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RI\IOd_OHTS\SMLOUVY OIČ\AKCE\BO_2023_02455_NBP_spisovna kaple, C\1. Zadání\PODKLADY EZAK\Př. č. 6 - VV_SIL\"/>
    </mc:Choice>
  </mc:AlternateContent>
  <bookViews>
    <workbookView xWindow="0" yWindow="0" windowWidth="28800" windowHeight="12435" activeTab="1"/>
  </bookViews>
  <sheets>
    <sheet name="Rekapitulace" sheetId="3" r:id="rId1"/>
    <sheet name="Rozpočet" sheetId="2" r:id="rId2"/>
    <sheet name="Parametry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</calcChain>
</file>

<file path=xl/sharedStrings.xml><?xml version="1.0" encoding="utf-8"?>
<sst xmlns="http://schemas.openxmlformats.org/spreadsheetml/2006/main" count="179" uniqueCount="122">
  <si>
    <t>Název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</si>
  <si>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</si>
  <si>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</si>
  <si>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</si>
  <si>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</si>
  <si>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</si>
  <si>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</si>
  <si>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>Fnakultní nemocnice Brno, Jihlavská 20, 625 00 Brno</t>
  </si>
  <si>
    <t>Z. č.</t>
  </si>
  <si>
    <t/>
  </si>
  <si>
    <t>A. č.</t>
  </si>
  <si>
    <t>Smlouva</t>
  </si>
  <si>
    <t>Vypracoval</t>
  </si>
  <si>
    <t>Kontroloval</t>
  </si>
  <si>
    <t>Datum</t>
  </si>
  <si>
    <t>Zpracovatel</t>
  </si>
  <si>
    <t>CÚ</t>
  </si>
  <si>
    <t>2023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</si>
  <si>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</si>
  <si>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</si>
  <si>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</si>
  <si>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</si>
  <si>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</si>
  <si>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</si>
  <si>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</si>
  <si>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5,00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</si>
  <si>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</si>
  <si>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</si>
  <si>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</si>
  <si>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</si>
  <si>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</si>
  <si>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</si>
  <si>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</si>
  <si>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</si>
  <si>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</si>
  <si>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</si>
  <si>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</si>
  <si>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</si>
  <si>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</si>
  <si>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</si>
  <si>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</si>
  <si>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</si>
  <si>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</si>
  <si>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</si>
  <si>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</si>
  <si>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</si>
  <si>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</si>
  <si>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</si>
  <si>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Dodávky</t>
  </si>
  <si>
    <t>Výměna stávající rozvodnice R</t>
  </si>
  <si>
    <t>ks</t>
  </si>
  <si>
    <t>Dodávky - celkem</t>
  </si>
  <si>
    <t>Elektromontáže</t>
  </si>
  <si>
    <t>MONTÁŽNÍ PRÁCE NA ROZVADĚČÍCH</t>
  </si>
  <si>
    <t>Výměna šasi rozvodnice a přepojení el. obvodů</t>
  </si>
  <si>
    <t>kpl</t>
  </si>
  <si>
    <t>LIŠTA ELEKTROINSTALAČNÍ VČ. DÍLŮ A PŘÍSLUŠENSTVÍ</t>
  </si>
  <si>
    <t>LHD20x20 hranatá</t>
  </si>
  <si>
    <t>m</t>
  </si>
  <si>
    <t>LHD40x40 hranatá</t>
  </si>
  <si>
    <t>SVORKOVNICE KABICOVÁ WAGO</t>
  </si>
  <si>
    <t>273-403 3x1,5-4 mm2</t>
  </si>
  <si>
    <t>KRABICOVÁ ROZVODKA, IP 54, PRÁZDNÁ (BETTERMANN)</t>
  </si>
  <si>
    <t>A11 85x85 mm</t>
  </si>
  <si>
    <t>KABEL SILOVÝ,IZOLACE PVC BEZ VODIČE PE</t>
  </si>
  <si>
    <t>CYKY-O 3x1.5 mm2 , pevně</t>
  </si>
  <si>
    <t>KABEL SILOVÝ,IZOLACE PVC S VODIČEM PE</t>
  </si>
  <si>
    <t>CYKY-J 3x1.5 mm2 , pevně</t>
  </si>
  <si>
    <t>CYKY-J 5x1.5 mm2 , pevně</t>
  </si>
  <si>
    <t>SVÍTIDLA LED</t>
  </si>
  <si>
    <t>Svítidlo led Beltr 53W</t>
  </si>
  <si>
    <t>Svítidlo led Spirit - 72  1,5ft  8100/840</t>
  </si>
  <si>
    <t>Závěsy pro svítidla Spirit ZH/UNI4</t>
  </si>
  <si>
    <t>Svítidlo nástěnné led Rony</t>
  </si>
  <si>
    <t>Recyklační poplatek</t>
  </si>
  <si>
    <t>STROJEK SPÍNAČE "TANGO"</t>
  </si>
  <si>
    <t>3558-A01340 1-pól.vyp.(1)</t>
  </si>
  <si>
    <t>3558-A05340 sériov.přep.(5)</t>
  </si>
  <si>
    <t>3558-A06340 střídav.přep.(6)</t>
  </si>
  <si>
    <t>KRYT SPÍNAČE "TANGO" BARVA BÍLÁ</t>
  </si>
  <si>
    <t>3558A-A651 B 1 páčka</t>
  </si>
  <si>
    <t>3558A-A652 B 2 páčky</t>
  </si>
  <si>
    <t>RÁMEČEK PRO PŘÍSTROJE "TANGO" BARVA BÍLÁ</t>
  </si>
  <si>
    <t>3901A-B10 B jednoduchý</t>
  </si>
  <si>
    <t>ZÁSUVKA DOMOVNÍ POD OMÍTKU, TANGO, BARVA BÍLÁ</t>
  </si>
  <si>
    <t>5513A-C02357 B 2x2p+z,dvojitá</t>
  </si>
  <si>
    <t>HODINOVE ZUCTOVACI SAZBY</t>
  </si>
  <si>
    <t xml:space="preserve"> Demontaz stavajiciho zarizeni</t>
  </si>
  <si>
    <t>hod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</si>
  <si>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</si>
  <si>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</si>
  <si>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</si>
  <si>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</si>
  <si>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</si>
  <si>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</si>
  <si>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</si>
  <si>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</si>
  <si>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</si>
  <si>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</si>
  <si>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</si>
  <si>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</si>
  <si>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</si>
  <si>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5,00%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</si>
  <si>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</si>
  <si>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</si>
  <si>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</si>
  <si>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</si>
  <si>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</si>
  <si>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</si>
  <si>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</si>
  <si>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</si>
  <si>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</si>
  <si>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</si>
  <si>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</si>
  <si>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</si>
  <si>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</si>
  <si>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</si>
  <si>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</si>
  <si>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</si>
  <si>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</si>
  <si>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FN Brno, budova C - bývalá kaple</t>
  </si>
  <si>
    <t>Nové osvětlení pro spisovnu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</si>
</sst>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3" sqref="B3"/>
    </sheetView>
  </sheetViews>
  <sheetFormatPr defaultRowHeight="15" x14ac:dyDescent="0.25"/>
  <cols>
    <col min="1" max="1" width="37.140625" style="1" bestFit="1" customWidth="1"/>
    <col min="2" max="3" width="8.28515625" style="9" bestFit="1" customWidth="1"/>
    <col min="6" max="6" width="0" hidden="1" customWidth="1"/>
  </cols>
  <sheetData>
    <row r="1" spans="1:4" x14ac:dyDescent="0.25">
      <c r="A1" s="2" t="s">
        <v>0</v>
      </c>
      <c r="B1" s="10" t="s">
        <v>94</v>
      </c>
      <c r="C1" s="10" t="s">
        <v>95</v>
      </c>
      <c r="D1" s="3"/>
    </row>
    <row r="2" spans="1:4" x14ac:dyDescent="0.25">
      <c r="A2" s="5" t="s">
        <v>96</v>
      </c>
      <c r="B2" s="15"/>
      <c r="C2" s="15"/>
      <c r="D2" s="3"/>
    </row>
    <row r="3" spans="1:4" x14ac:dyDescent="0.25">
      <c r="A3" s="6" t="s">
        <v>97</v>
      </c>
      <c r="B3" s="12">
        <f>(Rozpočet!ZZ4)</f>
        <v>0</v>
      </c>
      <c r="C3" s="12"/>
      <c r="D3" s="3"/>
    </row>
    <row r="4" spans="1:4" x14ac:dyDescent="0.25">
      <c r="A4" s="6" t="s">
        <v>98</v>
      </c>
      <c r="B4" s="12">
        <f>B3 * Parametry!B16 / 100</f>
        <v>0</v>
      </c>
      <c r="C4" s="12">
        <f>B3 * Parametry!B17 / 100</f>
        <v>0</v>
      </c>
      <c r="D4" s="3"/>
    </row>
    <row r="5" spans="1:4" x14ac:dyDescent="0.25">
      <c r="A5" s="6" t="s">
        <v>99</v>
      </c>
      <c r="B5" s="12"/>
      <c r="C5" s="12">
        <f>(Rozpočet!ZZ43) + 0</f>
        <v>0</v>
      </c>
      <c r="D5" s="3"/>
    </row>
    <row r="6" spans="1:4" x14ac:dyDescent="0.25">
      <c r="A6" s="6" t="s">
        <v>100</v>
      </c>
      <c r="B6" s="12"/>
      <c r="C6" s="12">
        <f>(Rozpočet!ZZ4) + (Rozpočet!ZZ43) + 0</f>
        <v>0</v>
      </c>
      <c r="D6" s="3"/>
    </row>
    <row r="7" spans="1:4" x14ac:dyDescent="0.25">
      <c r="A7" s="7" t="s">
        <v>101</v>
      </c>
      <c r="B7" s="16">
        <f>B3 + B4</f>
        <v>0</v>
      </c>
      <c r="C7" s="16">
        <f>C3 + C4 + C5 + C6</f>
        <v>0</v>
      </c>
      <c r="D7" s="3"/>
    </row>
    <row r="8" spans="1:4" x14ac:dyDescent="0.25">
      <c r="A8" s="6" t="s">
        <v>102</v>
      </c>
      <c r="B8" s="12"/>
      <c r="C8" s="12">
        <f>(C5 + C6) * Parametry!B18 / 100</f>
        <v>0</v>
      </c>
      <c r="D8" s="3"/>
    </row>
    <row r="9" spans="1:4" x14ac:dyDescent="0.25">
      <c r="A9" s="6" t="s">
        <v>103</v>
      </c>
      <c r="B9" s="12"/>
      <c r="C9" s="12">
        <f>0 + 0</f>
        <v>0</v>
      </c>
      <c r="D9" s="3"/>
    </row>
    <row r="10" spans="1:4" x14ac:dyDescent="0.25">
      <c r="A10" s="6" t="s">
        <v>104</v>
      </c>
      <c r="B10" s="12"/>
      <c r="C10" s="12">
        <f>0 + 0</f>
        <v>0</v>
      </c>
      <c r="D10" s="3"/>
    </row>
    <row r="11" spans="1:4" x14ac:dyDescent="0.25">
      <c r="A11" s="6" t="s">
        <v>105</v>
      </c>
      <c r="B11" s="12"/>
      <c r="C11" s="12">
        <f>(C9 + C10) * Parametry!B19 / 100</f>
        <v>0</v>
      </c>
      <c r="D11" s="3"/>
    </row>
    <row r="12" spans="1:4" x14ac:dyDescent="0.25">
      <c r="A12" s="7" t="s">
        <v>106</v>
      </c>
      <c r="B12" s="16">
        <f>B7</f>
        <v>0</v>
      </c>
      <c r="C12" s="16">
        <f>C7 + C8 + C9 + C10 + C11</f>
        <v>0</v>
      </c>
      <c r="D12" s="3"/>
    </row>
    <row r="13" spans="1:4" x14ac:dyDescent="0.25">
      <c r="A13" s="6" t="s">
        <v>107</v>
      </c>
      <c r="B13" s="12"/>
      <c r="C13" s="12">
        <f>(B12 + C12) * Parametry!B20 / 100</f>
        <v>0</v>
      </c>
      <c r="D13" s="3"/>
    </row>
    <row r="14" spans="1:4" x14ac:dyDescent="0.25">
      <c r="A14" s="6" t="s">
        <v>108</v>
      </c>
      <c r="B14" s="12"/>
      <c r="C14" s="12">
        <f>(B12 + C12) * Parametry!B21 / 100</f>
        <v>0</v>
      </c>
      <c r="D14" s="3"/>
    </row>
    <row r="15" spans="1:4" x14ac:dyDescent="0.25">
      <c r="A15" s="6" t="s">
        <v>109</v>
      </c>
      <c r="B15" s="12"/>
      <c r="C15" s="12">
        <f>(B7 + C7) * Parametry!B22 / 100</f>
        <v>0</v>
      </c>
      <c r="D15" s="3"/>
    </row>
    <row r="16" spans="1:4" x14ac:dyDescent="0.25">
      <c r="A16" s="5" t="s">
        <v>110</v>
      </c>
      <c r="B16" s="15"/>
      <c r="C16" s="15">
        <f>B12 + C12 + C13 + C14 + C15</f>
        <v>0</v>
      </c>
      <c r="D16" s="3"/>
    </row>
    <row r="17" spans="1:4" x14ac:dyDescent="0.25">
      <c r="A17" s="6" t="s">
        <v>9</v>
      </c>
      <c r="B17" s="12"/>
      <c r="C17" s="12"/>
      <c r="D17" s="3"/>
    </row>
    <row r="18" spans="1:4" x14ac:dyDescent="0.25">
      <c r="A18" s="5" t="s">
        <v>111</v>
      </c>
      <c r="B18" s="15"/>
      <c r="C18" s="15"/>
      <c r="D18" s="3"/>
    </row>
    <row r="19" spans="1:4" x14ac:dyDescent="0.25">
      <c r="A19" s="6" t="s">
        <v>112</v>
      </c>
      <c r="B19" s="12"/>
      <c r="C19" s="12">
        <f>C12 * Parametry!B23 / 100</f>
        <v>0</v>
      </c>
      <c r="D19" s="3"/>
    </row>
    <row r="20" spans="1:4" x14ac:dyDescent="0.25">
      <c r="A20" s="6" t="s">
        <v>113</v>
      </c>
      <c r="B20" s="12"/>
      <c r="C20" s="12">
        <f>C12 * Parametry!B24 / 100</f>
        <v>0</v>
      </c>
      <c r="D20" s="3"/>
    </row>
    <row r="21" spans="1:4" x14ac:dyDescent="0.25">
      <c r="A21" s="5" t="s">
        <v>114</v>
      </c>
      <c r="B21" s="15"/>
      <c r="C21" s="15">
        <f>C19 + C20</f>
        <v>0</v>
      </c>
      <c r="D21" s="3"/>
    </row>
    <row r="22" spans="1:4" x14ac:dyDescent="0.25">
      <c r="A22" s="6" t="s">
        <v>115</v>
      </c>
      <c r="B22" s="12"/>
      <c r="C22" s="12">
        <f>Parametry!B25 * Parametry!B28 * (C16 * Parametry!B27)^Parametry!B26</f>
        <v>0</v>
      </c>
      <c r="D22" s="3"/>
    </row>
    <row r="23" spans="1:4" x14ac:dyDescent="0.25">
      <c r="A23" s="6" t="s">
        <v>9</v>
      </c>
      <c r="B23" s="12"/>
      <c r="C23" s="12"/>
      <c r="D23" s="3"/>
    </row>
    <row r="24" spans="1:4" x14ac:dyDescent="0.25">
      <c r="A24" s="4" t="s">
        <v>116</v>
      </c>
      <c r="B24" s="11"/>
      <c r="C24" s="11">
        <f>C16 + C21 + C22</f>
        <v>0</v>
      </c>
      <c r="D24" s="3"/>
    </row>
    <row r="25" spans="1:4" x14ac:dyDescent="0.25">
      <c r="A25" s="6" t="s">
        <v>117</v>
      </c>
      <c r="B25" s="12">
        <f>(SUM(Rozpočet!ZZ3)+SUM(Rozpočet!ZZ6:ZZ42)) + (SUM(Rozpočet!ZZ3)+SUM(Rozpočet!ZZ6:ZZ41)) + B4 + C4 + C8 + C11 + C13 + C14 + C15 + C21 + C22</f>
        <v>0</v>
      </c>
      <c r="C25" s="12">
        <f>B25 * Parametry!B31 / 100</f>
        <v>0</v>
      </c>
      <c r="D25" s="3"/>
    </row>
    <row r="26" spans="1:4" x14ac:dyDescent="0.25">
      <c r="A26" s="6" t="s">
        <v>118</v>
      </c>
      <c r="B26" s="12">
        <f>(SUM(Rozpočet!ZZ6,Rozpočet!ZZ8,Rozpočet!ZZ11,Rozpočet!ZZ13,Rozpočet!ZZ15,Rozpočet!ZZ17,Rozpočet!ZZ20,Rozpočet!ZZ26,Rozpočet!ZZ30,Rozpočet!ZZ33,Rozpočet!ZZ35,Rozpočet!ZZ37,Rozpočet!ZZ39:ZZ40)) + (SUM(Rozpočet!ZZ6,Rozpočet!ZZ8,Rozpočet!ZZ11,Rozpočet!ZZ13,Rozpočet!ZZ15,Rozpočet!ZZ17,Rozpočet!ZZ20,Rozpočet!ZZ26,Rozpočet!ZZ30,Rozpočet!ZZ33,Rozpočet!ZZ35,Rozpočet!ZZ37,Rozpočet!ZZ39:ZZ40))</f>
        <v>0</v>
      </c>
      <c r="C26" s="12">
        <f>B26 * Parametry!B32 / 100</f>
        <v>0</v>
      </c>
      <c r="D26" s="3"/>
    </row>
    <row r="27" spans="1:4" x14ac:dyDescent="0.25">
      <c r="A27" s="4" t="s">
        <v>119</v>
      </c>
      <c r="B27" s="11"/>
      <c r="C27" s="11">
        <f>C24 + C25 + C26</f>
        <v>0</v>
      </c>
      <c r="D27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/>
  </sheetViews>
  <sheetFormatPr defaultRowHeight="15" x14ac:dyDescent="0.25"/>
  <cols>
    <col min="1" max="1" width="54.28515625" style="1" bestFit="1" customWidth="1"/>
    <col min="2" max="2" width="5.5703125" style="1" customWidth="1"/>
    <col min="3" max="3" width="10.28515625" style="9" customWidth="1"/>
    <col min="6" max="6" width="0" hidden="1" customWidth="1"/>
  </cols>
  <sheetData>
    <row r="1" spans="1:5" x14ac:dyDescent="0.25">
      <c r="A1" s="2" t="s">
        <v>0</v>
      </c>
      <c r="B1" s="2" t="s">
        <v>46</v>
      </c>
      <c r="C1" s="10" t="s">
        <v>47</v>
      </c>
      <c r="D1" s="3"/>
      <c r="E1" s="3"/>
    </row>
    <row r="2" spans="1:5" x14ac:dyDescent="0.25">
      <c r="A2" s="4" t="s">
        <v>48</v>
      </c>
      <c r="B2" s="4" t="s">
        <v>9</v>
      </c>
      <c r="C2" s="11"/>
      <c r="D2" s="3"/>
      <c r="E2" s="3"/>
    </row>
    <row r="3" spans="1:5" x14ac:dyDescent="0.25">
      <c r="A3" s="6" t="s">
        <v>49</v>
      </c>
      <c r="B3" s="6" t="s">
        <v>50</v>
      </c>
      <c r="C3" s="12">
        <v>1</v>
      </c>
      <c r="D3" s="3"/>
      <c r="E3" s="3"/>
    </row>
    <row r="4" spans="1:5" x14ac:dyDescent="0.25">
      <c r="A4" s="4" t="s">
        <v>51</v>
      </c>
      <c r="B4" s="4" t="s">
        <v>9</v>
      </c>
      <c r="C4" s="11"/>
      <c r="D4" s="3"/>
      <c r="E4" s="3"/>
    </row>
    <row r="5" spans="1:5" x14ac:dyDescent="0.25">
      <c r="A5" s="4" t="s">
        <v>52</v>
      </c>
      <c r="B5" s="4" t="s">
        <v>9</v>
      </c>
      <c r="C5" s="11"/>
      <c r="D5" s="3"/>
      <c r="E5" s="3"/>
    </row>
    <row r="6" spans="1:5" x14ac:dyDescent="0.25">
      <c r="A6" s="13" t="s">
        <v>53</v>
      </c>
      <c r="B6" s="13" t="s">
        <v>9</v>
      </c>
      <c r="C6" s="14"/>
      <c r="D6" s="3"/>
      <c r="E6" s="3"/>
    </row>
    <row r="7" spans="1:5" x14ac:dyDescent="0.25">
      <c r="A7" s="6" t="s">
        <v>54</v>
      </c>
      <c r="B7" s="6" t="s">
        <v>55</v>
      </c>
      <c r="C7" s="12">
        <v>1</v>
      </c>
      <c r="D7" s="3"/>
      <c r="E7" s="3"/>
    </row>
    <row r="8" spans="1:5" x14ac:dyDescent="0.25">
      <c r="A8" s="13" t="s">
        <v>56</v>
      </c>
      <c r="B8" s="13" t="s">
        <v>9</v>
      </c>
      <c r="C8" s="14"/>
      <c r="D8" s="3"/>
      <c r="E8" s="3"/>
    </row>
    <row r="9" spans="1:5" x14ac:dyDescent="0.25">
      <c r="A9" s="6" t="s">
        <v>57</v>
      </c>
      <c r="B9" s="6" t="s">
        <v>58</v>
      </c>
      <c r="C9" s="12">
        <v>44</v>
      </c>
      <c r="D9" s="3"/>
      <c r="E9" s="3"/>
    </row>
    <row r="10" spans="1:5" x14ac:dyDescent="0.25">
      <c r="A10" s="6" t="s">
        <v>59</v>
      </c>
      <c r="B10" s="6" t="s">
        <v>58</v>
      </c>
      <c r="C10" s="12">
        <v>16</v>
      </c>
      <c r="D10" s="3"/>
      <c r="E10" s="3"/>
    </row>
    <row r="11" spans="1:5" x14ac:dyDescent="0.25">
      <c r="A11" s="13" t="s">
        <v>60</v>
      </c>
      <c r="B11" s="13" t="s">
        <v>9</v>
      </c>
      <c r="C11" s="14"/>
      <c r="D11" s="3"/>
      <c r="E11" s="3"/>
    </row>
    <row r="12" spans="1:5" x14ac:dyDescent="0.25">
      <c r="A12" s="6" t="s">
        <v>61</v>
      </c>
      <c r="B12" s="6" t="s">
        <v>50</v>
      </c>
      <c r="C12" s="12">
        <v>118</v>
      </c>
      <c r="D12" s="3"/>
      <c r="E12" s="3"/>
    </row>
    <row r="13" spans="1:5" x14ac:dyDescent="0.25">
      <c r="A13" s="13" t="s">
        <v>62</v>
      </c>
      <c r="B13" s="13" t="s">
        <v>9</v>
      </c>
      <c r="C13" s="14"/>
      <c r="D13" s="3"/>
      <c r="E13" s="3"/>
    </row>
    <row r="14" spans="1:5" x14ac:dyDescent="0.25">
      <c r="A14" s="6" t="s">
        <v>63</v>
      </c>
      <c r="B14" s="6" t="s">
        <v>50</v>
      </c>
      <c r="C14" s="12">
        <v>6</v>
      </c>
      <c r="D14" s="3"/>
      <c r="E14" s="3"/>
    </row>
    <row r="15" spans="1:5" x14ac:dyDescent="0.25">
      <c r="A15" s="13" t="s">
        <v>64</v>
      </c>
      <c r="B15" s="13" t="s">
        <v>9</v>
      </c>
      <c r="C15" s="14"/>
      <c r="D15" s="3"/>
      <c r="E15" s="3"/>
    </row>
    <row r="16" spans="1:5" x14ac:dyDescent="0.25">
      <c r="A16" s="6" t="s">
        <v>65</v>
      </c>
      <c r="B16" s="6" t="s">
        <v>58</v>
      </c>
      <c r="C16" s="12">
        <v>25</v>
      </c>
      <c r="D16" s="3"/>
      <c r="E16" s="3"/>
    </row>
    <row r="17" spans="1:5" x14ac:dyDescent="0.25">
      <c r="A17" s="13" t="s">
        <v>66</v>
      </c>
      <c r="B17" s="13" t="s">
        <v>9</v>
      </c>
      <c r="C17" s="14"/>
      <c r="D17" s="3"/>
      <c r="E17" s="3"/>
    </row>
    <row r="18" spans="1:5" x14ac:dyDescent="0.25">
      <c r="A18" s="6" t="s">
        <v>67</v>
      </c>
      <c r="B18" s="6" t="s">
        <v>58</v>
      </c>
      <c r="C18" s="12">
        <v>160</v>
      </c>
      <c r="D18" s="3"/>
      <c r="E18" s="3"/>
    </row>
    <row r="19" spans="1:5" x14ac:dyDescent="0.25">
      <c r="A19" s="6" t="s">
        <v>68</v>
      </c>
      <c r="B19" s="6" t="s">
        <v>58</v>
      </c>
      <c r="C19" s="12">
        <v>98</v>
      </c>
      <c r="D19" s="3"/>
      <c r="E19" s="3"/>
    </row>
    <row r="20" spans="1:5" x14ac:dyDescent="0.25">
      <c r="A20" s="13" t="s">
        <v>69</v>
      </c>
      <c r="B20" s="13" t="s">
        <v>9</v>
      </c>
      <c r="C20" s="14"/>
      <c r="D20" s="3"/>
      <c r="E20" s="3"/>
    </row>
    <row r="21" spans="1:5" x14ac:dyDescent="0.25">
      <c r="A21" s="6" t="s">
        <v>70</v>
      </c>
      <c r="B21" s="6" t="s">
        <v>50</v>
      </c>
      <c r="C21" s="12">
        <v>8</v>
      </c>
      <c r="D21" s="3"/>
      <c r="E21" s="3"/>
    </row>
    <row r="22" spans="1:5" x14ac:dyDescent="0.25">
      <c r="A22" s="6" t="s">
        <v>71</v>
      </c>
      <c r="B22" s="6" t="s">
        <v>50</v>
      </c>
      <c r="C22" s="12">
        <v>36</v>
      </c>
      <c r="D22" s="3"/>
      <c r="E22" s="3"/>
    </row>
    <row r="23" spans="1:5" x14ac:dyDescent="0.25">
      <c r="A23" s="6" t="s">
        <v>72</v>
      </c>
      <c r="B23" s="6" t="s">
        <v>50</v>
      </c>
      <c r="C23" s="12">
        <v>36</v>
      </c>
      <c r="D23" s="3"/>
      <c r="E23" s="3"/>
    </row>
    <row r="24" spans="1:5" x14ac:dyDescent="0.25">
      <c r="A24" s="6" t="s">
        <v>73</v>
      </c>
      <c r="B24" s="6" t="s">
        <v>50</v>
      </c>
      <c r="C24" s="12">
        <v>11</v>
      </c>
      <c r="D24" s="3"/>
      <c r="E24" s="3"/>
    </row>
    <row r="25" spans="1:5" x14ac:dyDescent="0.25">
      <c r="A25" s="6" t="s">
        <v>74</v>
      </c>
      <c r="B25" s="6" t="s">
        <v>50</v>
      </c>
      <c r="C25" s="12">
        <v>55</v>
      </c>
      <c r="D25" s="3"/>
      <c r="E25" s="3"/>
    </row>
    <row r="26" spans="1:5" x14ac:dyDescent="0.25">
      <c r="A26" s="13" t="s">
        <v>75</v>
      </c>
      <c r="B26" s="13" t="s">
        <v>9</v>
      </c>
      <c r="C26" s="14"/>
      <c r="D26" s="3"/>
      <c r="E26" s="3"/>
    </row>
    <row r="27" spans="1:5" x14ac:dyDescent="0.25">
      <c r="A27" s="6" t="s">
        <v>76</v>
      </c>
      <c r="B27" s="6" t="s">
        <v>50</v>
      </c>
      <c r="C27" s="12">
        <v>5</v>
      </c>
      <c r="D27" s="3"/>
      <c r="E27" s="3"/>
    </row>
    <row r="28" spans="1:5" x14ac:dyDescent="0.25">
      <c r="A28" s="6" t="s">
        <v>77</v>
      </c>
      <c r="B28" s="6" t="s">
        <v>50</v>
      </c>
      <c r="C28" s="12">
        <v>2</v>
      </c>
      <c r="D28" s="3"/>
      <c r="E28" s="3"/>
    </row>
    <row r="29" spans="1:5" x14ac:dyDescent="0.25">
      <c r="A29" s="6" t="s">
        <v>78</v>
      </c>
      <c r="B29" s="6" t="s">
        <v>50</v>
      </c>
      <c r="C29" s="12">
        <v>4</v>
      </c>
      <c r="D29" s="3"/>
      <c r="E29" s="3"/>
    </row>
    <row r="30" spans="1:5" x14ac:dyDescent="0.25">
      <c r="A30" s="13" t="s">
        <v>79</v>
      </c>
      <c r="B30" s="13" t="s">
        <v>9</v>
      </c>
      <c r="C30" s="14"/>
      <c r="D30" s="3"/>
      <c r="E30" s="3"/>
    </row>
    <row r="31" spans="1:5" x14ac:dyDescent="0.25">
      <c r="A31" s="6" t="s">
        <v>80</v>
      </c>
      <c r="B31" s="6" t="s">
        <v>50</v>
      </c>
      <c r="C31" s="12">
        <v>9</v>
      </c>
      <c r="D31" s="3"/>
      <c r="E31" s="3"/>
    </row>
    <row r="32" spans="1:5" x14ac:dyDescent="0.25">
      <c r="A32" s="6" t="s">
        <v>81</v>
      </c>
      <c r="B32" s="6" t="s">
        <v>50</v>
      </c>
      <c r="C32" s="12">
        <v>2</v>
      </c>
      <c r="D32" s="3"/>
      <c r="E32" s="3"/>
    </row>
    <row r="33" spans="1:5" x14ac:dyDescent="0.25">
      <c r="A33" s="13" t="s">
        <v>82</v>
      </c>
      <c r="B33" s="13" t="s">
        <v>9</v>
      </c>
      <c r="C33" s="14"/>
      <c r="D33" s="3"/>
      <c r="E33" s="3"/>
    </row>
    <row r="34" spans="1:5" x14ac:dyDescent="0.25">
      <c r="A34" s="6" t="s">
        <v>83</v>
      </c>
      <c r="B34" s="6" t="s">
        <v>50</v>
      </c>
      <c r="C34" s="12">
        <v>11</v>
      </c>
      <c r="D34" s="3"/>
      <c r="E34" s="3"/>
    </row>
    <row r="35" spans="1:5" x14ac:dyDescent="0.25">
      <c r="A35" s="13" t="s">
        <v>84</v>
      </c>
      <c r="B35" s="13" t="s">
        <v>9</v>
      </c>
      <c r="C35" s="14"/>
      <c r="D35" s="3"/>
      <c r="E35" s="3"/>
    </row>
    <row r="36" spans="1:5" x14ac:dyDescent="0.25">
      <c r="A36" s="6" t="s">
        <v>85</v>
      </c>
      <c r="B36" s="6" t="s">
        <v>50</v>
      </c>
      <c r="C36" s="12">
        <v>8</v>
      </c>
      <c r="D36" s="3"/>
      <c r="E36" s="3"/>
    </row>
    <row r="37" spans="1:5" x14ac:dyDescent="0.25">
      <c r="A37" s="13" t="s">
        <v>86</v>
      </c>
      <c r="B37" s="13" t="s">
        <v>9</v>
      </c>
      <c r="C37" s="14"/>
      <c r="D37" s="3"/>
      <c r="E37" s="3"/>
    </row>
    <row r="38" spans="1:5" x14ac:dyDescent="0.25">
      <c r="A38" s="6" t="s">
        <v>87</v>
      </c>
      <c r="B38" s="6" t="s">
        <v>88</v>
      </c>
      <c r="C38" s="12">
        <v>8</v>
      </c>
      <c r="D38" s="3"/>
      <c r="E38" s="3"/>
    </row>
    <row r="39" spans="1:5" x14ac:dyDescent="0.25">
      <c r="A39" s="13" t="s">
        <v>89</v>
      </c>
      <c r="B39" s="13" t="s">
        <v>9</v>
      </c>
      <c r="C39" s="14"/>
      <c r="D39" s="3"/>
      <c r="E39" s="3"/>
    </row>
    <row r="40" spans="1:5" x14ac:dyDescent="0.25">
      <c r="A40" s="13" t="s">
        <v>90</v>
      </c>
      <c r="B40" s="13" t="s">
        <v>9</v>
      </c>
      <c r="C40" s="14"/>
      <c r="D40" s="3"/>
      <c r="E40" s="3"/>
    </row>
    <row r="41" spans="1:5" x14ac:dyDescent="0.25">
      <c r="A41" s="6" t="s">
        <v>91</v>
      </c>
      <c r="B41" s="6" t="s">
        <v>50</v>
      </c>
      <c r="C41" s="12">
        <v>1</v>
      </c>
      <c r="D41" s="3"/>
      <c r="E41" s="3"/>
    </row>
    <row r="42" spans="1:5" x14ac:dyDescent="0.25">
      <c r="A42" s="6" t="s">
        <v>92</v>
      </c>
      <c r="B42" s="6" t="s">
        <v>9</v>
      </c>
      <c r="C42" s="12"/>
      <c r="D42" s="3"/>
      <c r="E42" s="3"/>
    </row>
    <row r="43" spans="1:5" x14ac:dyDescent="0.25">
      <c r="A43" s="4" t="s">
        <v>93</v>
      </c>
      <c r="B43" s="4" t="s">
        <v>9</v>
      </c>
      <c r="C43" s="11"/>
      <c r="D43" s="3"/>
      <c r="E43" s="3"/>
    </row>
    <row r="44" spans="1:5" x14ac:dyDescent="0.25">
      <c r="A44" s="6" t="s">
        <v>9</v>
      </c>
      <c r="B44" s="6" t="s">
        <v>9</v>
      </c>
      <c r="C44" s="12"/>
      <c r="D44" s="3"/>
      <c r="E44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9" sqref="B9"/>
    </sheetView>
  </sheetViews>
  <sheetFormatPr defaultRowHeight="15" x14ac:dyDescent="0.25"/>
  <cols>
    <col min="1" max="1" width="26.28515625" style="1" bestFit="1" customWidth="1"/>
    <col min="2" max="2" width="60.5703125" style="1" bestFit="1" customWidth="1"/>
    <col min="4" max="4" width="0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120</v>
      </c>
      <c r="C3" s="3"/>
    </row>
    <row r="4" spans="1:3" x14ac:dyDescent="0.25">
      <c r="A4" s="2" t="s">
        <v>5</v>
      </c>
      <c r="B4" s="5" t="s">
        <v>121</v>
      </c>
      <c r="C4" s="3"/>
    </row>
    <row r="5" spans="1:3" x14ac:dyDescent="0.25">
      <c r="A5" s="2" t="s">
        <v>6</v>
      </c>
      <c r="B5" s="5" t="s">
        <v>7</v>
      </c>
      <c r="C5" s="3"/>
    </row>
    <row r="6" spans="1:3" x14ac:dyDescent="0.25">
      <c r="A6" s="2" t="s">
        <v>8</v>
      </c>
      <c r="B6" s="5" t="s">
        <v>9</v>
      </c>
      <c r="C6" s="3"/>
    </row>
    <row r="7" spans="1:3" x14ac:dyDescent="0.25">
      <c r="A7" s="2" t="s">
        <v>10</v>
      </c>
      <c r="B7" s="5" t="s">
        <v>9</v>
      </c>
      <c r="C7" s="3"/>
    </row>
    <row r="8" spans="1:3" x14ac:dyDescent="0.25">
      <c r="A8" s="2" t="s">
        <v>11</v>
      </c>
      <c r="B8" s="5"/>
      <c r="C8" s="3"/>
    </row>
    <row r="9" spans="1:3" x14ac:dyDescent="0.25">
      <c r="A9" s="2" t="s">
        <v>12</v>
      </c>
      <c r="B9" s="5"/>
      <c r="C9" s="3"/>
    </row>
    <row r="10" spans="1:3" x14ac:dyDescent="0.25">
      <c r="A10" s="2" t="s">
        <v>13</v>
      </c>
      <c r="B10" s="5" t="s">
        <v>9</v>
      </c>
      <c r="C10" s="3"/>
    </row>
    <row r="11" spans="1:3" x14ac:dyDescent="0.25">
      <c r="A11" s="2" t="s">
        <v>14</v>
      </c>
      <c r="B11" s="5"/>
      <c r="C11" s="3"/>
    </row>
    <row r="12" spans="1:3" x14ac:dyDescent="0.25">
      <c r="A12" s="2" t="s">
        <v>15</v>
      </c>
      <c r="B12" s="5"/>
      <c r="C12" s="3"/>
    </row>
    <row r="13" spans="1:3" x14ac:dyDescent="0.25">
      <c r="A13" s="2" t="s">
        <v>16</v>
      </c>
      <c r="B13" s="5" t="s">
        <v>17</v>
      </c>
      <c r="C13" s="3"/>
    </row>
    <row r="14" spans="1:3" x14ac:dyDescent="0.25">
      <c r="A14" s="2" t="s">
        <v>18</v>
      </c>
      <c r="B14" s="5" t="s">
        <v>19</v>
      </c>
      <c r="C14" s="3"/>
    </row>
    <row r="15" spans="1:3" x14ac:dyDescent="0.25">
      <c r="A15" s="2" t="s">
        <v>9</v>
      </c>
      <c r="B15" s="6" t="s">
        <v>9</v>
      </c>
      <c r="C15" s="3"/>
    </row>
    <row r="16" spans="1:3" x14ac:dyDescent="0.25">
      <c r="A16" s="2" t="s">
        <v>20</v>
      </c>
      <c r="B16" s="7" t="s">
        <v>21</v>
      </c>
      <c r="C16" s="3"/>
    </row>
    <row r="17" spans="1:3" x14ac:dyDescent="0.25">
      <c r="A17" s="2" t="s">
        <v>22</v>
      </c>
      <c r="B17" s="7" t="s">
        <v>23</v>
      </c>
      <c r="C17" s="3"/>
    </row>
    <row r="18" spans="1:3" x14ac:dyDescent="0.25">
      <c r="A18" s="2" t="s">
        <v>24</v>
      </c>
      <c r="B18" s="7" t="s">
        <v>25</v>
      </c>
      <c r="C18" s="3"/>
    </row>
    <row r="19" spans="1:3" x14ac:dyDescent="0.25">
      <c r="A19" s="2" t="s">
        <v>26</v>
      </c>
      <c r="B19" s="7" t="s">
        <v>27</v>
      </c>
      <c r="C19" s="3"/>
    </row>
    <row r="20" spans="1:3" x14ac:dyDescent="0.25">
      <c r="A20" s="2" t="s">
        <v>28</v>
      </c>
      <c r="B20" s="7" t="s">
        <v>27</v>
      </c>
      <c r="C20" s="3"/>
    </row>
    <row r="21" spans="1:3" x14ac:dyDescent="0.25">
      <c r="A21" s="2" t="s">
        <v>29</v>
      </c>
      <c r="B21" s="7" t="s">
        <v>27</v>
      </c>
      <c r="C21" s="3"/>
    </row>
    <row r="22" spans="1:3" x14ac:dyDescent="0.25">
      <c r="A22" s="2" t="s">
        <v>30</v>
      </c>
      <c r="B22" s="7" t="s">
        <v>27</v>
      </c>
      <c r="C22" s="3"/>
    </row>
    <row r="23" spans="1:3" x14ac:dyDescent="0.25">
      <c r="A23" s="2" t="s">
        <v>31</v>
      </c>
      <c r="B23" s="7" t="s">
        <v>32</v>
      </c>
      <c r="C23" s="3"/>
    </row>
    <row r="24" spans="1:3" x14ac:dyDescent="0.25">
      <c r="A24" s="2" t="s">
        <v>33</v>
      </c>
      <c r="B24" s="7" t="s">
        <v>27</v>
      </c>
      <c r="C24" s="3"/>
    </row>
    <row r="25" spans="1:3" x14ac:dyDescent="0.25">
      <c r="A25" s="2" t="s">
        <v>34</v>
      </c>
      <c r="B25" s="7" t="s">
        <v>27</v>
      </c>
      <c r="C25" s="3"/>
    </row>
    <row r="26" spans="1:3" x14ac:dyDescent="0.25">
      <c r="A26" s="2" t="s">
        <v>35</v>
      </c>
      <c r="B26" s="7" t="s">
        <v>36</v>
      </c>
      <c r="C26" s="3"/>
    </row>
    <row r="27" spans="1:3" x14ac:dyDescent="0.25">
      <c r="A27" s="2" t="s">
        <v>37</v>
      </c>
      <c r="B27" s="7" t="s">
        <v>27</v>
      </c>
      <c r="C27" s="3"/>
    </row>
    <row r="28" spans="1:3" x14ac:dyDescent="0.25">
      <c r="A28" s="2" t="s">
        <v>38</v>
      </c>
      <c r="B28" s="7" t="s">
        <v>27</v>
      </c>
      <c r="C28" s="3"/>
    </row>
    <row r="29" spans="1:3" x14ac:dyDescent="0.25">
      <c r="A29" s="2" t="s">
        <v>39</v>
      </c>
      <c r="B29" s="7" t="s">
        <v>27</v>
      </c>
      <c r="C29" s="3"/>
    </row>
    <row r="30" spans="1:3" x14ac:dyDescent="0.25">
      <c r="A30" s="2" t="s">
        <v>40</v>
      </c>
      <c r="B30" s="7" t="s">
        <v>27</v>
      </c>
      <c r="C30" s="3"/>
    </row>
    <row r="31" spans="1:3" ht="24.75" x14ac:dyDescent="0.25">
      <c r="A31" s="8" t="s">
        <v>41</v>
      </c>
      <c r="B31" s="7" t="s">
        <v>42</v>
      </c>
      <c r="C31" s="3"/>
    </row>
    <row r="32" spans="1:3" x14ac:dyDescent="0.25">
      <c r="A32" s="2" t="s">
        <v>43</v>
      </c>
      <c r="B32" s="7" t="s">
        <v>44</v>
      </c>
      <c r="C32" s="3"/>
    </row>
    <row r="33" spans="1:2" x14ac:dyDescent="0.25">
      <c r="A33" s="1" t="s">
        <v>45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jirip</dc:creator>
  <cp:lastModifiedBy>Borek Petr</cp:lastModifiedBy>
  <dcterms:created xsi:type="dcterms:W3CDTF">2023-07-12T16:13:13Z</dcterms:created>
  <dcterms:modified xsi:type="dcterms:W3CDTF">2023-07-13T12:55:29Z</dcterms:modified>
</cp:coreProperties>
</file>