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9016" windowHeight="15840" activeTab="1"/>
  </bookViews>
  <sheets>
    <sheet name="Pokyny pro vyplnění" sheetId="11" r:id="rId1"/>
    <sheet name="Stavba" sheetId="1" r:id="rId2"/>
    <sheet name="VzorPolozky" sheetId="10" state="hidden" r:id="rId3"/>
    <sheet name="SO01 F.01 Pol" sheetId="12" r:id="rId4"/>
    <sheet name="SO01 F.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F.01 Pol'!$1:$7</definedName>
    <definedName name="_xlnm.Print_Titles" localSheetId="4">'SO01 F.02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F.01 Pol'!$A$1:$Y$320</definedName>
    <definedName name="_xlnm.Print_Area" localSheetId="4">'SO01 F.02 Pol'!$A$1:$Y$83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G43" i="1"/>
  <c r="F43" i="1"/>
  <c r="G42" i="1"/>
  <c r="F42" i="1"/>
  <c r="G41" i="1"/>
  <c r="F41" i="1"/>
  <c r="G39" i="1"/>
  <c r="F39" i="1"/>
  <c r="G82" i="13"/>
  <c r="BA80" i="13"/>
  <c r="BA46" i="13"/>
  <c r="I8" i="13"/>
  <c r="Q8" i="13"/>
  <c r="G9" i="13"/>
  <c r="G8" i="13" s="1"/>
  <c r="I9" i="13"/>
  <c r="K9" i="13"/>
  <c r="K8" i="13" s="1"/>
  <c r="O9" i="13"/>
  <c r="O8" i="13" s="1"/>
  <c r="Q9" i="13"/>
  <c r="V9" i="13"/>
  <c r="V8" i="13" s="1"/>
  <c r="G14" i="13"/>
  <c r="G13" i="13" s="1"/>
  <c r="I14" i="13"/>
  <c r="K14" i="13"/>
  <c r="K13" i="13" s="1"/>
  <c r="O14" i="13"/>
  <c r="O13" i="13" s="1"/>
  <c r="Q14" i="13"/>
  <c r="V14" i="13"/>
  <c r="V13" i="13" s="1"/>
  <c r="G17" i="13"/>
  <c r="I17" i="13"/>
  <c r="I13" i="13" s="1"/>
  <c r="K17" i="13"/>
  <c r="M17" i="13"/>
  <c r="O17" i="13"/>
  <c r="Q17" i="13"/>
  <c r="Q13" i="13" s="1"/>
  <c r="V17" i="13"/>
  <c r="G20" i="13"/>
  <c r="K20" i="13"/>
  <c r="O20" i="13"/>
  <c r="V20" i="13"/>
  <c r="G21" i="13"/>
  <c r="I21" i="13"/>
  <c r="I20" i="13" s="1"/>
  <c r="K21" i="13"/>
  <c r="M21" i="13"/>
  <c r="M20" i="13" s="1"/>
  <c r="O21" i="13"/>
  <c r="Q21" i="13"/>
  <c r="Q20" i="13" s="1"/>
  <c r="V21" i="13"/>
  <c r="G27" i="13"/>
  <c r="I27" i="13"/>
  <c r="I26" i="13" s="1"/>
  <c r="K27" i="13"/>
  <c r="M27" i="13"/>
  <c r="O27" i="13"/>
  <c r="Q27" i="13"/>
  <c r="Q26" i="13" s="1"/>
  <c r="V27" i="13"/>
  <c r="G30" i="13"/>
  <c r="M30" i="13" s="1"/>
  <c r="I30" i="13"/>
  <c r="K30" i="13"/>
  <c r="K26" i="13" s="1"/>
  <c r="O30" i="13"/>
  <c r="O26" i="13" s="1"/>
  <c r="Q30" i="13"/>
  <c r="V30" i="13"/>
  <c r="V26" i="13" s="1"/>
  <c r="G33" i="13"/>
  <c r="I33" i="13"/>
  <c r="K33" i="13"/>
  <c r="M33" i="13"/>
  <c r="O33" i="13"/>
  <c r="Q33" i="13"/>
  <c r="V33" i="13"/>
  <c r="G37" i="13"/>
  <c r="M37" i="13" s="1"/>
  <c r="I37" i="13"/>
  <c r="K37" i="13"/>
  <c r="O37" i="13"/>
  <c r="Q37" i="13"/>
  <c r="V37" i="13"/>
  <c r="G40" i="13"/>
  <c r="I40" i="13"/>
  <c r="K40" i="13"/>
  <c r="M40" i="13"/>
  <c r="O40" i="13"/>
  <c r="Q40" i="13"/>
  <c r="V40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51" i="13"/>
  <c r="M51" i="13" s="1"/>
  <c r="I51" i="13"/>
  <c r="K51" i="13"/>
  <c r="O51" i="13"/>
  <c r="Q51" i="13"/>
  <c r="V51" i="13"/>
  <c r="G57" i="13"/>
  <c r="G56" i="13" s="1"/>
  <c r="I57" i="13"/>
  <c r="K57" i="13"/>
  <c r="K56" i="13" s="1"/>
  <c r="O57" i="13"/>
  <c r="O56" i="13" s="1"/>
  <c r="Q57" i="13"/>
  <c r="V57" i="13"/>
  <c r="V56" i="13" s="1"/>
  <c r="G62" i="13"/>
  <c r="I62" i="13"/>
  <c r="I56" i="13" s="1"/>
  <c r="K62" i="13"/>
  <c r="M62" i="13"/>
  <c r="O62" i="13"/>
  <c r="Q62" i="13"/>
  <c r="Q56" i="13" s="1"/>
  <c r="V62" i="13"/>
  <c r="G66" i="13"/>
  <c r="M66" i="13" s="1"/>
  <c r="I66" i="13"/>
  <c r="K66" i="13"/>
  <c r="O66" i="13"/>
  <c r="Q66" i="13"/>
  <c r="V66" i="13"/>
  <c r="G70" i="13"/>
  <c r="I70" i="13"/>
  <c r="K70" i="13"/>
  <c r="M70" i="13"/>
  <c r="O70" i="13"/>
  <c r="Q70" i="13"/>
  <c r="V70" i="13"/>
  <c r="G74" i="13"/>
  <c r="M74" i="13" s="1"/>
  <c r="I74" i="13"/>
  <c r="K74" i="13"/>
  <c r="O74" i="13"/>
  <c r="Q74" i="13"/>
  <c r="V74" i="13"/>
  <c r="I78" i="13"/>
  <c r="Q78" i="13"/>
  <c r="G79" i="13"/>
  <c r="G78" i="13" s="1"/>
  <c r="I79" i="13"/>
  <c r="K79" i="13"/>
  <c r="K78" i="13" s="1"/>
  <c r="O79" i="13"/>
  <c r="O78" i="13" s="1"/>
  <c r="Q79" i="13"/>
  <c r="V79" i="13"/>
  <c r="V78" i="13" s="1"/>
  <c r="AE82" i="13"/>
  <c r="AF82" i="13"/>
  <c r="G319" i="12"/>
  <c r="BA317" i="12"/>
  <c r="BA226" i="12"/>
  <c r="BA159" i="12"/>
  <c r="BA154" i="12"/>
  <c r="BA152" i="12"/>
  <c r="BA148" i="12"/>
  <c r="BA146" i="12"/>
  <c r="BA142" i="12"/>
  <c r="BA140" i="12"/>
  <c r="BA136" i="12"/>
  <c r="BA134" i="12"/>
  <c r="BA75" i="12"/>
  <c r="BA68" i="12"/>
  <c r="BA31" i="12"/>
  <c r="BA22" i="12"/>
  <c r="BA16" i="12"/>
  <c r="G9" i="12"/>
  <c r="I9" i="12"/>
  <c r="K9" i="12"/>
  <c r="K8" i="12" s="1"/>
  <c r="O9" i="12"/>
  <c r="Q9" i="12"/>
  <c r="V9" i="12"/>
  <c r="G12" i="12"/>
  <c r="I12" i="12"/>
  <c r="I8" i="12" s="1"/>
  <c r="K12" i="12"/>
  <c r="M12" i="12"/>
  <c r="O12" i="12"/>
  <c r="Q12" i="12"/>
  <c r="Q8" i="12" s="1"/>
  <c r="V12" i="12"/>
  <c r="G15" i="12"/>
  <c r="M15" i="12" s="1"/>
  <c r="I15" i="12"/>
  <c r="K15" i="12"/>
  <c r="O15" i="12"/>
  <c r="Q15" i="12"/>
  <c r="V15" i="12"/>
  <c r="G18" i="12"/>
  <c r="I18" i="12"/>
  <c r="K18" i="12"/>
  <c r="M18" i="12"/>
  <c r="O18" i="12"/>
  <c r="Q18" i="12"/>
  <c r="V18" i="12"/>
  <c r="G20" i="12"/>
  <c r="K20" i="12"/>
  <c r="O20" i="12"/>
  <c r="V20" i="12"/>
  <c r="G21" i="12"/>
  <c r="I21" i="12"/>
  <c r="I20" i="12" s="1"/>
  <c r="K21" i="12"/>
  <c r="M21" i="12"/>
  <c r="M20" i="12" s="1"/>
  <c r="O21" i="12"/>
  <c r="Q21" i="12"/>
  <c r="Q20" i="12" s="1"/>
  <c r="V21" i="12"/>
  <c r="G24" i="12"/>
  <c r="K24" i="12"/>
  <c r="O24" i="12"/>
  <c r="V24" i="12"/>
  <c r="G25" i="12"/>
  <c r="I25" i="12"/>
  <c r="I24" i="12" s="1"/>
  <c r="K25" i="12"/>
  <c r="M25" i="12"/>
  <c r="M24" i="12" s="1"/>
  <c r="O25" i="12"/>
  <c r="Q25" i="12"/>
  <c r="Q24" i="12" s="1"/>
  <c r="V25" i="12"/>
  <c r="G29" i="12"/>
  <c r="G30" i="12"/>
  <c r="I30" i="12"/>
  <c r="K30" i="12"/>
  <c r="M30" i="12"/>
  <c r="O30" i="12"/>
  <c r="Q30" i="12"/>
  <c r="V30" i="12"/>
  <c r="G36" i="12"/>
  <c r="M36" i="12" s="1"/>
  <c r="I36" i="12"/>
  <c r="K36" i="12"/>
  <c r="K29" i="12" s="1"/>
  <c r="O36" i="12"/>
  <c r="O29" i="12" s="1"/>
  <c r="Q36" i="12"/>
  <c r="V36" i="12"/>
  <c r="V29" i="12" s="1"/>
  <c r="G39" i="12"/>
  <c r="I39" i="12"/>
  <c r="K39" i="12"/>
  <c r="M39" i="12"/>
  <c r="O39" i="12"/>
  <c r="Q39" i="12"/>
  <c r="V39" i="12"/>
  <c r="G42" i="12"/>
  <c r="G43" i="12"/>
  <c r="I43" i="12"/>
  <c r="I42" i="12" s="1"/>
  <c r="K43" i="12"/>
  <c r="M43" i="12"/>
  <c r="O43" i="12"/>
  <c r="Q43" i="12"/>
  <c r="Q42" i="12" s="1"/>
  <c r="V43" i="12"/>
  <c r="G47" i="12"/>
  <c r="M47" i="12" s="1"/>
  <c r="I47" i="12"/>
  <c r="K47" i="12"/>
  <c r="K42" i="12" s="1"/>
  <c r="O47" i="12"/>
  <c r="O42" i="12" s="1"/>
  <c r="Q47" i="12"/>
  <c r="V47" i="12"/>
  <c r="V42" i="12" s="1"/>
  <c r="G52" i="12"/>
  <c r="I52" i="12"/>
  <c r="K52" i="12"/>
  <c r="K51" i="12" s="1"/>
  <c r="O52" i="12"/>
  <c r="O51" i="12" s="1"/>
  <c r="Q52" i="12"/>
  <c r="V52" i="12"/>
  <c r="V51" i="12" s="1"/>
  <c r="G53" i="12"/>
  <c r="I53" i="12"/>
  <c r="I51" i="12" s="1"/>
  <c r="K53" i="12"/>
  <c r="M53" i="12"/>
  <c r="O53" i="12"/>
  <c r="Q53" i="12"/>
  <c r="Q51" i="12" s="1"/>
  <c r="V53" i="12"/>
  <c r="G56" i="12"/>
  <c r="K56" i="12"/>
  <c r="O56" i="12"/>
  <c r="V56" i="12"/>
  <c r="G57" i="12"/>
  <c r="I57" i="12"/>
  <c r="I56" i="12" s="1"/>
  <c r="K57" i="12"/>
  <c r="M57" i="12"/>
  <c r="M56" i="12" s="1"/>
  <c r="O57" i="12"/>
  <c r="Q57" i="12"/>
  <c r="Q56" i="12" s="1"/>
  <c r="V57" i="12"/>
  <c r="G60" i="12"/>
  <c r="K60" i="12"/>
  <c r="O60" i="12"/>
  <c r="V60" i="12"/>
  <c r="G61" i="12"/>
  <c r="I61" i="12"/>
  <c r="I60" i="12" s="1"/>
  <c r="K61" i="12"/>
  <c r="M61" i="12"/>
  <c r="M60" i="12" s="1"/>
  <c r="O61" i="12"/>
  <c r="Q61" i="12"/>
  <c r="Q60" i="12" s="1"/>
  <c r="V61" i="12"/>
  <c r="G67" i="12"/>
  <c r="I67" i="12"/>
  <c r="K67" i="12"/>
  <c r="M67" i="12"/>
  <c r="O67" i="12"/>
  <c r="Q67" i="12"/>
  <c r="V67" i="12"/>
  <c r="G74" i="12"/>
  <c r="M74" i="12" s="1"/>
  <c r="I74" i="12"/>
  <c r="K74" i="12"/>
  <c r="K66" i="12" s="1"/>
  <c r="O74" i="12"/>
  <c r="O66" i="12" s="1"/>
  <c r="Q74" i="12"/>
  <c r="V74" i="12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Q81" i="12"/>
  <c r="V81" i="12"/>
  <c r="V66" i="12" s="1"/>
  <c r="G83" i="12"/>
  <c r="I83" i="12"/>
  <c r="K83" i="12"/>
  <c r="M83" i="12"/>
  <c r="O83" i="12"/>
  <c r="Q83" i="12"/>
  <c r="V83" i="12"/>
  <c r="G87" i="12"/>
  <c r="M87" i="12" s="1"/>
  <c r="I87" i="12"/>
  <c r="K87" i="12"/>
  <c r="O87" i="12"/>
  <c r="Q87" i="12"/>
  <c r="V87" i="12"/>
  <c r="G91" i="12"/>
  <c r="I91" i="12"/>
  <c r="K91" i="12"/>
  <c r="M91" i="12"/>
  <c r="O91" i="12"/>
  <c r="Q91" i="12"/>
  <c r="V91" i="12"/>
  <c r="G95" i="12"/>
  <c r="M95" i="12" s="1"/>
  <c r="I95" i="12"/>
  <c r="K95" i="12"/>
  <c r="O95" i="12"/>
  <c r="Q95" i="12"/>
  <c r="V95" i="12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6" i="12"/>
  <c r="I106" i="12"/>
  <c r="K106" i="12"/>
  <c r="M106" i="12"/>
  <c r="O106" i="12"/>
  <c r="Q106" i="12"/>
  <c r="V106" i="12"/>
  <c r="G109" i="12"/>
  <c r="M109" i="12" s="1"/>
  <c r="I109" i="12"/>
  <c r="K109" i="12"/>
  <c r="O109" i="12"/>
  <c r="Q109" i="12"/>
  <c r="V109" i="12"/>
  <c r="G112" i="12"/>
  <c r="I112" i="12"/>
  <c r="K112" i="12"/>
  <c r="M112" i="12"/>
  <c r="O112" i="12"/>
  <c r="Q112" i="12"/>
  <c r="V112" i="12"/>
  <c r="G116" i="12"/>
  <c r="M116" i="12" s="1"/>
  <c r="I116" i="12"/>
  <c r="K116" i="12"/>
  <c r="O116" i="12"/>
  <c r="Q116" i="12"/>
  <c r="V116" i="12"/>
  <c r="I119" i="12"/>
  <c r="Q119" i="12"/>
  <c r="G120" i="12"/>
  <c r="I120" i="12"/>
  <c r="K120" i="12"/>
  <c r="K119" i="12" s="1"/>
  <c r="O120" i="12"/>
  <c r="O119" i="12" s="1"/>
  <c r="Q120" i="12"/>
  <c r="V120" i="12"/>
  <c r="V119" i="12" s="1"/>
  <c r="I125" i="12"/>
  <c r="Q125" i="12"/>
  <c r="G126" i="12"/>
  <c r="I126" i="12"/>
  <c r="K126" i="12"/>
  <c r="K125" i="12" s="1"/>
  <c r="O126" i="12"/>
  <c r="O125" i="12" s="1"/>
  <c r="Q126" i="12"/>
  <c r="V126" i="12"/>
  <c r="V125" i="12" s="1"/>
  <c r="G128" i="12"/>
  <c r="I128" i="12"/>
  <c r="K128" i="12"/>
  <c r="K127" i="12" s="1"/>
  <c r="O128" i="12"/>
  <c r="O127" i="12" s="1"/>
  <c r="Q128" i="12"/>
  <c r="V128" i="12"/>
  <c r="V127" i="12" s="1"/>
  <c r="G129" i="12"/>
  <c r="I129" i="12"/>
  <c r="I127" i="12" s="1"/>
  <c r="K129" i="12"/>
  <c r="M129" i="12"/>
  <c r="O129" i="12"/>
  <c r="Q129" i="12"/>
  <c r="Q127" i="12" s="1"/>
  <c r="V129" i="12"/>
  <c r="G131" i="12"/>
  <c r="I131" i="12"/>
  <c r="K131" i="12"/>
  <c r="M131" i="12"/>
  <c r="O131" i="12"/>
  <c r="Q131" i="12"/>
  <c r="V131" i="12"/>
  <c r="G137" i="12"/>
  <c r="M137" i="12" s="1"/>
  <c r="I137" i="12"/>
  <c r="K137" i="12"/>
  <c r="K130" i="12" s="1"/>
  <c r="O137" i="12"/>
  <c r="O130" i="12" s="1"/>
  <c r="Q137" i="12"/>
  <c r="V137" i="12"/>
  <c r="V130" i="12" s="1"/>
  <c r="G143" i="12"/>
  <c r="I143" i="12"/>
  <c r="K143" i="12"/>
  <c r="M143" i="12"/>
  <c r="O143" i="12"/>
  <c r="Q143" i="12"/>
  <c r="V143" i="12"/>
  <c r="G149" i="12"/>
  <c r="M149" i="12" s="1"/>
  <c r="I149" i="12"/>
  <c r="K149" i="12"/>
  <c r="O149" i="12"/>
  <c r="Q149" i="12"/>
  <c r="V149" i="12"/>
  <c r="G155" i="12"/>
  <c r="I155" i="12"/>
  <c r="K155" i="12"/>
  <c r="M155" i="12"/>
  <c r="O155" i="12"/>
  <c r="Q155" i="12"/>
  <c r="V155" i="12"/>
  <c r="G163" i="12"/>
  <c r="M163" i="12" s="1"/>
  <c r="I163" i="12"/>
  <c r="K163" i="12"/>
  <c r="O163" i="12"/>
  <c r="Q163" i="12"/>
  <c r="V163" i="12"/>
  <c r="G164" i="12"/>
  <c r="I164" i="12"/>
  <c r="K164" i="12"/>
  <c r="M164" i="12"/>
  <c r="O164" i="12"/>
  <c r="Q164" i="12"/>
  <c r="V164" i="12"/>
  <c r="G170" i="12"/>
  <c r="I170" i="12"/>
  <c r="K170" i="12"/>
  <c r="M170" i="12"/>
  <c r="O170" i="12"/>
  <c r="Q170" i="12"/>
  <c r="V170" i="12"/>
  <c r="G175" i="12"/>
  <c r="M175" i="12" s="1"/>
  <c r="I175" i="12"/>
  <c r="K175" i="12"/>
  <c r="K169" i="12" s="1"/>
  <c r="O175" i="12"/>
  <c r="O169" i="12" s="1"/>
  <c r="Q175" i="12"/>
  <c r="V175" i="12"/>
  <c r="V169" i="12" s="1"/>
  <c r="G177" i="12"/>
  <c r="I177" i="12"/>
  <c r="K177" i="12"/>
  <c r="M177" i="12"/>
  <c r="O177" i="12"/>
  <c r="Q177" i="12"/>
  <c r="V177" i="12"/>
  <c r="G178" i="12"/>
  <c r="M178" i="12" s="1"/>
  <c r="I178" i="12"/>
  <c r="K178" i="12"/>
  <c r="O178" i="12"/>
  <c r="Q178" i="12"/>
  <c r="V178" i="12"/>
  <c r="G180" i="12"/>
  <c r="I180" i="12"/>
  <c r="K180" i="12"/>
  <c r="M180" i="12"/>
  <c r="O180" i="12"/>
  <c r="Q180" i="12"/>
  <c r="V180" i="12"/>
  <c r="G182" i="12"/>
  <c r="M182" i="12" s="1"/>
  <c r="I182" i="12"/>
  <c r="K182" i="12"/>
  <c r="O182" i="12"/>
  <c r="Q182" i="12"/>
  <c r="V182" i="12"/>
  <c r="G188" i="12"/>
  <c r="I188" i="12"/>
  <c r="K188" i="12"/>
  <c r="K187" i="12" s="1"/>
  <c r="O188" i="12"/>
  <c r="Q188" i="12"/>
  <c r="V188" i="12"/>
  <c r="G190" i="12"/>
  <c r="I190" i="12"/>
  <c r="I187" i="12" s="1"/>
  <c r="K190" i="12"/>
  <c r="M190" i="12"/>
  <c r="O190" i="12"/>
  <c r="Q190" i="12"/>
  <c r="Q187" i="12" s="1"/>
  <c r="V190" i="12"/>
  <c r="G193" i="12"/>
  <c r="M193" i="12" s="1"/>
  <c r="I193" i="12"/>
  <c r="K193" i="12"/>
  <c r="O193" i="12"/>
  <c r="Q193" i="12"/>
  <c r="V193" i="12"/>
  <c r="G195" i="12"/>
  <c r="I195" i="12"/>
  <c r="K195" i="12"/>
  <c r="M195" i="12"/>
  <c r="O195" i="12"/>
  <c r="Q195" i="12"/>
  <c r="V195" i="12"/>
  <c r="G201" i="12"/>
  <c r="I201" i="12"/>
  <c r="K201" i="12"/>
  <c r="M201" i="12"/>
  <c r="O201" i="12"/>
  <c r="Q201" i="12"/>
  <c r="V201" i="12"/>
  <c r="G204" i="12"/>
  <c r="M204" i="12" s="1"/>
  <c r="I204" i="12"/>
  <c r="K204" i="12"/>
  <c r="K200" i="12" s="1"/>
  <c r="O204" i="12"/>
  <c r="O200" i="12" s="1"/>
  <c r="Q204" i="12"/>
  <c r="V204" i="12"/>
  <c r="V200" i="12" s="1"/>
  <c r="G207" i="12"/>
  <c r="I207" i="12"/>
  <c r="K207" i="12"/>
  <c r="M207" i="12"/>
  <c r="O207" i="12"/>
  <c r="Q207" i="12"/>
  <c r="V207" i="12"/>
  <c r="G211" i="12"/>
  <c r="M211" i="12" s="1"/>
  <c r="I211" i="12"/>
  <c r="K211" i="12"/>
  <c r="O211" i="12"/>
  <c r="Q211" i="12"/>
  <c r="V211" i="12"/>
  <c r="G214" i="12"/>
  <c r="I214" i="12"/>
  <c r="K214" i="12"/>
  <c r="M214" i="12"/>
  <c r="O214" i="12"/>
  <c r="Q214" i="12"/>
  <c r="V214" i="12"/>
  <c r="G217" i="12"/>
  <c r="M217" i="12" s="1"/>
  <c r="I217" i="12"/>
  <c r="K217" i="12"/>
  <c r="O217" i="12"/>
  <c r="Q217" i="12"/>
  <c r="V217" i="12"/>
  <c r="G221" i="12"/>
  <c r="I221" i="12"/>
  <c r="K221" i="12"/>
  <c r="M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I225" i="12"/>
  <c r="K225" i="12"/>
  <c r="M225" i="12"/>
  <c r="O225" i="12"/>
  <c r="Q225" i="12"/>
  <c r="V225" i="12"/>
  <c r="G231" i="12"/>
  <c r="M231" i="12" s="1"/>
  <c r="I231" i="12"/>
  <c r="K231" i="12"/>
  <c r="O231" i="12"/>
  <c r="Q231" i="12"/>
  <c r="V231" i="12"/>
  <c r="G237" i="12"/>
  <c r="I237" i="12"/>
  <c r="I236" i="12" s="1"/>
  <c r="K237" i="12"/>
  <c r="M237" i="12"/>
  <c r="O237" i="12"/>
  <c r="Q237" i="12"/>
  <c r="Q236" i="12" s="1"/>
  <c r="V237" i="12"/>
  <c r="G240" i="12"/>
  <c r="M240" i="12" s="1"/>
  <c r="I240" i="12"/>
  <c r="K240" i="12"/>
  <c r="O240" i="12"/>
  <c r="Q240" i="12"/>
  <c r="V240" i="12"/>
  <c r="V236" i="12" s="1"/>
  <c r="G244" i="12"/>
  <c r="I244" i="12"/>
  <c r="K244" i="12"/>
  <c r="M244" i="12"/>
  <c r="O244" i="12"/>
  <c r="Q244" i="12"/>
  <c r="V244" i="12"/>
  <c r="G246" i="12"/>
  <c r="M246" i="12" s="1"/>
  <c r="I246" i="12"/>
  <c r="K246" i="12"/>
  <c r="O246" i="12"/>
  <c r="Q246" i="12"/>
  <c r="V246" i="12"/>
  <c r="G250" i="12"/>
  <c r="I250" i="12"/>
  <c r="K250" i="12"/>
  <c r="M250" i="12"/>
  <c r="O250" i="12"/>
  <c r="Q250" i="12"/>
  <c r="V250" i="12"/>
  <c r="G254" i="12"/>
  <c r="K254" i="12"/>
  <c r="O254" i="12"/>
  <c r="V254" i="12"/>
  <c r="G255" i="12"/>
  <c r="I255" i="12"/>
  <c r="I254" i="12" s="1"/>
  <c r="K255" i="12"/>
  <c r="M255" i="12"/>
  <c r="M254" i="12" s="1"/>
  <c r="O255" i="12"/>
  <c r="Q255" i="12"/>
  <c r="Q254" i="12" s="1"/>
  <c r="V255" i="12"/>
  <c r="G260" i="12"/>
  <c r="I260" i="12"/>
  <c r="I259" i="12" s="1"/>
  <c r="K260" i="12"/>
  <c r="M260" i="12"/>
  <c r="O260" i="12"/>
  <c r="Q260" i="12"/>
  <c r="Q259" i="12" s="1"/>
  <c r="V260" i="12"/>
  <c r="G262" i="12"/>
  <c r="M262" i="12" s="1"/>
  <c r="I262" i="12"/>
  <c r="K262" i="12"/>
  <c r="K259" i="12" s="1"/>
  <c r="O262" i="12"/>
  <c r="O259" i="12" s="1"/>
  <c r="Q262" i="12"/>
  <c r="V262" i="12"/>
  <c r="V259" i="12" s="1"/>
  <c r="G267" i="12"/>
  <c r="I267" i="12"/>
  <c r="K267" i="12"/>
  <c r="M267" i="12"/>
  <c r="O267" i="12"/>
  <c r="Q267" i="12"/>
  <c r="V267" i="12"/>
  <c r="G269" i="12"/>
  <c r="M269" i="12" s="1"/>
  <c r="I269" i="12"/>
  <c r="K269" i="12"/>
  <c r="O269" i="12"/>
  <c r="Q269" i="12"/>
  <c r="V269" i="12"/>
  <c r="G272" i="12"/>
  <c r="G271" i="12" s="1"/>
  <c r="I272" i="12"/>
  <c r="K272" i="12"/>
  <c r="K271" i="12" s="1"/>
  <c r="O272" i="12"/>
  <c r="O271" i="12" s="1"/>
  <c r="Q272" i="12"/>
  <c r="V272" i="12"/>
  <c r="V271" i="12" s="1"/>
  <c r="G273" i="12"/>
  <c r="I273" i="12"/>
  <c r="I271" i="12" s="1"/>
  <c r="K273" i="12"/>
  <c r="M273" i="12"/>
  <c r="O273" i="12"/>
  <c r="Q273" i="12"/>
  <c r="Q271" i="12" s="1"/>
  <c r="V273" i="12"/>
  <c r="G275" i="12"/>
  <c r="I275" i="12"/>
  <c r="I274" i="12" s="1"/>
  <c r="K275" i="12"/>
  <c r="M275" i="12"/>
  <c r="O275" i="12"/>
  <c r="Q275" i="12"/>
  <c r="Q274" i="12" s="1"/>
  <c r="V275" i="12"/>
  <c r="G276" i="12"/>
  <c r="M276" i="12" s="1"/>
  <c r="I276" i="12"/>
  <c r="K276" i="12"/>
  <c r="K274" i="12" s="1"/>
  <c r="O276" i="12"/>
  <c r="O274" i="12" s="1"/>
  <c r="Q276" i="12"/>
  <c r="V276" i="12"/>
  <c r="V274" i="12" s="1"/>
  <c r="I279" i="12"/>
  <c r="Q279" i="12"/>
  <c r="G280" i="12"/>
  <c r="G279" i="12" s="1"/>
  <c r="I280" i="12"/>
  <c r="K280" i="12"/>
  <c r="K279" i="12" s="1"/>
  <c r="O280" i="12"/>
  <c r="O279" i="12" s="1"/>
  <c r="Q280" i="12"/>
  <c r="V280" i="12"/>
  <c r="V279" i="12" s="1"/>
  <c r="I281" i="12"/>
  <c r="Q281" i="12"/>
  <c r="G282" i="12"/>
  <c r="G281" i="12" s="1"/>
  <c r="I282" i="12"/>
  <c r="K282" i="12"/>
  <c r="K281" i="12" s="1"/>
  <c r="O282" i="12"/>
  <c r="O281" i="12" s="1"/>
  <c r="Q282" i="12"/>
  <c r="V282" i="12"/>
  <c r="V281" i="12" s="1"/>
  <c r="G284" i="12"/>
  <c r="G283" i="12" s="1"/>
  <c r="I284" i="12"/>
  <c r="K284" i="12"/>
  <c r="K283" i="12" s="1"/>
  <c r="O284" i="12"/>
  <c r="O283" i="12" s="1"/>
  <c r="Q284" i="12"/>
  <c r="V284" i="12"/>
  <c r="V283" i="12" s="1"/>
  <c r="G289" i="12"/>
  <c r="I289" i="12"/>
  <c r="I283" i="12" s="1"/>
  <c r="K289" i="12"/>
  <c r="M289" i="12"/>
  <c r="O289" i="12"/>
  <c r="Q289" i="12"/>
  <c r="Q283" i="12" s="1"/>
  <c r="V289" i="12"/>
  <c r="G293" i="12"/>
  <c r="M293" i="12" s="1"/>
  <c r="I293" i="12"/>
  <c r="K293" i="12"/>
  <c r="O293" i="12"/>
  <c r="Q293" i="12"/>
  <c r="V293" i="12"/>
  <c r="G297" i="12"/>
  <c r="I297" i="12"/>
  <c r="K297" i="12"/>
  <c r="M297" i="12"/>
  <c r="O297" i="12"/>
  <c r="Q297" i="12"/>
  <c r="V297" i="12"/>
  <c r="G301" i="12"/>
  <c r="M301" i="12" s="1"/>
  <c r="I301" i="12"/>
  <c r="K301" i="12"/>
  <c r="O301" i="12"/>
  <c r="Q301" i="12"/>
  <c r="V301" i="12"/>
  <c r="G306" i="12"/>
  <c r="I306" i="12"/>
  <c r="K306" i="12"/>
  <c r="M306" i="12"/>
  <c r="O306" i="12"/>
  <c r="Q306" i="12"/>
  <c r="V306" i="12"/>
  <c r="G311" i="12"/>
  <c r="M311" i="12" s="1"/>
  <c r="I311" i="12"/>
  <c r="K311" i="12"/>
  <c r="O311" i="12"/>
  <c r="Q311" i="12"/>
  <c r="V311" i="12"/>
  <c r="I315" i="12"/>
  <c r="Q315" i="12"/>
  <c r="G316" i="12"/>
  <c r="G315" i="12" s="1"/>
  <c r="I316" i="12"/>
  <c r="K316" i="12"/>
  <c r="K315" i="12" s="1"/>
  <c r="O316" i="12"/>
  <c r="O315" i="12" s="1"/>
  <c r="Q316" i="12"/>
  <c r="V316" i="12"/>
  <c r="V315" i="12" s="1"/>
  <c r="AE319" i="12"/>
  <c r="AF319" i="12"/>
  <c r="I20" i="1"/>
  <c r="I19" i="1"/>
  <c r="I18" i="1"/>
  <c r="I17" i="1"/>
  <c r="I16" i="1"/>
  <c r="I91" i="1"/>
  <c r="J90" i="1" s="1"/>
  <c r="AZ57" i="1"/>
  <c r="AZ56" i="1"/>
  <c r="AZ55" i="1"/>
  <c r="AZ54" i="1"/>
  <c r="AZ53" i="1"/>
  <c r="AZ52" i="1"/>
  <c r="AZ51" i="1"/>
  <c r="AZ50" i="1"/>
  <c r="AZ48" i="1"/>
  <c r="AZ47" i="1"/>
  <c r="F44" i="1"/>
  <c r="G44" i="1"/>
  <c r="G25" i="1" s="1"/>
  <c r="A25" i="1" s="1"/>
  <c r="H43" i="1"/>
  <c r="I43" i="1" s="1"/>
  <c r="H42" i="1"/>
  <c r="I42" i="1" s="1"/>
  <c r="H41" i="1"/>
  <c r="I41" i="1" s="1"/>
  <c r="H40" i="1"/>
  <c r="H39" i="1"/>
  <c r="H44" i="1" s="1"/>
  <c r="J66" i="1" l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G28" i="1"/>
  <c r="A26" i="1"/>
  <c r="G26" i="1"/>
  <c r="G23" i="1"/>
  <c r="M26" i="13"/>
  <c r="G26" i="13"/>
  <c r="M79" i="13"/>
  <c r="M78" i="13" s="1"/>
  <c r="M57" i="13"/>
  <c r="M56" i="13" s="1"/>
  <c r="M14" i="13"/>
  <c r="M13" i="13" s="1"/>
  <c r="M9" i="13"/>
  <c r="M8" i="13" s="1"/>
  <c r="M259" i="12"/>
  <c r="M236" i="12"/>
  <c r="M274" i="12"/>
  <c r="G274" i="12"/>
  <c r="G259" i="12"/>
  <c r="G200" i="12"/>
  <c r="G187" i="12"/>
  <c r="M188" i="12"/>
  <c r="M187" i="12" s="1"/>
  <c r="G169" i="12"/>
  <c r="G130" i="12"/>
  <c r="G125" i="12"/>
  <c r="M126" i="12"/>
  <c r="M125" i="12" s="1"/>
  <c r="Q66" i="12"/>
  <c r="M66" i="12"/>
  <c r="I66" i="12"/>
  <c r="G51" i="12"/>
  <c r="M52" i="12"/>
  <c r="M51" i="12" s="1"/>
  <c r="G8" i="12"/>
  <c r="M9" i="12"/>
  <c r="M8" i="12" s="1"/>
  <c r="M316" i="12"/>
  <c r="M315" i="12" s="1"/>
  <c r="M284" i="12"/>
  <c r="M283" i="12" s="1"/>
  <c r="M282" i="12"/>
  <c r="M281" i="12" s="1"/>
  <c r="M280" i="12"/>
  <c r="M279" i="12" s="1"/>
  <c r="M272" i="12"/>
  <c r="M271" i="12" s="1"/>
  <c r="O236" i="12"/>
  <c r="K236" i="12"/>
  <c r="G236" i="12"/>
  <c r="Q200" i="12"/>
  <c r="M200" i="12"/>
  <c r="I200" i="12"/>
  <c r="V187" i="12"/>
  <c r="O187" i="12"/>
  <c r="Q169" i="12"/>
  <c r="M169" i="12"/>
  <c r="I169" i="12"/>
  <c r="Q130" i="12"/>
  <c r="M130" i="12"/>
  <c r="I130" i="12"/>
  <c r="G127" i="12"/>
  <c r="M128" i="12"/>
  <c r="M127" i="12" s="1"/>
  <c r="G119" i="12"/>
  <c r="M120" i="12"/>
  <c r="M119" i="12" s="1"/>
  <c r="G66" i="12"/>
  <c r="M42" i="12"/>
  <c r="Q29" i="12"/>
  <c r="M29" i="12"/>
  <c r="I29" i="12"/>
  <c r="V8" i="12"/>
  <c r="O8" i="12"/>
  <c r="I39" i="1"/>
  <c r="I44" i="1" s="1"/>
  <c r="I21" i="1"/>
  <c r="J28" i="1"/>
  <c r="J26" i="1"/>
  <c r="G38" i="1"/>
  <c r="F38" i="1"/>
  <c r="J23" i="1"/>
  <c r="J24" i="1"/>
  <c r="J25" i="1"/>
  <c r="J27" i="1"/>
  <c r="E24" i="1"/>
  <c r="E26" i="1"/>
  <c r="J91" i="1" l="1"/>
  <c r="A23" i="1"/>
  <c r="J43" i="1"/>
  <c r="J41" i="1"/>
  <c r="J39" i="1"/>
  <c r="J44" i="1" s="1"/>
  <c r="J42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sebela@rozpoctysebela.cz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sebela@rozpoctysebela.cz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<sst xmlns="http://schemas.openxmlformats.org/spreadsheetml/2006/main" count="1785" uniqueCount="548">
  <si>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</si>
  <si>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</si>
  <si>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</si>
  <si>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</si>
  <si>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</si>
  <si>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</si>
  <si>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</si>
  <si>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</si>
  <si>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</si>
  <si>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</si>
  <si>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</si>
  <si>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</si>
  <si>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</si>
  <si>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</si>
  <si>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</si>
  <si>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</si>
  <si>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</si>
  <si>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</si>
  <si>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</si>
  <si>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</si>
  <si>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</si>
  <si>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</si>
  <si>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</si>
  <si>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</si>
  <si>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</si>
  <si>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</si>
  <si>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</si>
  <si>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</si>
  <si>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</si>
  <si>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</si>
  <si>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</si>
  <si>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</si>
  <si>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</si>
  <si>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</si>
  <si>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</si>
  <si>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</si>
  <si>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</si>
  <si>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</si>
  <si>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</si>
  <si>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</si>
  <si>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</si>
  <si>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</si>
  <si>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</si>
  <si>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RSS240601</t>
  </si>
  <si>
    <t>Remodeling vstupního prostoru-Transfúzní a tkáňové oddělení FN Brno</t>
  </si>
  <si>
    <t>Fakultní nemocnice Brno</t>
  </si>
  <si>
    <t>Jihlavská 340/20</t>
  </si>
  <si>
    <t>Brno - Bohunice</t>
  </si>
  <si>
    <t>62500</t>
  </si>
  <si>
    <t>65269705</t>
  </si>
  <si>
    <t>CZ65269705</t>
  </si>
  <si>
    <t>Arch.Design, s.r.o.</t>
  </si>
  <si>
    <t>Sochorova 3178/23</t>
  </si>
  <si>
    <t>Brno-Žabovřesky</t>
  </si>
  <si>
    <t>61600</t>
  </si>
  <si>
    <t>25764314</t>
  </si>
  <si>
    <t>CZ25764314</t>
  </si>
  <si>
    <t>Stavba</t>
  </si>
  <si>
    <t>Stavební objekt</t>
  </si>
  <si>
    <t>SO01</t>
  </si>
  <si>
    <t>Transfúzní a tkáňové oddělení</t>
  </si>
  <si>
    <t>F.01</t>
  </si>
  <si>
    <t>Fáze I. - rozpočet a VV</t>
  </si>
  <si>
    <t>F.02</t>
  </si>
  <si>
    <t>Fáze II. - rozpočet a VV</t>
  </si>
  <si>
    <t>Celkem za stavbu</t>
  </si>
  <si>
    <t>CZK</t>
  </si>
  <si>
    <t>#POPS</t>
  </si>
  <si>
    <t>Popis stavby: RSS240601 - Remodeling vstupního prostoru-Transfúzní a tkáňové oddělení FN Brno</t>
  </si>
  <si>
    <t>Pro výkaz výměr platí:</t>
  </si>
  <si>
    <t>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</t>
  </si>
  <si>
    <t>Ostatní ujednání:</t>
  </si>
  <si>
    <t>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</t>
  </si>
  <si>
    <t>02 Rozpočet a VV má charakter odborné studie předběžných prací a materiálů ve formě soupisu prací a dodávek.</t>
  </si>
  <si>
    <t>03 Jakékoliv další nakládání s dokumentem po předání objednateli podléhá smluvním podmínkám těchto stran bez vlivu na zpracovatele soupisu prací a dodávek, pokud není v objednávce stanoveno jinak.</t>
  </si>
  <si>
    <t>04 Pokud není v objednávce uvedeno jinak, neslouží výkaz výměr pro závazné objednání materiálu, prací a služeb, tyto množství musí být před objednáním prověřeny dle skutečnosti na stavbě.</t>
  </si>
  <si>
    <t>05 Na dokument je poskytnuta záruka ve lhůtě 36 měsíců. V případě shledání vad díla budou tyto zhotovitelem bezodkladně odstraněny. Buď vydáním nového rozpočtu a výkazu výměr, formou dodatku nebo rozdílového rozpočtu.</t>
  </si>
  <si>
    <t>06 Zpracovatel rozpočtu není nijak vázán k rozhodnutí dodavatele vybudovat dílo nebo jeho část na základě položek rozpočtu. Dílo dodavatele stavby musí být vždy v souladu s výkresouvou a textovou částí PD, byť by rozpočet vykazoval jakékoliv rozdílnosti.</t>
  </si>
  <si>
    <t>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</t>
  </si>
  <si>
    <t>#POPO</t>
  </si>
  <si>
    <t>Popis objektu: SO01 - Transfúzní a tkáňové oddělení</t>
  </si>
  <si>
    <t>#POPR</t>
  </si>
  <si>
    <t>Popis rozpočtu: F.01 - Fáze I. - rozpočet a VV</t>
  </si>
  <si>
    <t>Popis rozpočtu: F.02 - Fáze II. - rozpočet a VV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</si>
  <si>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</si>
  <si>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</si>
  <si>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</si>
  <si>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</si>
  <si>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</si>
  <si>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</si>
  <si>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</si>
  <si>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</si>
  <si>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</si>
  <si>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</si>
  <si>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</si>
  <si>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</si>
  <si>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</si>
  <si>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</si>
  <si>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</si>
  <si>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</si>
  <si>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</si>
  <si>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</si>
  <si>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</si>
  <si>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</si>
  <si>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</si>
  <si>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</si>
  <si>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</si>
  <si>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</si>
  <si>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</si>
  <si>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</si>
  <si>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</si>
  <si>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</si>
  <si>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</si>
  <si>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</si>
  <si>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</si>
  <si>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</si>
  <si>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</si>
  <si>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</si>
  <si>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</si>
  <si>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</si>
  <si>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</si>
  <si>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</si>
  <si>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</si>
  <si>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</si>
  <si>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</si>
  <si>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</si>
  <si>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</si>
  <si>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</si>
  <si>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</si>
  <si>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</si>
  <si>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</si>
  <si>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</si>
  <si>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</si>
  <si>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</si>
  <si>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</si>
  <si>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</si>
  <si>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</si>
  <si>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</si>
  <si>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</si>
  <si>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</si>
  <si>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</si>
  <si>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</si>
  <si>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</si>
  <si>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</si>
  <si>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</si>
  <si>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</si>
  <si>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</si>
  <si>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</si>
  <si>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</si>
  <si>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</si>
  <si>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</si>
  <si>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</si>
  <si>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</si>
  <si>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</si>
  <si>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</si>
  <si>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</si>
  <si>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</si>
  <si>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</si>
  <si>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</si>
  <si>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</si>
  <si>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</si>
  <si>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</si>
  <si>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</si>
  <si>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</si>
  <si>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</si>
  <si>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</si>
  <si>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317941121R00</t>
  </si>
  <si>
    <t>Osazení ocelových válcovaných nosníků na zdivu bez dodávky materiálu, výšky do 120 mm</t>
  </si>
  <si>
    <t>t</t>
  </si>
  <si>
    <t>801-1</t>
  </si>
  <si>
    <t>RTS 25/ I</t>
  </si>
  <si>
    <t>RTS 24/ II</t>
  </si>
  <si>
    <t>Práce</t>
  </si>
  <si>
    <t>Běžná</t>
  </si>
  <si>
    <t>POL1_</t>
  </si>
  <si>
    <t>profilu I, nebo IE, nebo U, nebo UE, nebo L</t>
  </si>
  <si>
    <t>SPI</t>
  </si>
  <si>
    <t>1,25*0,00834</t>
  </si>
  <si>
    <t>VV</t>
  </si>
  <si>
    <t>346244381RT2</t>
  </si>
  <si>
    <t>Plentování ocelových nosníků jednostranné výšky do 200 mm</t>
  </si>
  <si>
    <t>m2</t>
  </si>
  <si>
    <t>jakýmikoliv cihlami,</t>
  </si>
  <si>
    <t>0,1*1,25*2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</si>
  <si>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</si>
  <si>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</si>
  <si>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</si>
  <si>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1,25*1,0</t>
  </si>
  <si>
    <t>13380615R</t>
  </si>
  <si>
    <t>Tyč ocelová válcovaná za tepla průřez: I; značka: S235JR (1.0038); h = 100 mm; b = 50 mm; s = 4,5 mm; t = 6,8 mm</t>
  </si>
  <si>
    <t>SPCM</t>
  </si>
  <si>
    <t>Specifikace</t>
  </si>
  <si>
    <t>POL3_</t>
  </si>
  <si>
    <t>Odkaz na mn. položky pořadí 1 : 0,01043*1,1</t>
  </si>
  <si>
    <t>342261112RT1</t>
  </si>
  <si>
    <t>Příčky z desek sádrokartonových jednoduché opláštění, jednoduchá konstrukce CW 75 tloušťka příčky 100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</si>
  <si>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</si>
  <si>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7,4</t>
  </si>
  <si>
    <t>416093111R00</t>
  </si>
  <si>
    <t>Doplňkové práce čelo podhledu SDK výšky do 200 mm, z desek standard, tloušťky 12,5 mm</t>
  </si>
  <si>
    <t>bez dodávky izolace</t>
  </si>
  <si>
    <t>POP</t>
  </si>
  <si>
    <t xml:space="preserve">čela ke kazetovému podhledu (plošně viz oddíl 767) : </t>
  </si>
  <si>
    <t>11,3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</si>
  <si>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</si>
  <si>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</si>
  <si>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</si>
  <si>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 xml:space="preserve">dveře : </t>
  </si>
  <si>
    <t>8*2,5</t>
  </si>
  <si>
    <t xml:space="preserve">okna : </t>
  </si>
  <si>
    <t>22,5</t>
  </si>
  <si>
    <t>612421231RT2</t>
  </si>
  <si>
    <t>Oprava vnitřních vápenných omítek stěn v množství opravované plochy přes 5 do 10 %,  štukových</t>
  </si>
  <si>
    <t>801-4</t>
  </si>
  <si>
    <t xml:space="preserve">viz původní plochy stěn (škrábání malby) : </t>
  </si>
  <si>
    <t>Odkaz na mn. položky pořadí 65 : 256,26000</t>
  </si>
  <si>
    <t>612481211RT2</t>
  </si>
  <si>
    <t>Vyztužení povrchu vnitřních stěn sklotextilní síťovinou s dodávkou síťoviny a stěrkového tmelu</t>
  </si>
  <si>
    <t xml:space="preserve">plochy s rizikem prasknutí omítky (přechody materiálů, namáhaná místa apd.) uvažováno 5% ploch pod omítky : </t>
  </si>
  <si>
    <t>Odkaz na mn. položky pořadí 8 : 256,26000*0,05</t>
  </si>
  <si>
    <t>631312141R00</t>
  </si>
  <si>
    <t>Doplnění mazanin betonem prostým rýh v dosavadních mazaninách</t>
  </si>
  <si>
    <t>m3</t>
  </si>
  <si>
    <t>prostým betonem (s dodáním hmot) bez potěru,</t>
  </si>
  <si>
    <t xml:space="preserve">po bouraných příčkách : </t>
  </si>
  <si>
    <t>0,15*0,1*(4,33+1,65+2,075)</t>
  </si>
  <si>
    <t>632418102RT1</t>
  </si>
  <si>
    <t>Potěr ze suchých směsí samonivelační stěrka na bázi síranu vápenatého, tloušťky 2 mm, včetně penetrace</t>
  </si>
  <si>
    <t>s rozprostřením a uhlazením</t>
  </si>
  <si>
    <t xml:space="preserve">před podkládkou nových krytin : </t>
  </si>
  <si>
    <t>Odkaz na mn. položky pořadí 20 : 171,25000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</si>
  <si>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</si>
  <si>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</si>
  <si>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kus</t>
  </si>
  <si>
    <t>553310352R</t>
  </si>
  <si>
    <t>Zárubeň kovová - polodrážková (klasická); pro přesné zdění; H' = 1 970 mm; B' = 800 mm; t = 150 mm; počet křídel: 1; materiál těsnění: TPE; typ závěsů: stavitelné</t>
  </si>
  <si>
    <t>RTS 24/ I</t>
  </si>
  <si>
    <t xml:space="preserve">přesný typ dle potřeb stavby : </t>
  </si>
  <si>
    <t>1</t>
  </si>
  <si>
    <t>941955003R00</t>
  </si>
  <si>
    <t>Lešení lehké pracovní pomocné pomocné, o výšce lešeňové podlahy přes 1,9 do 2,5 m</t>
  </si>
  <si>
    <t>800-3</t>
  </si>
  <si>
    <t xml:space="preserve">pro podhledy a čela : </t>
  </si>
  <si>
    <t>Odkaz na mn. položky pořadí 39 : 185,00000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</si>
  <si>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</si>
  <si>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</si>
  <si>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pro I. etapu (viz výměra podlah) : </t>
  </si>
  <si>
    <t>Odkaz na mn. položky pořadí 53 : 163,25000</t>
  </si>
  <si>
    <t xml:space="preserve">ostatní komunikační prostory : </t>
  </si>
  <si>
    <t>50,0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</si>
  <si>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</si>
  <si>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</si>
  <si>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</si>
  <si>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</si>
  <si>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M.1.147 : </t>
  </si>
  <si>
    <t>3,5*(4,33+1,65)</t>
  </si>
  <si>
    <t>-0,8*1,97</t>
  </si>
  <si>
    <t xml:space="preserve">v místě luxfer : </t>
  </si>
  <si>
    <t>3,5*2,075-6,225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</si>
  <si>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</si>
  <si>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</si>
  <si>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</si>
  <si>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 xml:space="preserve">m.1.136 : </t>
  </si>
  <si>
    <t>6,225</t>
  </si>
  <si>
    <t>963016111R00</t>
  </si>
  <si>
    <t>Demontáž sádrokartonových a sádrovláknitých podhledů z desek bez minerální izolace, na jednoduché ocelové konstrukci, 1x opláštěné tl. 12,5 mm</t>
  </si>
  <si>
    <t xml:space="preserve">čelo podhledu : </t>
  </si>
  <si>
    <t>0,5*9,3</t>
  </si>
  <si>
    <t>963016211R00</t>
  </si>
  <si>
    <t>Demontáž sádrokartonových a sádrovláknitých podhledů z kazet 600 x 600 mm bez minerální izolace, na kovovém roštu, tl. 12,5 mm</t>
  </si>
  <si>
    <t>114,0</t>
  </si>
  <si>
    <t>965048515R00</t>
  </si>
  <si>
    <t>Broušení betonového povrchu do tloušťky 5 mm</t>
  </si>
  <si>
    <t xml:space="preserve">srovnání podlah po demontáži nášlapů (vč. odstranění lepidel) : </t>
  </si>
  <si>
    <t>Odkaz na mn. položky pořadí 21 : 8,00000</t>
  </si>
  <si>
    <t>Odkaz na mn. položky pořadí 52 : 163,25000</t>
  </si>
  <si>
    <t>965081713RT1</t>
  </si>
  <si>
    <t>Bourání podlah z keramických dlaždic, tloušťky do 10 mm, plochy přes 1 m2</t>
  </si>
  <si>
    <t>bez podkladního lože, s jakoukoliv výplní spár</t>
  </si>
  <si>
    <t xml:space="preserve">vstupní prostor : </t>
  </si>
  <si>
    <t>rozsah dle projektanta : 8,0</t>
  </si>
  <si>
    <t>965081702R00</t>
  </si>
  <si>
    <t>Bourání podlah Soklíků z dlažeb keramických tloušťky do 10 mm, výšky do 100 mm</t>
  </si>
  <si>
    <t>m</t>
  </si>
  <si>
    <t xml:space="preserve">vstupní krček : </t>
  </si>
  <si>
    <t>6,16*2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</si>
  <si>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</si>
  <si>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</si>
  <si>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</si>
  <si>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vyvěšení pro další využití : 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</si>
  <si>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</si>
  <si>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</si>
  <si>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2,0*3</t>
  </si>
  <si>
    <t>971033631R00</t>
  </si>
  <si>
    <t>Vybourání otvorů ve zdivu cihelném z jakýchkoliv cihel pálených  na jakoukoliv maltu vápenou nebo vápenocementovou, plochy do 4 m2, tloušťky do 150 mm</t>
  </si>
  <si>
    <t>základovém nebo nadzákladovém,</t>
  </si>
  <si>
    <t>Včetně pomocného lešení o výšce podlahy do 1900 mm a pro zatížení do 1,5 kPa  (150 kg/m2).</t>
  </si>
  <si>
    <t xml:space="preserve">pro dveře : </t>
  </si>
  <si>
    <t>0,9*2,1</t>
  </si>
  <si>
    <t>974031666R00</t>
  </si>
  <si>
    <t>Vysekání rýh v jakémkoliv zdivu cihelném pro vtahování nosníků do zdí, před vybouráním otvorů  do hloubky 150 mm, při výšce nosníku do 250 mm</t>
  </si>
  <si>
    <t xml:space="preserve">nové dveře : </t>
  </si>
  <si>
    <t>1,25</t>
  </si>
  <si>
    <t>978013121R00</t>
  </si>
  <si>
    <t>Otlučení omítek vápenných nebo vápenocementových vnitřních s vyškrabáním spár, s očištěním zdiva stěn, v rozsahu do 10 %</t>
  </si>
  <si>
    <t xml:space="preserve">viz plocha vyspravení původních omítek : </t>
  </si>
  <si>
    <t>Odkaz na mn. položky pořadí 8 : 256,26000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</si>
  <si>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</si>
  <si>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</si>
  <si>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</si>
  <si>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dle projektanta 1. etapa : </t>
  </si>
  <si>
    <t>7,3</t>
  </si>
  <si>
    <t>771101101R00</t>
  </si>
  <si>
    <t xml:space="preserve">Příprava podkladu pod dlažby vysávání podkladů pod keramickou dlažbu průmyslovým vysavačem </t>
  </si>
  <si>
    <t>800-771</t>
  </si>
  <si>
    <t xml:space="preserve">po broušení podlah : 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</si>
  <si>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</si>
  <si>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</si>
  <si>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</si>
  <si>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</si>
  <si>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</si>
  <si>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</si>
  <si>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1,2,3,4,5,6,7,8,9,10,11,12,13,14,15,16,17,18,19,24,25, : </t>
  </si>
  <si>
    <t>Součet: : 3,50185</t>
  </si>
  <si>
    <t>ZTI</t>
  </si>
  <si>
    <t>Zdravotechnická instalace celkem, viz samostatný rozpočet</t>
  </si>
  <si>
    <t>soubor</t>
  </si>
  <si>
    <t>Vlastní</t>
  </si>
  <si>
    <t>Indiv</t>
  </si>
  <si>
    <t>725210821R00</t>
  </si>
  <si>
    <t>Demontáž umyvadel umyvadel bez výtokových armatur</t>
  </si>
  <si>
    <t>800-721</t>
  </si>
  <si>
    <t>725820801R00</t>
  </si>
  <si>
    <t>Demontáž baterií nástěnných do G 3/4"</t>
  </si>
  <si>
    <t>766.01</t>
  </si>
  <si>
    <t>obklad SDK stěny lamelami, 2,1 x 1 m, vč. kotvení a doplňků - D+M</t>
  </si>
  <si>
    <t>kompl</t>
  </si>
  <si>
    <t>"- stěna opatřena otěruvzdorným bílým nátěren</t>
  </si>
  <si>
    <t>- lamela - 60 x 20 mm, dl. 1000 mm</t>
  </si>
  <si>
    <t>- lamela - dřevotřísková deska, potažena povrchovou úpravou naimpregnovanou melaminovou pryskyřicí + hrany ve stejném dekoru</t>
  </si>
  <si>
    <t>- lamela - dekor  světlý dub</t>
  </si>
  <si>
    <t>- lamely kotveny jednotlivě do SDK stěny na hranu 20 mm, od podlahy odsazena o v. podlahového soklu, mezery mezi lamelami 25 mm"</t>
  </si>
  <si>
    <t>766.02</t>
  </si>
  <si>
    <t>obklad SDK stěny lamelami, 0,8 x 2,8 m, vč. doplňků, kotvení - D+M</t>
  </si>
  <si>
    <t>- lamela - 60 x 20 mm, dl. 2800 mm</t>
  </si>
  <si>
    <t>766.03</t>
  </si>
  <si>
    <t>obklad SDK stěny lamelami, 0,5 x 2,8 m, vč. kotvení a doplňků - D+M</t>
  </si>
  <si>
    <t>766.04</t>
  </si>
  <si>
    <t>obklad SDK stěny lamelami, 5,3 x 2,8 m, vč. kotvení a doplňků - D+M</t>
  </si>
  <si>
    <t>766.05</t>
  </si>
  <si>
    <t>lamelová stěna 2,1 x 2 m, vč. kotvení a doplňků - D+M</t>
  </si>
  <si>
    <t>"- samonosná stěna z lamel</t>
  </si>
  <si>
    <t>- kotvena do SDK podstěny a podhledu</t>
  </si>
  <si>
    <t>- lamela - 60 x 20 mm, dl. 2000 mm</t>
  </si>
  <si>
    <t>- lamely musí vzhledově navazovat na lamely obkladu, které jsou kotveny do SDK podstěny</t>
  </si>
  <si>
    <t>"</t>
  </si>
  <si>
    <t>766.D01</t>
  </si>
  <si>
    <t>Repase původního dveř. křídla a úprava pro osazení do nové zárubně</t>
  </si>
  <si>
    <t>998766102R00</t>
  </si>
  <si>
    <t>Přesun hmot pro konstrukce truhlářské v objektech výšky do 12 m</t>
  </si>
  <si>
    <t>800-766</t>
  </si>
  <si>
    <t>50 m vodorovně</t>
  </si>
  <si>
    <t xml:space="preserve">34,35,36,37,38, : </t>
  </si>
  <si>
    <t>Součet: : 0,26000</t>
  </si>
  <si>
    <t>767584522R00</t>
  </si>
  <si>
    <t>Montáž podhledů lamelových a kazetových Montáž podhledů z kazet včetně montáže nosného roštu do betonové konstrukce, rozměry kazet 600 mm x 600 mm, bez určení výměry</t>
  </si>
  <si>
    <t>800-767</t>
  </si>
  <si>
    <t xml:space="preserve">podhled SDK kazetový : </t>
  </si>
  <si>
    <t>125,0</t>
  </si>
  <si>
    <t xml:space="preserve">podhled akustický kazetový : </t>
  </si>
  <si>
    <t>60,0</t>
  </si>
  <si>
    <t>767.01</t>
  </si>
  <si>
    <t>Demontáž čistících rohoží vč. rámu</t>
  </si>
  <si>
    <t>1,8*2,58*2</t>
  </si>
  <si>
    <t>767.02</t>
  </si>
  <si>
    <t>Čistící zóna v rámu - rohož - D+M</t>
  </si>
  <si>
    <t>59596.Z1</t>
  </si>
  <si>
    <t>Podhed SDK desky, 600 x 600mm, vč. roštu a kotvení, dodávka materiálu</t>
  </si>
  <si>
    <t>125,0*1,1</t>
  </si>
  <si>
    <t>63173.Z1</t>
  </si>
  <si>
    <t>Kazetový podhled -  600 x 600 x 15 mm Clinic A T24, vč. roštu a kotvení, dodávka materiálu</t>
  </si>
  <si>
    <t>60,0*1,1</t>
  </si>
  <si>
    <t>998767102R00</t>
  </si>
  <si>
    <t>Přesun hmot pro kovové stavební doplňk. konstrukce v objektech výšky do 12 m</t>
  </si>
  <si>
    <t xml:space="preserve">41,43,44,45, : </t>
  </si>
  <si>
    <t>Součet: : 4,21565</t>
  </si>
  <si>
    <t>771101210RT1</t>
  </si>
  <si>
    <t>Příprava podkladu pod dlažby penetrace podkladu pod dlažby</t>
  </si>
  <si>
    <t>Odkaz na mn. položky pořadí 46 : 12,32000*0,1</t>
  </si>
  <si>
    <t>771475014R00</t>
  </si>
  <si>
    <t>Montáž soklíků z dlaždic keramických výšky 100 mm, soklíků vodorovných, kladených do flexibilního tmele</t>
  </si>
  <si>
    <t xml:space="preserve">obnovení soklíku v krčku : </t>
  </si>
  <si>
    <t>Odkaz na mn. položky pořadí 22 : 12,32000</t>
  </si>
  <si>
    <t>597.01</t>
  </si>
  <si>
    <t>Soklík keramický, dodávka</t>
  </si>
  <si>
    <t>bm</t>
  </si>
  <si>
    <t>Odkaz na mn. položky pořadí 46 : 12,32000*1,1</t>
  </si>
  <si>
    <t>998771102R00</t>
  </si>
  <si>
    <t>Přesun hmot pro podlahy z dlaždic v objektech výšky do 12 m</t>
  </si>
  <si>
    <t xml:space="preserve">47,48,49, : </t>
  </si>
  <si>
    <t>Součet: : 0,13972</t>
  </si>
  <si>
    <t>776101101R00</t>
  </si>
  <si>
    <t>Přípravné práce vysávání povlakových podlah průmyslovým vysavačem</t>
  </si>
  <si>
    <t>800-775</t>
  </si>
  <si>
    <t>položky neobsahují žádný materiál</t>
  </si>
  <si>
    <t>776401800R00</t>
  </si>
  <si>
    <t>Demontáž soklíků nebo lišt pryžových nebo PVC odstranění a uložení na hromady</t>
  </si>
  <si>
    <t xml:space="preserve">původních : </t>
  </si>
  <si>
    <t>Odkaz na mn. položky pořadí 51 : 53,72000</t>
  </si>
  <si>
    <t>776421300R00</t>
  </si>
  <si>
    <t>Lepení soklíků PVC a napojení krytiny na stěnu ukončení krytiny u stěny fabionem do v. 100 mm</t>
  </si>
  <si>
    <t>včetně vytažení a nalepení povlakové krytiny na stěnu.</t>
  </si>
  <si>
    <t xml:space="preserve">dle projektanta : </t>
  </si>
  <si>
    <t>53,72</t>
  </si>
  <si>
    <t>776511810R00</t>
  </si>
  <si>
    <t>Odstranění povlakových podlah z nášlapné plochy lepených, bez podložky, z ploch přes 20 m2</t>
  </si>
  <si>
    <t xml:space="preserve">původní nášlapná vrstva : </t>
  </si>
  <si>
    <t>776522100R00</t>
  </si>
  <si>
    <t xml:space="preserve">Lepení povlakových podlah z plastů  ve formě pásů z PVC, montáž,  </t>
  </si>
  <si>
    <t>lepení vinylové podlahy</t>
  </si>
  <si>
    <t>163,25</t>
  </si>
  <si>
    <t>776551830R00</t>
  </si>
  <si>
    <t>Sejmutí povlakových podlah volně položených , z ploch přes 20 m2</t>
  </si>
  <si>
    <t xml:space="preserve">čistící zóny : </t>
  </si>
  <si>
    <t>kobercová : 60,12</t>
  </si>
  <si>
    <t>gumová : 4,635</t>
  </si>
  <si>
    <t>776.01</t>
  </si>
  <si>
    <t>Rohož kobercová - čistící - D+M</t>
  </si>
  <si>
    <t>26,4</t>
  </si>
  <si>
    <t>283424022R</t>
  </si>
  <si>
    <t>lišta ukončovací, fabion; podlahová; materiál PVC; tl. 2,00 mm; š = 90,0 mm; h = 28,0 mm</t>
  </si>
  <si>
    <t>Odkaz na mn. položky pořadí 51 : 53,72000*1,05</t>
  </si>
  <si>
    <t>284.01</t>
  </si>
  <si>
    <t>Podlahovina vinyl, dle specifikace PD, dodávka</t>
  </si>
  <si>
    <t>Vysoce zátěžová homogenní vinylová podlahová krytina v rolích. Produkt tvořen jednovrstvou homogenní kalandrovanou a lisovanou konstrukcí, laserem tvrzenou povrchovou úpravou nevyžadující aplikaci ochranných emulzí, chránící před chemickými látkami. Celková tloušťka 2mm, hmotnost max 2700g/m2. Reakce na oheň Bfl-s1, součinitel smykového tření dle ČSN  744507 min. 0,6, odolnost vůči bodové zátěži 0,02mm, protiskluznost dle DIN 51130.</t>
  </si>
  <si>
    <t xml:space="preserve">v ploše : </t>
  </si>
  <si>
    <t>Odkaz na mn. položky pořadí 53 : 163,25000*1,1</t>
  </si>
  <si>
    <t xml:space="preserve">vytažení : </t>
  </si>
  <si>
    <t>Odkaz na mn. položky pořadí 51 : 53,72000*0,11</t>
  </si>
  <si>
    <t>998776102R00</t>
  </si>
  <si>
    <t>Přesun hmot pro podlahy povlakové v objektech výšky do 12 m</t>
  </si>
  <si>
    <t>vodorovně do 50 m</t>
  </si>
  <si>
    <t xml:space="preserve">53,55,57,58,59, : </t>
  </si>
  <si>
    <t>Součet: : 1,66022</t>
  </si>
  <si>
    <t>781101210RT1</t>
  </si>
  <si>
    <t>Příprava podkladu pod obklady penetrace podkladu pod obklady</t>
  </si>
  <si>
    <t>včetně dodávky materiálu.</t>
  </si>
  <si>
    <t>Odkaz na mn. položky pořadí 60 : 8,00000</t>
  </si>
  <si>
    <t>781475120R00</t>
  </si>
  <si>
    <t>Montáž obkladů vnitřních z dlaždic keramických kladených do tmele 300 x 600 mm,  , kladených do flexibilního tmele</t>
  </si>
  <si>
    <t>vč. montáže veškerých lišt</t>
  </si>
  <si>
    <t xml:space="preserve">formát 25x50cm : </t>
  </si>
  <si>
    <t>dle projektanta : 8,0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</si>
  <si>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</si>
  <si>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</si>
  <si>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OBK.01_02</t>
  </si>
  <si>
    <t>Obklad keramický, vč. lišt- dodávka, dle výběru investora</t>
  </si>
  <si>
    <t>vč. dodávky případných lišt</t>
  </si>
  <si>
    <t>přesné množství listel rozpočítat při objednávce materiálu dle kladečských výkresů</t>
  </si>
  <si>
    <t>Odkaz na mn. položky pořadí 60 : 8,00000*1,1</t>
  </si>
  <si>
    <t>998781102R00</t>
  </si>
  <si>
    <t>Přesun hmot pro obklady keramické v objektech výšky do 12 m</t>
  </si>
  <si>
    <t xml:space="preserve">61,62,64, : </t>
  </si>
  <si>
    <t>Součet: : 0,21304</t>
  </si>
  <si>
    <t>783222100R00</t>
  </si>
  <si>
    <t xml:space="preserve">Nátěry kov.stavebních doplňk.konstrukcí syntetické dvojnásobné,  </t>
  </si>
  <si>
    <t>800-783</t>
  </si>
  <si>
    <t>včetně pomocného lešení.</t>
  </si>
  <si>
    <t xml:space="preserve">nová zárubeň : </t>
  </si>
  <si>
    <t>0,25*(0,8+2,0*2)</t>
  </si>
  <si>
    <t>784402801R00</t>
  </si>
  <si>
    <t>Odstranění maleb oškrabáním, v místnostech do 3,8 m</t>
  </si>
  <si>
    <t>800-784</t>
  </si>
  <si>
    <t>Odkaz na mn. položky pořadí 66 : 256,26000</t>
  </si>
  <si>
    <t>784161401R00</t>
  </si>
  <si>
    <t>Příprava povrchu Penetrace (napouštění) podkladu disperzní, jednonásobná</t>
  </si>
  <si>
    <t xml:space="preserve">plocha dle projektanta : </t>
  </si>
  <si>
    <t>stěny : 254,0</t>
  </si>
  <si>
    <t xml:space="preserve">SDK čela podhledů : </t>
  </si>
  <si>
    <t>Odkaz na mn. položky pořadí 6 : 11,30000*0,2</t>
  </si>
  <si>
    <t>784165512R00</t>
  </si>
  <si>
    <t>Malby z malířských směsí otěruvzdorných,  , bělost 93 %, dvojnásobné</t>
  </si>
  <si>
    <t>784497941R00</t>
  </si>
  <si>
    <t>Ostatní práce rozmývání podkladu, v místnostech do 3,8 m</t>
  </si>
  <si>
    <t>799.01</t>
  </si>
  <si>
    <t>box na papírové utěrky - D+M</t>
  </si>
  <si>
    <t>799.02</t>
  </si>
  <si>
    <t>dávkovač mýdla - D+M</t>
  </si>
  <si>
    <t>SILNOPROUD</t>
  </si>
  <si>
    <t>Silnoproudá instalace celkem, viz samostatný rozpočet</t>
  </si>
  <si>
    <t>SVÍTIDLA</t>
  </si>
  <si>
    <t>Svítidla, viz samostatný rozpočet celkem</t>
  </si>
  <si>
    <t xml:space="preserve">1. etapa : </t>
  </si>
  <si>
    <t>SLABOPROUD</t>
  </si>
  <si>
    <t>Slaboproudá instalace celkem, viz samostatný rozpočet</t>
  </si>
  <si>
    <t>VZT</t>
  </si>
  <si>
    <t>Vzduchotechnická instalace celkem, viz samostatný rozpočet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</si>
  <si>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</si>
  <si>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</si>
  <si>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</si>
  <si>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</si>
  <si>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</si>
  <si>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</si>
  <si>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16,17,18,19,20,21,22,24,25,26,27,28,32,33,42,52,54,56, : </t>
  </si>
  <si>
    <t>Součet: : 13,97590</t>
  </si>
  <si>
    <t>979081121R00</t>
  </si>
  <si>
    <t>Odvoz suti a vybouraných hmot na skládku příplatek za každý další 1 km</t>
  </si>
  <si>
    <t>Součet: : 265,54217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</si>
  <si>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</si>
  <si>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</si>
  <si>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</si>
  <si>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</si>
  <si>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55,90361</t>
  </si>
  <si>
    <t>979990107R00</t>
  </si>
  <si>
    <t>Poplatek za uložení, směs betonu, cihel a dřeva,  , skupina 17 09 04 z Katalogu odpadů</t>
  </si>
  <si>
    <t>kategorie 17 09 04 smíšené stavební a demoliční odpady</t>
  </si>
  <si>
    <t>Součet: : 11,18072</t>
  </si>
  <si>
    <t>979990109R00</t>
  </si>
  <si>
    <t>Poplatek za uložení, skleněné tvárnice,  , skupina 17 02 02 z Katalogu odpadů</t>
  </si>
  <si>
    <t>Součet: : 1,39759</t>
  </si>
  <si>
    <t>979990181R00</t>
  </si>
  <si>
    <t>Poplatek za uložení, PVC podlahová krytina,  , skupina 20 03 07 z Katalogu odpadů</t>
  </si>
  <si>
    <t>005241010R</t>
  </si>
  <si>
    <t xml:space="preserve">Dokumentace skutečného provedení </t>
  </si>
  <si>
    <t>Soubor</t>
  </si>
  <si>
    <t>VRN</t>
  </si>
  <si>
    <t>POL99_8</t>
  </si>
  <si>
    <t>Náklady na vyhotovení dokumentace skutečného provedení stavby a její předání objednateli v požadované formě a požadovaném počtu.</t>
  </si>
  <si>
    <t>SUM</t>
  </si>
  <si>
    <t>END</t>
  </si>
  <si>
    <t>Odkaz na mn. položky pořadí 2 : 85,00000</t>
  </si>
  <si>
    <t>Odkaz na mn. položky pořadí 8 : 85,00000</t>
  </si>
  <si>
    <t xml:space="preserve">1, : </t>
  </si>
  <si>
    <t>Součet: : 0,28135</t>
  </si>
  <si>
    <t>Odkaz na mn. položky pořadí 9 : 85,00000</t>
  </si>
  <si>
    <t>Odkaz na mn. položky pořadí 7 : 64,00000</t>
  </si>
  <si>
    <t>Lepení soklíků PVC a napojení krytiny na stěnu ukončení krytiny u stěny fabionem do v. 100 mm, Lepidlo montážní</t>
  </si>
  <si>
    <t>64,0</t>
  </si>
  <si>
    <t>85,0</t>
  </si>
  <si>
    <t>Odkaz na mn. položky pořadí 7 : 64,00000*1,05</t>
  </si>
  <si>
    <t>Odkaz na mn. položky pořadí 9 : 85,00000*1,1</t>
  </si>
  <si>
    <t>Odkaz na mn. položky pořadí 7 : 64,00000*0,11</t>
  </si>
  <si>
    <t xml:space="preserve">7,9,10,11, : </t>
  </si>
  <si>
    <t>Součet: : 0,84947</t>
  </si>
  <si>
    <t xml:space="preserve">2,6,8, : </t>
  </si>
  <si>
    <t>Součet: : 1,37362</t>
  </si>
  <si>
    <t>Součet: : 26,09878</t>
  </si>
  <si>
    <t>Součet: : 5,49448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</si>
</sst>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4" fontId="17" fillId="0" borderId="44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2" t="s">
        <v>39</v>
      </c>
      <c r="B2" s="72"/>
      <c r="C2" s="72"/>
      <c r="D2" s="72"/>
      <c r="E2" s="72"/>
      <c r="F2" s="72"/>
      <c r="G2" s="72"/>
    </row>
  </sheetData>
  <sheetProtection password="C41D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94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5">
      <c r="A16" s="19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SUMIF(F66:F90,A16,I66:I90)+SUMIF(F66:F90,"PSU",I66:I90)</f>
        <v>0</v>
      </c>
      <c r="J16" s="81"/>
    </row>
    <row r="17" spans="1:10" ht="23.25" customHeight="1" x14ac:dyDescent="0.25">
      <c r="A17" s="19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SUMIF(F66:F90,A17,I66:I90)</f>
        <v>0</v>
      </c>
      <c r="J17" s="81"/>
    </row>
    <row r="18" spans="1:10" ht="23.25" customHeight="1" x14ac:dyDescent="0.25">
      <c r="A18" s="196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SUMIF(F66:F90,A18,I66:I90)</f>
        <v>0</v>
      </c>
      <c r="J18" s="81"/>
    </row>
    <row r="19" spans="1:10" ht="23.25" customHeight="1" x14ac:dyDescent="0.25">
      <c r="A19" s="196" t="s">
        <v>136</v>
      </c>
      <c r="B19" s="37" t="s">
        <v>27</v>
      </c>
      <c r="C19" s="58"/>
      <c r="D19" s="59"/>
      <c r="E19" s="79"/>
      <c r="F19" s="80"/>
      <c r="G19" s="79"/>
      <c r="H19" s="80"/>
      <c r="I19" s="79">
        <f>SUMIF(F66:F90,A19,I66:I90)</f>
        <v>0</v>
      </c>
      <c r="J19" s="81"/>
    </row>
    <row r="20" spans="1:10" ht="23.25" customHeight="1" x14ac:dyDescent="0.25">
      <c r="A20" s="196" t="s">
        <v>135</v>
      </c>
      <c r="B20" s="37" t="s">
        <v>28</v>
      </c>
      <c r="C20" s="58"/>
      <c r="D20" s="59"/>
      <c r="E20" s="79"/>
      <c r="F20" s="80"/>
      <c r="G20" s="79"/>
      <c r="H20" s="80"/>
      <c r="I20" s="79">
        <f>SUMIF(F66:F90,A20,I66:I90)</f>
        <v>0</v>
      </c>
      <c r="J20" s="81"/>
    </row>
    <row r="21" spans="1:10" ht="23.25" customHeight="1" x14ac:dyDescent="0.25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12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13</v>
      </c>
      <c r="C24" s="58"/>
      <c r="D24" s="59"/>
      <c r="E24" s="63">
        <f>SazbaDPH1</f>
        <v>12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52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52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52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52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52" ht="25.5" hidden="1" customHeight="1" x14ac:dyDescent="0.25">
      <c r="A39" s="134">
        <v>1</v>
      </c>
      <c r="B39" s="144" t="s">
        <v>57</v>
      </c>
      <c r="C39" s="145"/>
      <c r="D39" s="145"/>
      <c r="E39" s="145"/>
      <c r="F39" s="146">
        <f>'SO01 F.01 Pol'!AE319+'SO01 F.02 Pol'!AE82</f>
        <v>0</v>
      </c>
      <c r="G39" s="147">
        <f>'SO01 F.01 Pol'!AF319+'SO01 F.02 Pol'!AF82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52" ht="25.5" customHeight="1" x14ac:dyDescent="0.25">
      <c r="A40" s="134">
        <v>2</v>
      </c>
      <c r="B40" s="150"/>
      <c r="C40" s="151" t="s">
        <v>58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52" ht="25.5" customHeight="1" x14ac:dyDescent="0.25">
      <c r="A41" s="134">
        <v>2</v>
      </c>
      <c r="B41" s="150" t="s">
        <v>59</v>
      </c>
      <c r="C41" s="151" t="s">
        <v>60</v>
      </c>
      <c r="D41" s="151"/>
      <c r="E41" s="151"/>
      <c r="F41" s="152">
        <f>'SO01 F.01 Pol'!AE319+'SO01 F.02 Pol'!AE82</f>
        <v>0</v>
      </c>
      <c r="G41" s="153">
        <f>'SO01 F.01 Pol'!AF319+'SO01 F.02 Pol'!AF82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52" ht="25.5" customHeight="1" x14ac:dyDescent="0.25">
      <c r="A42" s="134">
        <v>3</v>
      </c>
      <c r="B42" s="155" t="s">
        <v>61</v>
      </c>
      <c r="C42" s="145" t="s">
        <v>62</v>
      </c>
      <c r="D42" s="145"/>
      <c r="E42" s="145"/>
      <c r="F42" s="156">
        <f>'SO01 F.01 Pol'!AE319</f>
        <v>0</v>
      </c>
      <c r="G42" s="148">
        <f>'SO01 F.01 Pol'!AF319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52" ht="25.5" customHeight="1" x14ac:dyDescent="0.25">
      <c r="A43" s="134">
        <v>3</v>
      </c>
      <c r="B43" s="155" t="s">
        <v>63</v>
      </c>
      <c r="C43" s="145" t="s">
        <v>64</v>
      </c>
      <c r="D43" s="145"/>
      <c r="E43" s="145"/>
      <c r="F43" s="156">
        <f>'SO01 F.02 Pol'!AE82</f>
        <v>0</v>
      </c>
      <c r="G43" s="148">
        <f>'SO01 F.02 Pol'!AF82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52" ht="25.5" customHeight="1" x14ac:dyDescent="0.25">
      <c r="A44" s="134"/>
      <c r="B44" s="157" t="s">
        <v>65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6" spans="1:52" x14ac:dyDescent="0.25">
      <c r="A46" t="s">
        <v>67</v>
      </c>
      <c r="B46" t="s">
        <v>68</v>
      </c>
    </row>
    <row r="47" spans="1:52" x14ac:dyDescent="0.25">
      <c r="B47" s="174" t="s">
        <v>69</v>
      </c>
      <c r="C47" s="174"/>
      <c r="D47" s="174"/>
      <c r="E47" s="174"/>
      <c r="F47" s="174"/>
      <c r="G47" s="174"/>
      <c r="H47" s="174"/>
      <c r="I47" s="174"/>
      <c r="J47" s="174"/>
      <c r="AZ47" s="173" t="str">
        <f>B47</f>
        <v>Pro výkaz výměr platí:</v>
      </c>
    </row>
    <row r="48" spans="1:52" ht="92.4" x14ac:dyDescent="0.25">
      <c r="B48" s="174" t="s">
        <v>70</v>
      </c>
      <c r="C48" s="174"/>
      <c r="D48" s="174"/>
      <c r="E48" s="174"/>
      <c r="F48" s="174"/>
      <c r="G48" s="174"/>
      <c r="H48" s="174"/>
      <c r="I48" s="174"/>
      <c r="J48" s="174"/>
      <c r="AZ48" s="173" t="str">
        <f>B48</f>
        <v>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</v>
      </c>
    </row>
    <row r="50" spans="1:52" x14ac:dyDescent="0.25">
      <c r="B50" s="174" t="s">
        <v>71</v>
      </c>
      <c r="C50" s="174"/>
      <c r="D50" s="174"/>
      <c r="E50" s="174"/>
      <c r="F50" s="174"/>
      <c r="G50" s="174"/>
      <c r="H50" s="174"/>
      <c r="I50" s="174"/>
      <c r="J50" s="174"/>
      <c r="AZ50" s="173" t="str">
        <f>B50</f>
        <v>Ostatní ujednání:</v>
      </c>
    </row>
    <row r="51" spans="1:52" ht="39.6" x14ac:dyDescent="0.25">
      <c r="B51" s="174" t="s">
        <v>72</v>
      </c>
      <c r="C51" s="174"/>
      <c r="D51" s="174"/>
      <c r="E51" s="174"/>
      <c r="F51" s="174"/>
      <c r="G51" s="174"/>
      <c r="H51" s="174"/>
      <c r="I51" s="174"/>
      <c r="J51" s="174"/>
      <c r="AZ51" s="173" t="str">
        <f>B51</f>
        <v>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</v>
      </c>
    </row>
    <row r="52" spans="1:52" ht="26.4" x14ac:dyDescent="0.25">
      <c r="B52" s="174" t="s">
        <v>73</v>
      </c>
      <c r="C52" s="174"/>
      <c r="D52" s="174"/>
      <c r="E52" s="174"/>
      <c r="F52" s="174"/>
      <c r="G52" s="174"/>
      <c r="H52" s="174"/>
      <c r="I52" s="174"/>
      <c r="J52" s="174"/>
      <c r="AZ52" s="173" t="str">
        <f>B52</f>
        <v>02 Rozpočet a VV má charakter odborné studie předběžných prací a materiálů ve formě soupisu prací a dodávek.</v>
      </c>
    </row>
    <row r="53" spans="1:52" ht="26.4" x14ac:dyDescent="0.25">
      <c r="B53" s="174" t="s">
        <v>74</v>
      </c>
      <c r="C53" s="174"/>
      <c r="D53" s="174"/>
      <c r="E53" s="174"/>
      <c r="F53" s="174"/>
      <c r="G53" s="174"/>
      <c r="H53" s="174"/>
      <c r="I53" s="174"/>
      <c r="J53" s="174"/>
      <c r="AZ53" s="173" t="str">
        <f>B53</f>
        <v>03 Jakékoliv další nakládání s dokumentem po předání objednateli podléhá smluvním podmínkám těchto stran bez vlivu na zpracovatele soupisu prací a dodávek, pokud není v objednávce stanoveno jinak.</v>
      </c>
    </row>
    <row r="54" spans="1:52" ht="26.4" x14ac:dyDescent="0.25">
      <c r="B54" s="174" t="s">
        <v>75</v>
      </c>
      <c r="C54" s="174"/>
      <c r="D54" s="174"/>
      <c r="E54" s="174"/>
      <c r="F54" s="174"/>
      <c r="G54" s="174"/>
      <c r="H54" s="174"/>
      <c r="I54" s="174"/>
      <c r="J54" s="174"/>
      <c r="AZ54" s="173" t="str">
        <f>B54</f>
        <v>04 Pokud není v objednávce uvedeno jinak, neslouží výkaz výměr pro závazné objednání materiálu, prací a služeb, tyto množství musí být před objednáním prověřeny dle skutečnosti na stavbě.</v>
      </c>
    </row>
    <row r="55" spans="1:52" ht="39.6" x14ac:dyDescent="0.25">
      <c r="B55" s="174" t="s">
        <v>76</v>
      </c>
      <c r="C55" s="174"/>
      <c r="D55" s="174"/>
      <c r="E55" s="174"/>
      <c r="F55" s="174"/>
      <c r="G55" s="174"/>
      <c r="H55" s="174"/>
      <c r="I55" s="174"/>
      <c r="J55" s="174"/>
      <c r="AZ55" s="173" t="str">
        <f>B55</f>
        <v>05 Na dokument je poskytnuta záruka ve lhůtě 36 měsíců. V případě shledání vad díla budou tyto zhotovitelem bezodkladně odstraněny. Buď vydáním nového rozpočtu a výkazu výměr, formou dodatku nebo rozdílového rozpočtu.</v>
      </c>
    </row>
    <row r="56" spans="1:52" ht="39.6" x14ac:dyDescent="0.25">
      <c r="B56" s="174" t="s">
        <v>77</v>
      </c>
      <c r="C56" s="174"/>
      <c r="D56" s="174"/>
      <c r="E56" s="174"/>
      <c r="F56" s="174"/>
      <c r="G56" s="174"/>
      <c r="H56" s="174"/>
      <c r="I56" s="174"/>
      <c r="J56" s="174"/>
      <c r="AZ56" s="173" t="str">
        <f>B56</f>
        <v>06 Zpracovatel rozpočtu není nijak vázán k rozhodnutí dodavatele vybudovat dílo nebo jeho část na základě položek rozpočtu. Dílo dodavatele stavby musí být vždy v souladu s výkresouvou a textovou částí PD, byť by rozpočet vykazoval jakékoliv rozdílnosti.</v>
      </c>
    </row>
    <row r="57" spans="1:52" ht="39.6" x14ac:dyDescent="0.25">
      <c r="B57" s="174" t="s">
        <v>78</v>
      </c>
      <c r="C57" s="174"/>
      <c r="D57" s="174"/>
      <c r="E57" s="174"/>
      <c r="F57" s="174"/>
      <c r="G57" s="174"/>
      <c r="H57" s="174"/>
      <c r="I57" s="174"/>
      <c r="J57" s="174"/>
      <c r="AZ57" s="173" t="str">
        <f>B57</f>
        <v>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</v>
      </c>
    </row>
    <row r="58" spans="1:52" x14ac:dyDescent="0.25">
      <c r="A58" t="s">
        <v>79</v>
      </c>
      <c r="B58" t="s">
        <v>80</v>
      </c>
    </row>
    <row r="59" spans="1:52" x14ac:dyDescent="0.25">
      <c r="A59" t="s">
        <v>81</v>
      </c>
      <c r="B59" t="s">
        <v>82</v>
      </c>
    </row>
    <row r="60" spans="1:52" x14ac:dyDescent="0.25">
      <c r="A60" t="s">
        <v>81</v>
      </c>
      <c r="B60" t="s">
        <v>83</v>
      </c>
    </row>
    <row r="63" spans="1:52" ht="15.6" x14ac:dyDescent="0.3">
      <c r="B63" s="175" t="s">
        <v>84</v>
      </c>
    </row>
    <row r="65" spans="1:10" ht="25.5" customHeight="1" x14ac:dyDescent="0.25">
      <c r="A65" s="177"/>
      <c r="B65" s="180" t="s">
        <v>17</v>
      </c>
      <c r="C65" s="180" t="s">
        <v>5</v>
      </c>
      <c r="D65" s="181"/>
      <c r="E65" s="181"/>
      <c r="F65" s="182" t="s">
        <v>85</v>
      </c>
      <c r="G65" s="182"/>
      <c r="H65" s="182"/>
      <c r="I65" s="182" t="s">
        <v>29</v>
      </c>
      <c r="J65" s="182" t="s">
        <v>0</v>
      </c>
    </row>
    <row r="66" spans="1:10" ht="36.75" customHeight="1" x14ac:dyDescent="0.25">
      <c r="A66" s="178"/>
      <c r="B66" s="183" t="s">
        <v>86</v>
      </c>
      <c r="C66" s="184" t="s">
        <v>87</v>
      </c>
      <c r="D66" s="185"/>
      <c r="E66" s="185"/>
      <c r="F66" s="192" t="s">
        <v>24</v>
      </c>
      <c r="G66" s="193"/>
      <c r="H66" s="193"/>
      <c r="I66" s="193">
        <f>'SO01 F.01 Pol'!G8</f>
        <v>0</v>
      </c>
      <c r="J66" s="189" t="str">
        <f>IF(I91=0,"",I66/I91*100)</f>
        <v/>
      </c>
    </row>
    <row r="67" spans="1:10" ht="36.75" customHeight="1" x14ac:dyDescent="0.25">
      <c r="A67" s="178"/>
      <c r="B67" s="183" t="s">
        <v>88</v>
      </c>
      <c r="C67" s="184" t="s">
        <v>89</v>
      </c>
      <c r="D67" s="185"/>
      <c r="E67" s="185"/>
      <c r="F67" s="192" t="s">
        <v>24</v>
      </c>
      <c r="G67" s="193"/>
      <c r="H67" s="193"/>
      <c r="I67" s="193">
        <f>'SO01 F.01 Pol'!G20</f>
        <v>0</v>
      </c>
      <c r="J67" s="189" t="str">
        <f>IF(I91=0,"",I67/I91*100)</f>
        <v/>
      </c>
    </row>
    <row r="68" spans="1:10" ht="36.75" customHeight="1" x14ac:dyDescent="0.25">
      <c r="A68" s="178"/>
      <c r="B68" s="183" t="s">
        <v>90</v>
      </c>
      <c r="C68" s="184" t="s">
        <v>91</v>
      </c>
      <c r="D68" s="185"/>
      <c r="E68" s="185"/>
      <c r="F68" s="192" t="s">
        <v>24</v>
      </c>
      <c r="G68" s="193"/>
      <c r="H68" s="193"/>
      <c r="I68" s="193">
        <f>'SO01 F.01 Pol'!G24</f>
        <v>0</v>
      </c>
      <c r="J68" s="189" t="str">
        <f>IF(I91=0,"",I68/I91*100)</f>
        <v/>
      </c>
    </row>
    <row r="69" spans="1:10" ht="36.75" customHeight="1" x14ac:dyDescent="0.25">
      <c r="A69" s="178"/>
      <c r="B69" s="183" t="s">
        <v>92</v>
      </c>
      <c r="C69" s="184" t="s">
        <v>93</v>
      </c>
      <c r="D69" s="185"/>
      <c r="E69" s="185"/>
      <c r="F69" s="192" t="s">
        <v>24</v>
      </c>
      <c r="G69" s="193"/>
      <c r="H69" s="193"/>
      <c r="I69" s="193">
        <f>'SO01 F.01 Pol'!G29</f>
        <v>0</v>
      </c>
      <c r="J69" s="189" t="str">
        <f>IF(I91=0,"",I69/I91*100)</f>
        <v/>
      </c>
    </row>
    <row r="70" spans="1:10" ht="36.75" customHeight="1" x14ac:dyDescent="0.25">
      <c r="A70" s="178"/>
      <c r="B70" s="183" t="s">
        <v>94</v>
      </c>
      <c r="C70" s="184" t="s">
        <v>95</v>
      </c>
      <c r="D70" s="185"/>
      <c r="E70" s="185"/>
      <c r="F70" s="192" t="s">
        <v>24</v>
      </c>
      <c r="G70" s="193"/>
      <c r="H70" s="193"/>
      <c r="I70" s="193">
        <f>'SO01 F.01 Pol'!G42+'SO01 F.02 Pol'!G8</f>
        <v>0</v>
      </c>
      <c r="J70" s="189" t="str">
        <f>IF(I91=0,"",I70/I91*100)</f>
        <v/>
      </c>
    </row>
    <row r="71" spans="1:10" ht="36.75" customHeight="1" x14ac:dyDescent="0.25">
      <c r="A71" s="178"/>
      <c r="B71" s="183" t="s">
        <v>96</v>
      </c>
      <c r="C71" s="184" t="s">
        <v>97</v>
      </c>
      <c r="D71" s="185"/>
      <c r="E71" s="185"/>
      <c r="F71" s="192" t="s">
        <v>24</v>
      </c>
      <c r="G71" s="193"/>
      <c r="H71" s="193"/>
      <c r="I71" s="193">
        <f>'SO01 F.01 Pol'!G51</f>
        <v>0</v>
      </c>
      <c r="J71" s="189" t="str">
        <f>IF(I91=0,"",I71/I91*100)</f>
        <v/>
      </c>
    </row>
    <row r="72" spans="1:10" ht="36.75" customHeight="1" x14ac:dyDescent="0.25">
      <c r="A72" s="178"/>
      <c r="B72" s="183" t="s">
        <v>98</v>
      </c>
      <c r="C72" s="184" t="s">
        <v>99</v>
      </c>
      <c r="D72" s="185"/>
      <c r="E72" s="185"/>
      <c r="F72" s="192" t="s">
        <v>24</v>
      </c>
      <c r="G72" s="193"/>
      <c r="H72" s="193"/>
      <c r="I72" s="193">
        <f>'SO01 F.01 Pol'!G56</f>
        <v>0</v>
      </c>
      <c r="J72" s="189" t="str">
        <f>IF(I91=0,"",I72/I91*100)</f>
        <v/>
      </c>
    </row>
    <row r="73" spans="1:10" ht="36.75" customHeight="1" x14ac:dyDescent="0.25">
      <c r="A73" s="178"/>
      <c r="B73" s="183" t="s">
        <v>100</v>
      </c>
      <c r="C73" s="184" t="s">
        <v>101</v>
      </c>
      <c r="D73" s="185"/>
      <c r="E73" s="185"/>
      <c r="F73" s="192" t="s">
        <v>24</v>
      </c>
      <c r="G73" s="193"/>
      <c r="H73" s="193"/>
      <c r="I73" s="193">
        <f>'SO01 F.01 Pol'!G60</f>
        <v>0</v>
      </c>
      <c r="J73" s="189" t="str">
        <f>IF(I91=0,"",I73/I91*100)</f>
        <v/>
      </c>
    </row>
    <row r="74" spans="1:10" ht="36.75" customHeight="1" x14ac:dyDescent="0.25">
      <c r="A74" s="178"/>
      <c r="B74" s="183" t="s">
        <v>102</v>
      </c>
      <c r="C74" s="184" t="s">
        <v>103</v>
      </c>
      <c r="D74" s="185"/>
      <c r="E74" s="185"/>
      <c r="F74" s="192" t="s">
        <v>24</v>
      </c>
      <c r="G74" s="193"/>
      <c r="H74" s="193"/>
      <c r="I74" s="193">
        <f>'SO01 F.01 Pol'!G66+'SO01 F.02 Pol'!G13</f>
        <v>0</v>
      </c>
      <c r="J74" s="189" t="str">
        <f>IF(I91=0,"",I74/I91*100)</f>
        <v/>
      </c>
    </row>
    <row r="75" spans="1:10" ht="36.75" customHeight="1" x14ac:dyDescent="0.25">
      <c r="A75" s="178"/>
      <c r="B75" s="183" t="s">
        <v>104</v>
      </c>
      <c r="C75" s="184" t="s">
        <v>105</v>
      </c>
      <c r="D75" s="185"/>
      <c r="E75" s="185"/>
      <c r="F75" s="192" t="s">
        <v>24</v>
      </c>
      <c r="G75" s="193"/>
      <c r="H75" s="193"/>
      <c r="I75" s="193">
        <f>'SO01 F.01 Pol'!G119+'SO01 F.02 Pol'!G20</f>
        <v>0</v>
      </c>
      <c r="J75" s="189" t="str">
        <f>IF(I91=0,"",I75/I91*100)</f>
        <v/>
      </c>
    </row>
    <row r="76" spans="1:10" ht="36.75" customHeight="1" x14ac:dyDescent="0.25">
      <c r="A76" s="178"/>
      <c r="B76" s="183" t="s">
        <v>106</v>
      </c>
      <c r="C76" s="184" t="s">
        <v>107</v>
      </c>
      <c r="D76" s="185"/>
      <c r="E76" s="185"/>
      <c r="F76" s="192" t="s">
        <v>25</v>
      </c>
      <c r="G76" s="193"/>
      <c r="H76" s="193"/>
      <c r="I76" s="193">
        <f>'SO01 F.01 Pol'!G125</f>
        <v>0</v>
      </c>
      <c r="J76" s="189" t="str">
        <f>IF(I91=0,"",I76/I91*100)</f>
        <v/>
      </c>
    </row>
    <row r="77" spans="1:10" ht="36.75" customHeight="1" x14ac:dyDescent="0.25">
      <c r="A77" s="178"/>
      <c r="B77" s="183" t="s">
        <v>108</v>
      </c>
      <c r="C77" s="184" t="s">
        <v>109</v>
      </c>
      <c r="D77" s="185"/>
      <c r="E77" s="185"/>
      <c r="F77" s="192" t="s">
        <v>25</v>
      </c>
      <c r="G77" s="193"/>
      <c r="H77" s="193"/>
      <c r="I77" s="193">
        <f>'SO01 F.01 Pol'!G127</f>
        <v>0</v>
      </c>
      <c r="J77" s="189" t="str">
        <f>IF(I91=0,"",I77/I91*100)</f>
        <v/>
      </c>
    </row>
    <row r="78" spans="1:10" ht="36.75" customHeight="1" x14ac:dyDescent="0.25">
      <c r="A78" s="178"/>
      <c r="B78" s="183" t="s">
        <v>110</v>
      </c>
      <c r="C78" s="184" t="s">
        <v>111</v>
      </c>
      <c r="D78" s="185"/>
      <c r="E78" s="185"/>
      <c r="F78" s="192" t="s">
        <v>25</v>
      </c>
      <c r="G78" s="193"/>
      <c r="H78" s="193"/>
      <c r="I78" s="193">
        <f>'SO01 F.01 Pol'!G130</f>
        <v>0</v>
      </c>
      <c r="J78" s="189" t="str">
        <f>IF(I91=0,"",I78/I91*100)</f>
        <v/>
      </c>
    </row>
    <row r="79" spans="1:10" ht="36.75" customHeight="1" x14ac:dyDescent="0.25">
      <c r="A79" s="178"/>
      <c r="B79" s="183" t="s">
        <v>112</v>
      </c>
      <c r="C79" s="184" t="s">
        <v>113</v>
      </c>
      <c r="D79" s="185"/>
      <c r="E79" s="185"/>
      <c r="F79" s="192" t="s">
        <v>25</v>
      </c>
      <c r="G79" s="193"/>
      <c r="H79" s="193"/>
      <c r="I79" s="193">
        <f>'SO01 F.01 Pol'!G169</f>
        <v>0</v>
      </c>
      <c r="J79" s="189" t="str">
        <f>IF(I91=0,"",I79/I91*100)</f>
        <v/>
      </c>
    </row>
    <row r="80" spans="1:10" ht="36.75" customHeight="1" x14ac:dyDescent="0.25">
      <c r="A80" s="178"/>
      <c r="B80" s="183" t="s">
        <v>114</v>
      </c>
      <c r="C80" s="184" t="s">
        <v>115</v>
      </c>
      <c r="D80" s="185"/>
      <c r="E80" s="185"/>
      <c r="F80" s="192" t="s">
        <v>25</v>
      </c>
      <c r="G80" s="193"/>
      <c r="H80" s="193"/>
      <c r="I80" s="193">
        <f>'SO01 F.01 Pol'!G187</f>
        <v>0</v>
      </c>
      <c r="J80" s="189" t="str">
        <f>IF(I91=0,"",I80/I91*100)</f>
        <v/>
      </c>
    </row>
    <row r="81" spans="1:10" ht="36.75" customHeight="1" x14ac:dyDescent="0.25">
      <c r="A81" s="178"/>
      <c r="B81" s="183" t="s">
        <v>116</v>
      </c>
      <c r="C81" s="184" t="s">
        <v>117</v>
      </c>
      <c r="D81" s="185"/>
      <c r="E81" s="185"/>
      <c r="F81" s="192" t="s">
        <v>25</v>
      </c>
      <c r="G81" s="193"/>
      <c r="H81" s="193"/>
      <c r="I81" s="193">
        <f>'SO01 F.01 Pol'!G200+'SO01 F.02 Pol'!G26</f>
        <v>0</v>
      </c>
      <c r="J81" s="189" t="str">
        <f>IF(I91=0,"",I81/I91*100)</f>
        <v/>
      </c>
    </row>
    <row r="82" spans="1:10" ht="36.75" customHeight="1" x14ac:dyDescent="0.25">
      <c r="A82" s="178"/>
      <c r="B82" s="183" t="s">
        <v>118</v>
      </c>
      <c r="C82" s="184" t="s">
        <v>119</v>
      </c>
      <c r="D82" s="185"/>
      <c r="E82" s="185"/>
      <c r="F82" s="192" t="s">
        <v>25</v>
      </c>
      <c r="G82" s="193"/>
      <c r="H82" s="193"/>
      <c r="I82" s="193">
        <f>'SO01 F.01 Pol'!G236</f>
        <v>0</v>
      </c>
      <c r="J82" s="189" t="str">
        <f>IF(I91=0,"",I82/I91*100)</f>
        <v/>
      </c>
    </row>
    <row r="83" spans="1:10" ht="36.75" customHeight="1" x14ac:dyDescent="0.25">
      <c r="A83" s="178"/>
      <c r="B83" s="183" t="s">
        <v>120</v>
      </c>
      <c r="C83" s="184" t="s">
        <v>121</v>
      </c>
      <c r="D83" s="185"/>
      <c r="E83" s="185"/>
      <c r="F83" s="192" t="s">
        <v>25</v>
      </c>
      <c r="G83" s="193"/>
      <c r="H83" s="193"/>
      <c r="I83" s="193">
        <f>'SO01 F.01 Pol'!G254</f>
        <v>0</v>
      </c>
      <c r="J83" s="189" t="str">
        <f>IF(I91=0,"",I83/I91*100)</f>
        <v/>
      </c>
    </row>
    <row r="84" spans="1:10" ht="36.75" customHeight="1" x14ac:dyDescent="0.25">
      <c r="A84" s="178"/>
      <c r="B84" s="183" t="s">
        <v>122</v>
      </c>
      <c r="C84" s="184" t="s">
        <v>123</v>
      </c>
      <c r="D84" s="185"/>
      <c r="E84" s="185"/>
      <c r="F84" s="192" t="s">
        <v>25</v>
      </c>
      <c r="G84" s="193"/>
      <c r="H84" s="193"/>
      <c r="I84" s="193">
        <f>'SO01 F.01 Pol'!G259</f>
        <v>0</v>
      </c>
      <c r="J84" s="189" t="str">
        <f>IF(I91=0,"",I84/I91*100)</f>
        <v/>
      </c>
    </row>
    <row r="85" spans="1:10" ht="36.75" customHeight="1" x14ac:dyDescent="0.25">
      <c r="A85" s="178"/>
      <c r="B85" s="183" t="s">
        <v>124</v>
      </c>
      <c r="C85" s="184" t="s">
        <v>125</v>
      </c>
      <c r="D85" s="185"/>
      <c r="E85" s="185"/>
      <c r="F85" s="192" t="s">
        <v>25</v>
      </c>
      <c r="G85" s="193"/>
      <c r="H85" s="193"/>
      <c r="I85" s="193">
        <f>'SO01 F.01 Pol'!G271</f>
        <v>0</v>
      </c>
      <c r="J85" s="189" t="str">
        <f>IF(I91=0,"",I85/I91*100)</f>
        <v/>
      </c>
    </row>
    <row r="86" spans="1:10" ht="36.75" customHeight="1" x14ac:dyDescent="0.25">
      <c r="A86" s="178"/>
      <c r="B86" s="183" t="s">
        <v>126</v>
      </c>
      <c r="C86" s="184" t="s">
        <v>127</v>
      </c>
      <c r="D86" s="185"/>
      <c r="E86" s="185"/>
      <c r="F86" s="192" t="s">
        <v>26</v>
      </c>
      <c r="G86" s="193"/>
      <c r="H86" s="193"/>
      <c r="I86" s="193">
        <f>'SO01 F.01 Pol'!G274</f>
        <v>0</v>
      </c>
      <c r="J86" s="189" t="str">
        <f>IF(I91=0,"",I86/I91*100)</f>
        <v/>
      </c>
    </row>
    <row r="87" spans="1:10" ht="36.75" customHeight="1" x14ac:dyDescent="0.25">
      <c r="A87" s="178"/>
      <c r="B87" s="183" t="s">
        <v>128</v>
      </c>
      <c r="C87" s="184" t="s">
        <v>129</v>
      </c>
      <c r="D87" s="185"/>
      <c r="E87" s="185"/>
      <c r="F87" s="192" t="s">
        <v>26</v>
      </c>
      <c r="G87" s="193"/>
      <c r="H87" s="193"/>
      <c r="I87" s="193">
        <f>'SO01 F.01 Pol'!G279</f>
        <v>0</v>
      </c>
      <c r="J87" s="189" t="str">
        <f>IF(I91=0,"",I87/I91*100)</f>
        <v/>
      </c>
    </row>
    <row r="88" spans="1:10" ht="36.75" customHeight="1" x14ac:dyDescent="0.25">
      <c r="A88" s="178"/>
      <c r="B88" s="183" t="s">
        <v>130</v>
      </c>
      <c r="C88" s="184" t="s">
        <v>131</v>
      </c>
      <c r="D88" s="185"/>
      <c r="E88" s="185"/>
      <c r="F88" s="192" t="s">
        <v>26</v>
      </c>
      <c r="G88" s="193"/>
      <c r="H88" s="193"/>
      <c r="I88" s="193">
        <f>'SO01 F.01 Pol'!G281</f>
        <v>0</v>
      </c>
      <c r="J88" s="189" t="str">
        <f>IF(I91=0,"",I88/I91*100)</f>
        <v/>
      </c>
    </row>
    <row r="89" spans="1:10" ht="36.75" customHeight="1" x14ac:dyDescent="0.25">
      <c r="A89" s="178"/>
      <c r="B89" s="183" t="s">
        <v>132</v>
      </c>
      <c r="C89" s="184" t="s">
        <v>133</v>
      </c>
      <c r="D89" s="185"/>
      <c r="E89" s="185"/>
      <c r="F89" s="192" t="s">
        <v>134</v>
      </c>
      <c r="G89" s="193"/>
      <c r="H89" s="193"/>
      <c r="I89" s="193">
        <f>'SO01 F.01 Pol'!G283+'SO01 F.02 Pol'!G56</f>
        <v>0</v>
      </c>
      <c r="J89" s="189" t="str">
        <f>IF(I91=0,"",I89/I91*100)</f>
        <v/>
      </c>
    </row>
    <row r="90" spans="1:10" ht="36.75" customHeight="1" x14ac:dyDescent="0.25">
      <c r="A90" s="178"/>
      <c r="B90" s="183" t="s">
        <v>135</v>
      </c>
      <c r="C90" s="184" t="s">
        <v>28</v>
      </c>
      <c r="D90" s="185"/>
      <c r="E90" s="185"/>
      <c r="F90" s="192" t="s">
        <v>135</v>
      </c>
      <c r="G90" s="193"/>
      <c r="H90" s="193"/>
      <c r="I90" s="193">
        <f>'SO01 F.01 Pol'!G315+'SO01 F.02 Pol'!G78</f>
        <v>0</v>
      </c>
      <c r="J90" s="189" t="str">
        <f>IF(I91=0,"",I90/I91*100)</f>
        <v/>
      </c>
    </row>
    <row r="91" spans="1:10" ht="25.5" customHeight="1" x14ac:dyDescent="0.25">
      <c r="A91" s="179"/>
      <c r="B91" s="186" t="s">
        <v>1</v>
      </c>
      <c r="C91" s="187"/>
      <c r="D91" s="188"/>
      <c r="E91" s="188"/>
      <c r="F91" s="194"/>
      <c r="G91" s="195"/>
      <c r="H91" s="195"/>
      <c r="I91" s="195">
        <f>SUM(I66:I90)</f>
        <v>0</v>
      </c>
      <c r="J91" s="190">
        <f>SUM(J66:J90)</f>
        <v>0</v>
      </c>
    </row>
    <row r="92" spans="1:10" x14ac:dyDescent="0.25">
      <c r="F92" s="133"/>
      <c r="G92" s="133"/>
      <c r="H92" s="133"/>
      <c r="I92" s="133"/>
      <c r="J92" s="191"/>
    </row>
    <row r="93" spans="1:10" x14ac:dyDescent="0.25">
      <c r="F93" s="133"/>
      <c r="G93" s="133"/>
      <c r="H93" s="133"/>
      <c r="I93" s="133"/>
      <c r="J93" s="191"/>
    </row>
    <row r="94" spans="1:10" x14ac:dyDescent="0.25">
      <c r="F94" s="133"/>
      <c r="G94" s="133"/>
      <c r="H94" s="133"/>
      <c r="I94" s="133"/>
      <c r="J94" s="191"/>
    </row>
  </sheetData>
  <sheetProtection password="C41D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90:E90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B57:J57"/>
    <mergeCell ref="C66:E66"/>
    <mergeCell ref="C67:E67"/>
    <mergeCell ref="C68:E68"/>
    <mergeCell ref="C69:E69"/>
    <mergeCell ref="B52:J52"/>
    <mergeCell ref="B53:J53"/>
    <mergeCell ref="B54:J54"/>
    <mergeCell ref="B55:J55"/>
    <mergeCell ref="B56:J56"/>
    <mergeCell ref="B44:E44"/>
    <mergeCell ref="B47:J47"/>
    <mergeCell ref="B48:J48"/>
    <mergeCell ref="B50:J50"/>
    <mergeCell ref="B51:J5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7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8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9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password="C41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137</v>
      </c>
      <c r="B1" s="197"/>
      <c r="C1" s="197"/>
      <c r="D1" s="197"/>
      <c r="E1" s="197"/>
      <c r="F1" s="197"/>
      <c r="G1" s="197"/>
      <c r="AG1" t="s">
        <v>138</v>
      </c>
    </row>
    <row r="2" spans="1:60" ht="25.05" customHeight="1" x14ac:dyDescent="0.25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139</v>
      </c>
    </row>
    <row r="3" spans="1:60" ht="25.05" customHeight="1" x14ac:dyDescent="0.25">
      <c r="A3" s="198" t="s">
        <v>8</v>
      </c>
      <c r="B3" s="48" t="s">
        <v>59</v>
      </c>
      <c r="C3" s="201" t="s">
        <v>60</v>
      </c>
      <c r="D3" s="199"/>
      <c r="E3" s="199"/>
      <c r="F3" s="199"/>
      <c r="G3" s="200"/>
      <c r="AC3" s="176" t="s">
        <v>139</v>
      </c>
      <c r="AG3" t="s">
        <v>140</v>
      </c>
    </row>
    <row r="4" spans="1:60" ht="25.05" customHeight="1" x14ac:dyDescent="0.25">
      <c r="A4" s="202" t="s">
        <v>9</v>
      </c>
      <c r="B4" s="203" t="s">
        <v>61</v>
      </c>
      <c r="C4" s="204" t="s">
        <v>62</v>
      </c>
      <c r="D4" s="205"/>
      <c r="E4" s="205"/>
      <c r="F4" s="205"/>
      <c r="G4" s="206"/>
      <c r="AG4" t="s">
        <v>141</v>
      </c>
    </row>
    <row r="5" spans="1:60" x14ac:dyDescent="0.25">
      <c r="D5" s="10"/>
    </row>
    <row r="6" spans="1:60" ht="39.6" x14ac:dyDescent="0.25">
      <c r="A6" s="208" t="s">
        <v>142</v>
      </c>
      <c r="B6" s="210" t="s">
        <v>143</v>
      </c>
      <c r="C6" s="210" t="s">
        <v>144</v>
      </c>
      <c r="D6" s="209" t="s">
        <v>145</v>
      </c>
      <c r="E6" s="208" t="s">
        <v>146</v>
      </c>
      <c r="F6" s="207" t="s">
        <v>147</v>
      </c>
      <c r="G6" s="208" t="s">
        <v>29</v>
      </c>
      <c r="H6" s="211" t="s">
        <v>30</v>
      </c>
      <c r="I6" s="211" t="s">
        <v>148</v>
      </c>
      <c r="J6" s="211" t="s">
        <v>31</v>
      </c>
      <c r="K6" s="211" t="s">
        <v>149</v>
      </c>
      <c r="L6" s="211" t="s">
        <v>150</v>
      </c>
      <c r="M6" s="211" t="s">
        <v>151</v>
      </c>
      <c r="N6" s="211" t="s">
        <v>152</v>
      </c>
      <c r="O6" s="211" t="s">
        <v>153</v>
      </c>
      <c r="P6" s="211" t="s">
        <v>154</v>
      </c>
      <c r="Q6" s="211" t="s">
        <v>155</v>
      </c>
      <c r="R6" s="211" t="s">
        <v>156</v>
      </c>
      <c r="S6" s="211" t="s">
        <v>157</v>
      </c>
      <c r="T6" s="211" t="s">
        <v>158</v>
      </c>
      <c r="U6" s="211" t="s">
        <v>159</v>
      </c>
      <c r="V6" s="211" t="s">
        <v>160</v>
      </c>
      <c r="W6" s="211" t="s">
        <v>161</v>
      </c>
      <c r="X6" s="211" t="s">
        <v>162</v>
      </c>
      <c r="Y6" s="211" t="s">
        <v>163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6" t="s">
        <v>164</v>
      </c>
      <c r="B8" s="227" t="s">
        <v>86</v>
      </c>
      <c r="C8" s="251" t="s">
        <v>87</v>
      </c>
      <c r="D8" s="228"/>
      <c r="E8" s="229"/>
      <c r="F8" s="230"/>
      <c r="G8" s="230">
        <f>SUMIF(AG9:AG19,"&lt;&gt;NOR",G9:G19)</f>
        <v>0</v>
      </c>
      <c r="H8" s="230"/>
      <c r="I8" s="230">
        <f>SUM(I9:I19)</f>
        <v>0</v>
      </c>
      <c r="J8" s="230"/>
      <c r="K8" s="230">
        <f>SUM(K9:K19)</f>
        <v>0</v>
      </c>
      <c r="L8" s="230"/>
      <c r="M8" s="230">
        <f>SUM(M9:M19)</f>
        <v>0</v>
      </c>
      <c r="N8" s="229"/>
      <c r="O8" s="229">
        <f>SUM(O9:O19)</f>
        <v>6.0000000000000005E-2</v>
      </c>
      <c r="P8" s="229"/>
      <c r="Q8" s="229">
        <f>SUM(Q9:Q19)</f>
        <v>0</v>
      </c>
      <c r="R8" s="230"/>
      <c r="S8" s="230"/>
      <c r="T8" s="231"/>
      <c r="U8" s="225"/>
      <c r="V8" s="225">
        <f>SUM(V9:V19)</f>
        <v>1.62</v>
      </c>
      <c r="W8" s="225"/>
      <c r="X8" s="225"/>
      <c r="Y8" s="225"/>
      <c r="AG8" t="s">
        <v>165</v>
      </c>
    </row>
    <row r="9" spans="1:60" outlineLevel="1" x14ac:dyDescent="0.25">
      <c r="A9" s="233">
        <v>1</v>
      </c>
      <c r="B9" s="234" t="s">
        <v>166</v>
      </c>
      <c r="C9" s="252" t="s">
        <v>167</v>
      </c>
      <c r="D9" s="235" t="s">
        <v>168</v>
      </c>
      <c r="E9" s="236">
        <v>1.043E-2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1.9539999999999998E-2</v>
      </c>
      <c r="O9" s="236">
        <f>ROUND(E9*N9,2)</f>
        <v>0</v>
      </c>
      <c r="P9" s="236">
        <v>0</v>
      </c>
      <c r="Q9" s="236">
        <f>ROUND(E9*P9,2)</f>
        <v>0</v>
      </c>
      <c r="R9" s="238" t="s">
        <v>169</v>
      </c>
      <c r="S9" s="238" t="s">
        <v>170</v>
      </c>
      <c r="T9" s="239" t="s">
        <v>171</v>
      </c>
      <c r="U9" s="222">
        <v>18.175000000000001</v>
      </c>
      <c r="V9" s="222">
        <f>ROUND(E9*U9,2)</f>
        <v>0.19</v>
      </c>
      <c r="W9" s="222"/>
      <c r="X9" s="222" t="s">
        <v>172</v>
      </c>
      <c r="Y9" s="222" t="s">
        <v>173</v>
      </c>
      <c r="Z9" s="212"/>
      <c r="AA9" s="212"/>
      <c r="AB9" s="212"/>
      <c r="AC9" s="212"/>
      <c r="AD9" s="212"/>
      <c r="AE9" s="212"/>
      <c r="AF9" s="212"/>
      <c r="AG9" s="212" t="s">
        <v>174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3" t="s">
        <v>175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176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4" t="s">
        <v>177</v>
      </c>
      <c r="D11" s="223"/>
      <c r="E11" s="224">
        <v>1.043E-2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33">
        <v>2</v>
      </c>
      <c r="B12" s="234" t="s">
        <v>179</v>
      </c>
      <c r="C12" s="252" t="s">
        <v>180</v>
      </c>
      <c r="D12" s="235" t="s">
        <v>181</v>
      </c>
      <c r="E12" s="236">
        <v>0.25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6">
        <v>0.16339999999999999</v>
      </c>
      <c r="O12" s="236">
        <f>ROUND(E12*N12,2)</f>
        <v>0.04</v>
      </c>
      <c r="P12" s="236">
        <v>0</v>
      </c>
      <c r="Q12" s="236">
        <f>ROUND(E12*P12,2)</f>
        <v>0</v>
      </c>
      <c r="R12" s="238" t="s">
        <v>169</v>
      </c>
      <c r="S12" s="238" t="s">
        <v>170</v>
      </c>
      <c r="T12" s="239" t="s">
        <v>171</v>
      </c>
      <c r="U12" s="222">
        <v>1.2225999999999999</v>
      </c>
      <c r="V12" s="222">
        <f>ROUND(E12*U12,2)</f>
        <v>0.31</v>
      </c>
      <c r="W12" s="222"/>
      <c r="X12" s="222" t="s">
        <v>172</v>
      </c>
      <c r="Y12" s="222" t="s">
        <v>173</v>
      </c>
      <c r="Z12" s="212"/>
      <c r="AA12" s="212"/>
      <c r="AB12" s="212"/>
      <c r="AC12" s="212"/>
      <c r="AD12" s="212"/>
      <c r="AE12" s="212"/>
      <c r="AF12" s="212"/>
      <c r="AG12" s="212" t="s">
        <v>174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19"/>
      <c r="B13" s="220"/>
      <c r="C13" s="253" t="s">
        <v>182</v>
      </c>
      <c r="D13" s="240"/>
      <c r="E13" s="240"/>
      <c r="F13" s="240"/>
      <c r="G13" s="240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176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19"/>
      <c r="B14" s="220"/>
      <c r="C14" s="254" t="s">
        <v>183</v>
      </c>
      <c r="D14" s="223"/>
      <c r="E14" s="224">
        <v>0.25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178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33">
        <v>3</v>
      </c>
      <c r="B15" s="234" t="s">
        <v>184</v>
      </c>
      <c r="C15" s="252" t="s">
        <v>185</v>
      </c>
      <c r="D15" s="235" t="s">
        <v>181</v>
      </c>
      <c r="E15" s="236">
        <v>1.25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5.4200000000000003E-3</v>
      </c>
      <c r="O15" s="236">
        <f>ROUND(E15*N15,2)</f>
        <v>0.01</v>
      </c>
      <c r="P15" s="236">
        <v>0</v>
      </c>
      <c r="Q15" s="236">
        <f>ROUND(E15*P15,2)</f>
        <v>0</v>
      </c>
      <c r="R15" s="238" t="s">
        <v>169</v>
      </c>
      <c r="S15" s="238" t="s">
        <v>170</v>
      </c>
      <c r="T15" s="239" t="s">
        <v>171</v>
      </c>
      <c r="U15" s="222">
        <v>0.89205000000000001</v>
      </c>
      <c r="V15" s="222">
        <f>ROUND(E15*U15,2)</f>
        <v>1.1200000000000001</v>
      </c>
      <c r="W15" s="222"/>
      <c r="X15" s="222" t="s">
        <v>172</v>
      </c>
      <c r="Y15" s="222" t="s">
        <v>173</v>
      </c>
      <c r="Z15" s="212"/>
      <c r="AA15" s="212"/>
      <c r="AB15" s="212"/>
      <c r="AC15" s="212"/>
      <c r="AD15" s="212"/>
      <c r="AE15" s="212"/>
      <c r="AF15" s="212"/>
      <c r="AG15" s="212" t="s">
        <v>174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1" outlineLevel="2" x14ac:dyDescent="0.25">
      <c r="A16" s="219"/>
      <c r="B16" s="220"/>
      <c r="C16" s="253" t="s">
        <v>186</v>
      </c>
      <c r="D16" s="240"/>
      <c r="E16" s="240"/>
      <c r="F16" s="240"/>
      <c r="G16" s="240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41" t="str">
        <f>C16</f>
        <v>plentování potrubí, válcovaných nosníků, výklenků nebo nik, jakéhokoliv tvaru, na jakoukoliv maltu, s potřebným vypnutím pletiva, přetažením a zakotvením drátů a provedení postřiku maltou,</v>
      </c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19"/>
      <c r="B17" s="220"/>
      <c r="C17" s="254" t="s">
        <v>187</v>
      </c>
      <c r="D17" s="223"/>
      <c r="E17" s="224">
        <v>1.25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178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0.399999999999999" outlineLevel="1" x14ac:dyDescent="0.25">
      <c r="A18" s="233">
        <v>4</v>
      </c>
      <c r="B18" s="234" t="s">
        <v>188</v>
      </c>
      <c r="C18" s="252" t="s">
        <v>189</v>
      </c>
      <c r="D18" s="235" t="s">
        <v>168</v>
      </c>
      <c r="E18" s="236">
        <v>1.1469999999999999E-2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1</v>
      </c>
      <c r="O18" s="236">
        <f>ROUND(E18*N18,2)</f>
        <v>0.01</v>
      </c>
      <c r="P18" s="236">
        <v>0</v>
      </c>
      <c r="Q18" s="236">
        <f>ROUND(E18*P18,2)</f>
        <v>0</v>
      </c>
      <c r="R18" s="238" t="s">
        <v>190</v>
      </c>
      <c r="S18" s="238" t="s">
        <v>171</v>
      </c>
      <c r="T18" s="239" t="s">
        <v>171</v>
      </c>
      <c r="U18" s="222">
        <v>0</v>
      </c>
      <c r="V18" s="222">
        <f>ROUND(E18*U18,2)</f>
        <v>0</v>
      </c>
      <c r="W18" s="222"/>
      <c r="X18" s="222" t="s">
        <v>191</v>
      </c>
      <c r="Y18" s="222" t="s">
        <v>173</v>
      </c>
      <c r="Z18" s="212"/>
      <c r="AA18" s="212"/>
      <c r="AB18" s="212"/>
      <c r="AC18" s="212"/>
      <c r="AD18" s="212"/>
      <c r="AE18" s="212"/>
      <c r="AF18" s="212"/>
      <c r="AG18" s="212" t="s">
        <v>192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19"/>
      <c r="B19" s="220"/>
      <c r="C19" s="254" t="s">
        <v>193</v>
      </c>
      <c r="D19" s="223"/>
      <c r="E19" s="224">
        <v>1.1469999999999999E-2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178</v>
      </c>
      <c r="AH19" s="212">
        <v>5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5">
      <c r="A20" s="226" t="s">
        <v>164</v>
      </c>
      <c r="B20" s="227" t="s">
        <v>88</v>
      </c>
      <c r="C20" s="251" t="s">
        <v>89</v>
      </c>
      <c r="D20" s="228"/>
      <c r="E20" s="229"/>
      <c r="F20" s="230"/>
      <c r="G20" s="230">
        <f>SUMIF(AG21:AG23,"&lt;&gt;NOR",G21:G23)</f>
        <v>0</v>
      </c>
      <c r="H20" s="230"/>
      <c r="I20" s="230">
        <f>SUM(I21:I23)</f>
        <v>0</v>
      </c>
      <c r="J20" s="230"/>
      <c r="K20" s="230">
        <f>SUM(K21:K23)</f>
        <v>0</v>
      </c>
      <c r="L20" s="230"/>
      <c r="M20" s="230">
        <f>SUM(M21:M23)</f>
        <v>0</v>
      </c>
      <c r="N20" s="229"/>
      <c r="O20" s="229">
        <f>SUM(O21:O23)</f>
        <v>0.18</v>
      </c>
      <c r="P20" s="229"/>
      <c r="Q20" s="229">
        <f>SUM(Q21:Q23)</f>
        <v>0</v>
      </c>
      <c r="R20" s="230"/>
      <c r="S20" s="230"/>
      <c r="T20" s="231"/>
      <c r="U20" s="225"/>
      <c r="V20" s="225">
        <f>SUM(V21:V23)</f>
        <v>9.07</v>
      </c>
      <c r="W20" s="225"/>
      <c r="X20" s="225"/>
      <c r="Y20" s="225"/>
      <c r="AG20" t="s">
        <v>165</v>
      </c>
    </row>
    <row r="21" spans="1:60" ht="30.6" outlineLevel="1" x14ac:dyDescent="0.25">
      <c r="A21" s="233">
        <v>5</v>
      </c>
      <c r="B21" s="234" t="s">
        <v>194</v>
      </c>
      <c r="C21" s="252" t="s">
        <v>195</v>
      </c>
      <c r="D21" s="235" t="s">
        <v>181</v>
      </c>
      <c r="E21" s="236">
        <v>7.4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2.4979999999999999E-2</v>
      </c>
      <c r="O21" s="236">
        <f>ROUND(E21*N21,2)</f>
        <v>0.18</v>
      </c>
      <c r="P21" s="236">
        <v>0</v>
      </c>
      <c r="Q21" s="236">
        <f>ROUND(E21*P21,2)</f>
        <v>0</v>
      </c>
      <c r="R21" s="238" t="s">
        <v>169</v>
      </c>
      <c r="S21" s="238" t="s">
        <v>170</v>
      </c>
      <c r="T21" s="239" t="s">
        <v>171</v>
      </c>
      <c r="U21" s="222">
        <v>1.2250000000000001</v>
      </c>
      <c r="V21" s="222">
        <f>ROUND(E21*U21,2)</f>
        <v>9.07</v>
      </c>
      <c r="W21" s="222"/>
      <c r="X21" s="222" t="s">
        <v>172</v>
      </c>
      <c r="Y21" s="222" t="s">
        <v>173</v>
      </c>
      <c r="Z21" s="212"/>
      <c r="AA21" s="212"/>
      <c r="AB21" s="212"/>
      <c r="AC21" s="212"/>
      <c r="AD21" s="212"/>
      <c r="AE21" s="212"/>
      <c r="AF21" s="212"/>
      <c r="AG21" s="212" t="s">
        <v>174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19"/>
      <c r="B22" s="220"/>
      <c r="C22" s="253" t="s">
        <v>196</v>
      </c>
      <c r="D22" s="240"/>
      <c r="E22" s="240"/>
      <c r="F22" s="240"/>
      <c r="G22" s="240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1" t="str">
        <f>C22</f>
        <v>zřízení nosné konstrukce příčky, vložení tepelné izolace tl. do 5 cm, montáž desek, tmelení spár Q2 a úprava rohů. Včetně dodávek materiálu.</v>
      </c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19"/>
      <c r="B23" s="220"/>
      <c r="C23" s="254" t="s">
        <v>197</v>
      </c>
      <c r="D23" s="223"/>
      <c r="E23" s="224">
        <v>7.4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178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5">
      <c r="A24" s="226" t="s">
        <v>164</v>
      </c>
      <c r="B24" s="227" t="s">
        <v>90</v>
      </c>
      <c r="C24" s="251" t="s">
        <v>91</v>
      </c>
      <c r="D24" s="228"/>
      <c r="E24" s="229"/>
      <c r="F24" s="230"/>
      <c r="G24" s="230">
        <f>SUMIF(AG25:AG28,"&lt;&gt;NOR",G25:G28)</f>
        <v>0</v>
      </c>
      <c r="H24" s="230"/>
      <c r="I24" s="230">
        <f>SUM(I25:I28)</f>
        <v>0</v>
      </c>
      <c r="J24" s="230"/>
      <c r="K24" s="230">
        <f>SUM(K25:K28)</f>
        <v>0</v>
      </c>
      <c r="L24" s="230"/>
      <c r="M24" s="230">
        <f>SUM(M25:M28)</f>
        <v>0</v>
      </c>
      <c r="N24" s="229"/>
      <c r="O24" s="229">
        <f>SUM(O25:O28)</f>
        <v>0.2</v>
      </c>
      <c r="P24" s="229"/>
      <c r="Q24" s="229">
        <f>SUM(Q25:Q28)</f>
        <v>0</v>
      </c>
      <c r="R24" s="230"/>
      <c r="S24" s="230"/>
      <c r="T24" s="231"/>
      <c r="U24" s="225"/>
      <c r="V24" s="225">
        <f>SUM(V25:V28)</f>
        <v>11.87</v>
      </c>
      <c r="W24" s="225"/>
      <c r="X24" s="225"/>
      <c r="Y24" s="225"/>
      <c r="AG24" t="s">
        <v>165</v>
      </c>
    </row>
    <row r="25" spans="1:60" outlineLevel="1" x14ac:dyDescent="0.25">
      <c r="A25" s="233">
        <v>6</v>
      </c>
      <c r="B25" s="234" t="s">
        <v>198</v>
      </c>
      <c r="C25" s="252" t="s">
        <v>199</v>
      </c>
      <c r="D25" s="235" t="s">
        <v>181</v>
      </c>
      <c r="E25" s="236">
        <v>11.3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21</v>
      </c>
      <c r="M25" s="238">
        <f>G25*(1+L25/100)</f>
        <v>0</v>
      </c>
      <c r="N25" s="236">
        <v>1.8010000000000002E-2</v>
      </c>
      <c r="O25" s="236">
        <f>ROUND(E25*N25,2)</f>
        <v>0.2</v>
      </c>
      <c r="P25" s="236">
        <v>0</v>
      </c>
      <c r="Q25" s="236">
        <f>ROUND(E25*P25,2)</f>
        <v>0</v>
      </c>
      <c r="R25" s="238" t="s">
        <v>169</v>
      </c>
      <c r="S25" s="238" t="s">
        <v>170</v>
      </c>
      <c r="T25" s="239" t="s">
        <v>171</v>
      </c>
      <c r="U25" s="222">
        <v>1.05</v>
      </c>
      <c r="V25" s="222">
        <f>ROUND(E25*U25,2)</f>
        <v>11.87</v>
      </c>
      <c r="W25" s="222"/>
      <c r="X25" s="222" t="s">
        <v>172</v>
      </c>
      <c r="Y25" s="222" t="s">
        <v>173</v>
      </c>
      <c r="Z25" s="212"/>
      <c r="AA25" s="212"/>
      <c r="AB25" s="212"/>
      <c r="AC25" s="212"/>
      <c r="AD25" s="212"/>
      <c r="AE25" s="212"/>
      <c r="AF25" s="212"/>
      <c r="AG25" s="212" t="s">
        <v>174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5">
      <c r="A26" s="219"/>
      <c r="B26" s="220"/>
      <c r="C26" s="255" t="s">
        <v>200</v>
      </c>
      <c r="D26" s="242"/>
      <c r="E26" s="242"/>
      <c r="F26" s="242"/>
      <c r="G26" s="24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201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19"/>
      <c r="B27" s="220"/>
      <c r="C27" s="254" t="s">
        <v>202</v>
      </c>
      <c r="D27" s="223"/>
      <c r="E27" s="224"/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178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54" t="s">
        <v>203</v>
      </c>
      <c r="D28" s="223"/>
      <c r="E28" s="224">
        <v>11.3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178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5">
      <c r="A29" s="226" t="s">
        <v>164</v>
      </c>
      <c r="B29" s="227" t="s">
        <v>92</v>
      </c>
      <c r="C29" s="251" t="s">
        <v>93</v>
      </c>
      <c r="D29" s="228"/>
      <c r="E29" s="229"/>
      <c r="F29" s="230"/>
      <c r="G29" s="230">
        <f>SUMIF(AG30:AG41,"&lt;&gt;NOR",G30:G41)</f>
        <v>0</v>
      </c>
      <c r="H29" s="230"/>
      <c r="I29" s="230">
        <f>SUM(I30:I41)</f>
        <v>0</v>
      </c>
      <c r="J29" s="230"/>
      <c r="K29" s="230">
        <f>SUM(K30:K41)</f>
        <v>0</v>
      </c>
      <c r="L29" s="230"/>
      <c r="M29" s="230">
        <f>SUM(M30:M41)</f>
        <v>0</v>
      </c>
      <c r="N29" s="229"/>
      <c r="O29" s="229">
        <f>SUM(O30:O41)</f>
        <v>0.98000000000000009</v>
      </c>
      <c r="P29" s="229"/>
      <c r="Q29" s="229">
        <f>SUM(Q30:Q41)</f>
        <v>0</v>
      </c>
      <c r="R29" s="230"/>
      <c r="S29" s="230"/>
      <c r="T29" s="231"/>
      <c r="U29" s="225"/>
      <c r="V29" s="225">
        <f>SUM(V30:V41)</f>
        <v>51.57</v>
      </c>
      <c r="W29" s="225"/>
      <c r="X29" s="225"/>
      <c r="Y29" s="225"/>
      <c r="AG29" t="s">
        <v>165</v>
      </c>
    </row>
    <row r="30" spans="1:60" outlineLevel="1" x14ac:dyDescent="0.25">
      <c r="A30" s="233">
        <v>7</v>
      </c>
      <c r="B30" s="234" t="s">
        <v>204</v>
      </c>
      <c r="C30" s="252" t="s">
        <v>205</v>
      </c>
      <c r="D30" s="235" t="s">
        <v>181</v>
      </c>
      <c r="E30" s="236">
        <v>42.5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4.0000000000000003E-5</v>
      </c>
      <c r="O30" s="236">
        <f>ROUND(E30*N30,2)</f>
        <v>0</v>
      </c>
      <c r="P30" s="236">
        <v>0</v>
      </c>
      <c r="Q30" s="236">
        <f>ROUND(E30*P30,2)</f>
        <v>0</v>
      </c>
      <c r="R30" s="238" t="s">
        <v>169</v>
      </c>
      <c r="S30" s="238" t="s">
        <v>170</v>
      </c>
      <c r="T30" s="239" t="s">
        <v>171</v>
      </c>
      <c r="U30" s="222">
        <v>7.8E-2</v>
      </c>
      <c r="V30" s="222">
        <f>ROUND(E30*U30,2)</f>
        <v>3.32</v>
      </c>
      <c r="W30" s="222"/>
      <c r="X30" s="222" t="s">
        <v>172</v>
      </c>
      <c r="Y30" s="222" t="s">
        <v>173</v>
      </c>
      <c r="Z30" s="212"/>
      <c r="AA30" s="212"/>
      <c r="AB30" s="212"/>
      <c r="AC30" s="212"/>
      <c r="AD30" s="212"/>
      <c r="AE30" s="212"/>
      <c r="AF30" s="212"/>
      <c r="AG30" s="212" t="s">
        <v>174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1" outlineLevel="2" x14ac:dyDescent="0.25">
      <c r="A31" s="219"/>
      <c r="B31" s="220"/>
      <c r="C31" s="253" t="s">
        <v>206</v>
      </c>
      <c r="D31" s="240"/>
      <c r="E31" s="240"/>
      <c r="F31" s="240"/>
      <c r="G31" s="240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176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41" t="str">
        <f>C31</f>
        <v>které se zřizují před úpravami povrchu, a obalení osazených dveřních zárubní před znečištěním při úpravách povrchu nástřikem plastických maltovin včetně pozdějšího odkrytí,</v>
      </c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19"/>
      <c r="B32" s="220"/>
      <c r="C32" s="254" t="s">
        <v>207</v>
      </c>
      <c r="D32" s="223"/>
      <c r="E32" s="224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178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19"/>
      <c r="B33" s="220"/>
      <c r="C33" s="254" t="s">
        <v>208</v>
      </c>
      <c r="D33" s="223"/>
      <c r="E33" s="224">
        <v>20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22"/>
      <c r="Z33" s="212"/>
      <c r="AA33" s="212"/>
      <c r="AB33" s="212"/>
      <c r="AC33" s="212"/>
      <c r="AD33" s="212"/>
      <c r="AE33" s="212"/>
      <c r="AF33" s="212"/>
      <c r="AG33" s="212" t="s">
        <v>178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19"/>
      <c r="B34" s="220"/>
      <c r="C34" s="254" t="s">
        <v>209</v>
      </c>
      <c r="D34" s="223"/>
      <c r="E34" s="224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178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19"/>
      <c r="B35" s="220"/>
      <c r="C35" s="254" t="s">
        <v>210</v>
      </c>
      <c r="D35" s="223"/>
      <c r="E35" s="224">
        <v>22.5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178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.399999999999999" outlineLevel="1" x14ac:dyDescent="0.25">
      <c r="A36" s="233">
        <v>8</v>
      </c>
      <c r="B36" s="234" t="s">
        <v>211</v>
      </c>
      <c r="C36" s="252" t="s">
        <v>212</v>
      </c>
      <c r="D36" s="235" t="s">
        <v>181</v>
      </c>
      <c r="E36" s="236">
        <v>256.26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6">
        <v>3.63E-3</v>
      </c>
      <c r="O36" s="236">
        <f>ROUND(E36*N36,2)</f>
        <v>0.93</v>
      </c>
      <c r="P36" s="236">
        <v>0</v>
      </c>
      <c r="Q36" s="236">
        <f>ROUND(E36*P36,2)</f>
        <v>0</v>
      </c>
      <c r="R36" s="238" t="s">
        <v>213</v>
      </c>
      <c r="S36" s="238" t="s">
        <v>170</v>
      </c>
      <c r="T36" s="239" t="s">
        <v>171</v>
      </c>
      <c r="U36" s="222">
        <v>0.17016000000000001</v>
      </c>
      <c r="V36" s="222">
        <f>ROUND(E36*U36,2)</f>
        <v>43.61</v>
      </c>
      <c r="W36" s="222"/>
      <c r="X36" s="222" t="s">
        <v>172</v>
      </c>
      <c r="Y36" s="222" t="s">
        <v>173</v>
      </c>
      <c r="Z36" s="212"/>
      <c r="AA36" s="212"/>
      <c r="AB36" s="212"/>
      <c r="AC36" s="212"/>
      <c r="AD36" s="212"/>
      <c r="AE36" s="212"/>
      <c r="AF36" s="212"/>
      <c r="AG36" s="212" t="s">
        <v>174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19"/>
      <c r="B37" s="220"/>
      <c r="C37" s="254" t="s">
        <v>214</v>
      </c>
      <c r="D37" s="223"/>
      <c r="E37" s="224"/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22"/>
      <c r="Z37" s="212"/>
      <c r="AA37" s="212"/>
      <c r="AB37" s="212"/>
      <c r="AC37" s="212"/>
      <c r="AD37" s="212"/>
      <c r="AE37" s="212"/>
      <c r="AF37" s="212"/>
      <c r="AG37" s="212" t="s">
        <v>178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19"/>
      <c r="B38" s="220"/>
      <c r="C38" s="254" t="s">
        <v>215</v>
      </c>
      <c r="D38" s="223"/>
      <c r="E38" s="224">
        <v>256.26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178</v>
      </c>
      <c r="AH38" s="212">
        <v>5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33">
        <v>9</v>
      </c>
      <c r="B39" s="234" t="s">
        <v>216</v>
      </c>
      <c r="C39" s="252" t="s">
        <v>217</v>
      </c>
      <c r="D39" s="235" t="s">
        <v>181</v>
      </c>
      <c r="E39" s="236">
        <v>12.813000000000001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36">
        <v>3.6700000000000001E-3</v>
      </c>
      <c r="O39" s="236">
        <f>ROUND(E39*N39,2)</f>
        <v>0.05</v>
      </c>
      <c r="P39" s="236">
        <v>0</v>
      </c>
      <c r="Q39" s="236">
        <f>ROUND(E39*P39,2)</f>
        <v>0</v>
      </c>
      <c r="R39" s="238" t="s">
        <v>169</v>
      </c>
      <c r="S39" s="238" t="s">
        <v>170</v>
      </c>
      <c r="T39" s="239" t="s">
        <v>171</v>
      </c>
      <c r="U39" s="222">
        <v>0.36199999999999999</v>
      </c>
      <c r="V39" s="222">
        <f>ROUND(E39*U39,2)</f>
        <v>4.6399999999999997</v>
      </c>
      <c r="W39" s="222"/>
      <c r="X39" s="222" t="s">
        <v>172</v>
      </c>
      <c r="Y39" s="222" t="s">
        <v>173</v>
      </c>
      <c r="Z39" s="212"/>
      <c r="AA39" s="212"/>
      <c r="AB39" s="212"/>
      <c r="AC39" s="212"/>
      <c r="AD39" s="212"/>
      <c r="AE39" s="212"/>
      <c r="AF39" s="212"/>
      <c r="AG39" s="212" t="s">
        <v>174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.399999999999999" outlineLevel="2" x14ac:dyDescent="0.25">
      <c r="A40" s="219"/>
      <c r="B40" s="220"/>
      <c r="C40" s="254" t="s">
        <v>218</v>
      </c>
      <c r="D40" s="223"/>
      <c r="E40" s="224"/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178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19"/>
      <c r="B41" s="220"/>
      <c r="C41" s="254" t="s">
        <v>219</v>
      </c>
      <c r="D41" s="223"/>
      <c r="E41" s="224">
        <v>12.813000000000001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178</v>
      </c>
      <c r="AH41" s="212">
        <v>5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5">
      <c r="A42" s="226" t="s">
        <v>164</v>
      </c>
      <c r="B42" s="227" t="s">
        <v>94</v>
      </c>
      <c r="C42" s="251" t="s">
        <v>95</v>
      </c>
      <c r="D42" s="228"/>
      <c r="E42" s="229"/>
      <c r="F42" s="230"/>
      <c r="G42" s="230">
        <f>SUMIF(AG43:AG50,"&lt;&gt;NOR",G43:G50)</f>
        <v>0</v>
      </c>
      <c r="H42" s="230"/>
      <c r="I42" s="230">
        <f>SUM(I43:I50)</f>
        <v>0</v>
      </c>
      <c r="J42" s="230"/>
      <c r="K42" s="230">
        <f>SUM(K43:K50)</f>
        <v>0</v>
      </c>
      <c r="L42" s="230"/>
      <c r="M42" s="230">
        <f>SUM(M43:M50)</f>
        <v>0</v>
      </c>
      <c r="N42" s="229"/>
      <c r="O42" s="229">
        <f>SUM(O43:O50)</f>
        <v>0.86999999999999988</v>
      </c>
      <c r="P42" s="229"/>
      <c r="Q42" s="229">
        <f>SUM(Q43:Q50)</f>
        <v>0</v>
      </c>
      <c r="R42" s="230"/>
      <c r="S42" s="230"/>
      <c r="T42" s="231"/>
      <c r="U42" s="225"/>
      <c r="V42" s="225">
        <f>SUM(V43:V50)</f>
        <v>59.21</v>
      </c>
      <c r="W42" s="225"/>
      <c r="X42" s="225"/>
      <c r="Y42" s="225"/>
      <c r="AG42" t="s">
        <v>165</v>
      </c>
    </row>
    <row r="43" spans="1:60" outlineLevel="1" x14ac:dyDescent="0.25">
      <c r="A43" s="233">
        <v>10</v>
      </c>
      <c r="B43" s="234" t="s">
        <v>220</v>
      </c>
      <c r="C43" s="252" t="s">
        <v>221</v>
      </c>
      <c r="D43" s="235" t="s">
        <v>222</v>
      </c>
      <c r="E43" s="236">
        <v>0.12083000000000001</v>
      </c>
      <c r="F43" s="237"/>
      <c r="G43" s="238">
        <f>ROUND(E43*F43,2)</f>
        <v>0</v>
      </c>
      <c r="H43" s="237"/>
      <c r="I43" s="238">
        <f>ROUND(E43*H43,2)</f>
        <v>0</v>
      </c>
      <c r="J43" s="237"/>
      <c r="K43" s="238">
        <f>ROUND(E43*J43,2)</f>
        <v>0</v>
      </c>
      <c r="L43" s="238">
        <v>21</v>
      </c>
      <c r="M43" s="238">
        <f>G43*(1+L43/100)</f>
        <v>0</v>
      </c>
      <c r="N43" s="236">
        <v>2.5</v>
      </c>
      <c r="O43" s="236">
        <f>ROUND(E43*N43,2)</f>
        <v>0.3</v>
      </c>
      <c r="P43" s="236">
        <v>0</v>
      </c>
      <c r="Q43" s="236">
        <f>ROUND(E43*P43,2)</f>
        <v>0</v>
      </c>
      <c r="R43" s="238" t="s">
        <v>213</v>
      </c>
      <c r="S43" s="238" t="s">
        <v>170</v>
      </c>
      <c r="T43" s="239" t="s">
        <v>171</v>
      </c>
      <c r="U43" s="222">
        <v>5.33</v>
      </c>
      <c r="V43" s="222">
        <f>ROUND(E43*U43,2)</f>
        <v>0.64</v>
      </c>
      <c r="W43" s="222"/>
      <c r="X43" s="222" t="s">
        <v>172</v>
      </c>
      <c r="Y43" s="222" t="s">
        <v>173</v>
      </c>
      <c r="Z43" s="212"/>
      <c r="AA43" s="212"/>
      <c r="AB43" s="212"/>
      <c r="AC43" s="212"/>
      <c r="AD43" s="212"/>
      <c r="AE43" s="212"/>
      <c r="AF43" s="212"/>
      <c r="AG43" s="212" t="s">
        <v>174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19"/>
      <c r="B44" s="220"/>
      <c r="C44" s="253" t="s">
        <v>223</v>
      </c>
      <c r="D44" s="240"/>
      <c r="E44" s="240"/>
      <c r="F44" s="240"/>
      <c r="G44" s="240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176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19"/>
      <c r="B45" s="220"/>
      <c r="C45" s="254" t="s">
        <v>224</v>
      </c>
      <c r="D45" s="223"/>
      <c r="E45" s="224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178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19"/>
      <c r="B46" s="220"/>
      <c r="C46" s="254" t="s">
        <v>225</v>
      </c>
      <c r="D46" s="223"/>
      <c r="E46" s="224">
        <v>0.12083000000000001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178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0.399999999999999" outlineLevel="1" x14ac:dyDescent="0.25">
      <c r="A47" s="233">
        <v>11</v>
      </c>
      <c r="B47" s="234" t="s">
        <v>226</v>
      </c>
      <c r="C47" s="252" t="s">
        <v>227</v>
      </c>
      <c r="D47" s="235" t="s">
        <v>181</v>
      </c>
      <c r="E47" s="236">
        <v>171.25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3.31E-3</v>
      </c>
      <c r="O47" s="236">
        <f>ROUND(E47*N47,2)</f>
        <v>0.56999999999999995</v>
      </c>
      <c r="P47" s="236">
        <v>0</v>
      </c>
      <c r="Q47" s="236">
        <f>ROUND(E47*P47,2)</f>
        <v>0</v>
      </c>
      <c r="R47" s="238" t="s">
        <v>169</v>
      </c>
      <c r="S47" s="238" t="s">
        <v>170</v>
      </c>
      <c r="T47" s="239" t="s">
        <v>171</v>
      </c>
      <c r="U47" s="222">
        <v>0.34200000000000003</v>
      </c>
      <c r="V47" s="222">
        <f>ROUND(E47*U47,2)</f>
        <v>58.57</v>
      </c>
      <c r="W47" s="222"/>
      <c r="X47" s="222" t="s">
        <v>172</v>
      </c>
      <c r="Y47" s="222" t="s">
        <v>173</v>
      </c>
      <c r="Z47" s="212"/>
      <c r="AA47" s="212"/>
      <c r="AB47" s="212"/>
      <c r="AC47" s="212"/>
      <c r="AD47" s="212"/>
      <c r="AE47" s="212"/>
      <c r="AF47" s="212"/>
      <c r="AG47" s="212" t="s">
        <v>174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19"/>
      <c r="B48" s="220"/>
      <c r="C48" s="253" t="s">
        <v>228</v>
      </c>
      <c r="D48" s="240"/>
      <c r="E48" s="240"/>
      <c r="F48" s="240"/>
      <c r="G48" s="240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176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2" x14ac:dyDescent="0.25">
      <c r="A49" s="219"/>
      <c r="B49" s="220"/>
      <c r="C49" s="254" t="s">
        <v>229</v>
      </c>
      <c r="D49" s="223"/>
      <c r="E49" s="224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178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54" t="s">
        <v>230</v>
      </c>
      <c r="D50" s="223"/>
      <c r="E50" s="224">
        <v>171.25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178</v>
      </c>
      <c r="AH50" s="212">
        <v>5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5">
      <c r="A51" s="226" t="s">
        <v>164</v>
      </c>
      <c r="B51" s="227" t="s">
        <v>96</v>
      </c>
      <c r="C51" s="251" t="s">
        <v>97</v>
      </c>
      <c r="D51" s="228"/>
      <c r="E51" s="229"/>
      <c r="F51" s="230"/>
      <c r="G51" s="230">
        <f>SUMIF(AG52:AG55,"&lt;&gt;NOR",G52:G55)</f>
        <v>0</v>
      </c>
      <c r="H51" s="230"/>
      <c r="I51" s="230">
        <f>SUM(I52:I55)</f>
        <v>0</v>
      </c>
      <c r="J51" s="230"/>
      <c r="K51" s="230">
        <f>SUM(K52:K55)</f>
        <v>0</v>
      </c>
      <c r="L51" s="230"/>
      <c r="M51" s="230">
        <f>SUM(M52:M55)</f>
        <v>0</v>
      </c>
      <c r="N51" s="229"/>
      <c r="O51" s="229">
        <f>SUM(O52:O55)</f>
        <v>0.04</v>
      </c>
      <c r="P51" s="229"/>
      <c r="Q51" s="229">
        <f>SUM(Q52:Q55)</f>
        <v>0</v>
      </c>
      <c r="R51" s="230"/>
      <c r="S51" s="230"/>
      <c r="T51" s="231"/>
      <c r="U51" s="225"/>
      <c r="V51" s="225">
        <f>SUM(V52:V55)</f>
        <v>1.86</v>
      </c>
      <c r="W51" s="225"/>
      <c r="X51" s="225"/>
      <c r="Y51" s="225"/>
      <c r="AG51" t="s">
        <v>165</v>
      </c>
    </row>
    <row r="52" spans="1:60" ht="30.6" outlineLevel="1" x14ac:dyDescent="0.25">
      <c r="A52" s="243">
        <v>12</v>
      </c>
      <c r="B52" s="244" t="s">
        <v>231</v>
      </c>
      <c r="C52" s="256" t="s">
        <v>232</v>
      </c>
      <c r="D52" s="245" t="s">
        <v>233</v>
      </c>
      <c r="E52" s="246">
        <v>1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1.8970000000000001E-2</v>
      </c>
      <c r="O52" s="246">
        <f>ROUND(E52*N52,2)</f>
        <v>0.02</v>
      </c>
      <c r="P52" s="246">
        <v>0</v>
      </c>
      <c r="Q52" s="246">
        <f>ROUND(E52*P52,2)</f>
        <v>0</v>
      </c>
      <c r="R52" s="248" t="s">
        <v>169</v>
      </c>
      <c r="S52" s="248" t="s">
        <v>170</v>
      </c>
      <c r="T52" s="249" t="s">
        <v>171</v>
      </c>
      <c r="U52" s="222">
        <v>1.86</v>
      </c>
      <c r="V52" s="222">
        <f>ROUND(E52*U52,2)</f>
        <v>1.86</v>
      </c>
      <c r="W52" s="222"/>
      <c r="X52" s="222" t="s">
        <v>172</v>
      </c>
      <c r="Y52" s="222" t="s">
        <v>173</v>
      </c>
      <c r="Z52" s="212"/>
      <c r="AA52" s="212"/>
      <c r="AB52" s="212"/>
      <c r="AC52" s="212"/>
      <c r="AD52" s="212"/>
      <c r="AE52" s="212"/>
      <c r="AF52" s="212"/>
      <c r="AG52" s="212" t="s">
        <v>174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0.399999999999999" outlineLevel="1" x14ac:dyDescent="0.25">
      <c r="A53" s="233">
        <v>13</v>
      </c>
      <c r="B53" s="234" t="s">
        <v>234</v>
      </c>
      <c r="C53" s="252" t="s">
        <v>235</v>
      </c>
      <c r="D53" s="235" t="s">
        <v>233</v>
      </c>
      <c r="E53" s="236">
        <v>1</v>
      </c>
      <c r="F53" s="237"/>
      <c r="G53" s="238">
        <f>ROUND(E53*F53,2)</f>
        <v>0</v>
      </c>
      <c r="H53" s="237"/>
      <c r="I53" s="238">
        <f>ROUND(E53*H53,2)</f>
        <v>0</v>
      </c>
      <c r="J53" s="237"/>
      <c r="K53" s="238">
        <f>ROUND(E53*J53,2)</f>
        <v>0</v>
      </c>
      <c r="L53" s="238">
        <v>21</v>
      </c>
      <c r="M53" s="238">
        <f>G53*(1+L53/100)</f>
        <v>0</v>
      </c>
      <c r="N53" s="236">
        <v>1.8599999999999998E-2</v>
      </c>
      <c r="O53" s="236">
        <f>ROUND(E53*N53,2)</f>
        <v>0.02</v>
      </c>
      <c r="P53" s="236">
        <v>0</v>
      </c>
      <c r="Q53" s="236">
        <f>ROUND(E53*P53,2)</f>
        <v>0</v>
      </c>
      <c r="R53" s="238" t="s">
        <v>190</v>
      </c>
      <c r="S53" s="238" t="s">
        <v>236</v>
      </c>
      <c r="T53" s="239" t="s">
        <v>236</v>
      </c>
      <c r="U53" s="222">
        <v>0</v>
      </c>
      <c r="V53" s="222">
        <f>ROUND(E53*U53,2)</f>
        <v>0</v>
      </c>
      <c r="W53" s="222"/>
      <c r="X53" s="222" t="s">
        <v>191</v>
      </c>
      <c r="Y53" s="222" t="s">
        <v>173</v>
      </c>
      <c r="Z53" s="212"/>
      <c r="AA53" s="212"/>
      <c r="AB53" s="212"/>
      <c r="AC53" s="212"/>
      <c r="AD53" s="212"/>
      <c r="AE53" s="212"/>
      <c r="AF53" s="212"/>
      <c r="AG53" s="212" t="s">
        <v>192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5">
      <c r="A54" s="219"/>
      <c r="B54" s="220"/>
      <c r="C54" s="254" t="s">
        <v>237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178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54" t="s">
        <v>238</v>
      </c>
      <c r="D55" s="223"/>
      <c r="E55" s="224">
        <v>1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178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5">
      <c r="A56" s="226" t="s">
        <v>164</v>
      </c>
      <c r="B56" s="227" t="s">
        <v>98</v>
      </c>
      <c r="C56" s="251" t="s">
        <v>99</v>
      </c>
      <c r="D56" s="228"/>
      <c r="E56" s="229"/>
      <c r="F56" s="230"/>
      <c r="G56" s="230">
        <f>SUMIF(AG57:AG59,"&lt;&gt;NOR",G57:G59)</f>
        <v>0</v>
      </c>
      <c r="H56" s="230"/>
      <c r="I56" s="230">
        <f>SUM(I57:I59)</f>
        <v>0</v>
      </c>
      <c r="J56" s="230"/>
      <c r="K56" s="230">
        <f>SUM(K57:K59)</f>
        <v>0</v>
      </c>
      <c r="L56" s="230"/>
      <c r="M56" s="230">
        <f>SUM(M57:M59)</f>
        <v>0</v>
      </c>
      <c r="N56" s="229"/>
      <c r="O56" s="229">
        <f>SUM(O57:O59)</f>
        <v>1.1000000000000001</v>
      </c>
      <c r="P56" s="229"/>
      <c r="Q56" s="229">
        <f>SUM(Q57:Q59)</f>
        <v>0</v>
      </c>
      <c r="R56" s="230"/>
      <c r="S56" s="230"/>
      <c r="T56" s="231"/>
      <c r="U56" s="225"/>
      <c r="V56" s="225">
        <f>SUM(V57:V59)</f>
        <v>48.1</v>
      </c>
      <c r="W56" s="225"/>
      <c r="X56" s="225"/>
      <c r="Y56" s="225"/>
      <c r="AG56" t="s">
        <v>165</v>
      </c>
    </row>
    <row r="57" spans="1:60" outlineLevel="1" x14ac:dyDescent="0.25">
      <c r="A57" s="233">
        <v>14</v>
      </c>
      <c r="B57" s="234" t="s">
        <v>239</v>
      </c>
      <c r="C57" s="252" t="s">
        <v>240</v>
      </c>
      <c r="D57" s="235" t="s">
        <v>181</v>
      </c>
      <c r="E57" s="236">
        <v>185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5.9199999999999999E-3</v>
      </c>
      <c r="O57" s="236">
        <f>ROUND(E57*N57,2)</f>
        <v>1.1000000000000001</v>
      </c>
      <c r="P57" s="236">
        <v>0</v>
      </c>
      <c r="Q57" s="236">
        <f>ROUND(E57*P57,2)</f>
        <v>0</v>
      </c>
      <c r="R57" s="238" t="s">
        <v>241</v>
      </c>
      <c r="S57" s="238" t="s">
        <v>170</v>
      </c>
      <c r="T57" s="239" t="s">
        <v>171</v>
      </c>
      <c r="U57" s="222">
        <v>0.26</v>
      </c>
      <c r="V57" s="222">
        <f>ROUND(E57*U57,2)</f>
        <v>48.1</v>
      </c>
      <c r="W57" s="222"/>
      <c r="X57" s="222" t="s">
        <v>172</v>
      </c>
      <c r="Y57" s="222" t="s">
        <v>173</v>
      </c>
      <c r="Z57" s="212"/>
      <c r="AA57" s="212"/>
      <c r="AB57" s="212"/>
      <c r="AC57" s="212"/>
      <c r="AD57" s="212"/>
      <c r="AE57" s="212"/>
      <c r="AF57" s="212"/>
      <c r="AG57" s="212" t="s">
        <v>174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19"/>
      <c r="B58" s="220"/>
      <c r="C58" s="254" t="s">
        <v>242</v>
      </c>
      <c r="D58" s="223"/>
      <c r="E58" s="224"/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178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19"/>
      <c r="B59" s="220"/>
      <c r="C59" s="254" t="s">
        <v>243</v>
      </c>
      <c r="D59" s="223"/>
      <c r="E59" s="224">
        <v>185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178</v>
      </c>
      <c r="AH59" s="212">
        <v>5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x14ac:dyDescent="0.25">
      <c r="A60" s="226" t="s">
        <v>164</v>
      </c>
      <c r="B60" s="227" t="s">
        <v>100</v>
      </c>
      <c r="C60" s="251" t="s">
        <v>101</v>
      </c>
      <c r="D60" s="228"/>
      <c r="E60" s="229"/>
      <c r="F60" s="230"/>
      <c r="G60" s="230">
        <f>SUMIF(AG61:AG65,"&lt;&gt;NOR",G61:G65)</f>
        <v>0</v>
      </c>
      <c r="H60" s="230"/>
      <c r="I60" s="230">
        <f>SUM(I61:I65)</f>
        <v>0</v>
      </c>
      <c r="J60" s="230"/>
      <c r="K60" s="230">
        <f>SUM(K61:K65)</f>
        <v>0</v>
      </c>
      <c r="L60" s="230"/>
      <c r="M60" s="230">
        <f>SUM(M61:M65)</f>
        <v>0</v>
      </c>
      <c r="N60" s="229"/>
      <c r="O60" s="229">
        <f>SUM(O61:O65)</f>
        <v>0.01</v>
      </c>
      <c r="P60" s="229"/>
      <c r="Q60" s="229">
        <f>SUM(Q61:Q65)</f>
        <v>0</v>
      </c>
      <c r="R60" s="230"/>
      <c r="S60" s="230"/>
      <c r="T60" s="231"/>
      <c r="U60" s="225"/>
      <c r="V60" s="225">
        <f>SUM(V61:V65)</f>
        <v>65.680000000000007</v>
      </c>
      <c r="W60" s="225"/>
      <c r="X60" s="225"/>
      <c r="Y60" s="225"/>
      <c r="AG60" t="s">
        <v>165</v>
      </c>
    </row>
    <row r="61" spans="1:60" ht="40.799999999999997" outlineLevel="1" x14ac:dyDescent="0.25">
      <c r="A61" s="233">
        <v>15</v>
      </c>
      <c r="B61" s="234" t="s">
        <v>244</v>
      </c>
      <c r="C61" s="252" t="s">
        <v>245</v>
      </c>
      <c r="D61" s="235" t="s">
        <v>181</v>
      </c>
      <c r="E61" s="236">
        <v>213.25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6">
        <v>4.0000000000000003E-5</v>
      </c>
      <c r="O61" s="236">
        <f>ROUND(E61*N61,2)</f>
        <v>0.01</v>
      </c>
      <c r="P61" s="236">
        <v>0</v>
      </c>
      <c r="Q61" s="236">
        <f>ROUND(E61*P61,2)</f>
        <v>0</v>
      </c>
      <c r="R61" s="238" t="s">
        <v>169</v>
      </c>
      <c r="S61" s="238" t="s">
        <v>170</v>
      </c>
      <c r="T61" s="239" t="s">
        <v>171</v>
      </c>
      <c r="U61" s="222">
        <v>0.308</v>
      </c>
      <c r="V61" s="222">
        <f>ROUND(E61*U61,2)</f>
        <v>65.680000000000007</v>
      </c>
      <c r="W61" s="222"/>
      <c r="X61" s="222" t="s">
        <v>172</v>
      </c>
      <c r="Y61" s="222" t="s">
        <v>173</v>
      </c>
      <c r="Z61" s="212"/>
      <c r="AA61" s="212"/>
      <c r="AB61" s="212"/>
      <c r="AC61" s="212"/>
      <c r="AD61" s="212"/>
      <c r="AE61" s="212"/>
      <c r="AF61" s="212"/>
      <c r="AG61" s="212" t="s">
        <v>174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 x14ac:dyDescent="0.25">
      <c r="A62" s="219"/>
      <c r="B62" s="220"/>
      <c r="C62" s="254" t="s">
        <v>246</v>
      </c>
      <c r="D62" s="223"/>
      <c r="E62" s="224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178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19"/>
      <c r="B63" s="220"/>
      <c r="C63" s="254" t="s">
        <v>247</v>
      </c>
      <c r="D63" s="223"/>
      <c r="E63" s="224">
        <v>163.25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178</v>
      </c>
      <c r="AH63" s="212">
        <v>5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54" t="s">
        <v>248</v>
      </c>
      <c r="D64" s="223"/>
      <c r="E64" s="224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178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54" t="s">
        <v>249</v>
      </c>
      <c r="D65" s="223"/>
      <c r="E65" s="224">
        <v>50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178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x14ac:dyDescent="0.25">
      <c r="A66" s="226" t="s">
        <v>164</v>
      </c>
      <c r="B66" s="227" t="s">
        <v>102</v>
      </c>
      <c r="C66" s="251" t="s">
        <v>103</v>
      </c>
      <c r="D66" s="228"/>
      <c r="E66" s="229"/>
      <c r="F66" s="230"/>
      <c r="G66" s="230">
        <f>SUMIF(AG67:AG118,"&lt;&gt;NOR",G67:G118)</f>
        <v>0</v>
      </c>
      <c r="H66" s="230"/>
      <c r="I66" s="230">
        <f>SUM(I67:I118)</f>
        <v>0</v>
      </c>
      <c r="J66" s="230"/>
      <c r="K66" s="230">
        <f>SUM(K67:K118)</f>
        <v>0</v>
      </c>
      <c r="L66" s="230"/>
      <c r="M66" s="230">
        <f>SUM(M67:M118)</f>
        <v>0</v>
      </c>
      <c r="N66" s="229"/>
      <c r="O66" s="229">
        <f>SUM(O67:O118)</f>
        <v>6.0000000000000005E-2</v>
      </c>
      <c r="P66" s="229"/>
      <c r="Q66" s="229">
        <f>SUM(Q67:Q118)</f>
        <v>13.19</v>
      </c>
      <c r="R66" s="230"/>
      <c r="S66" s="230"/>
      <c r="T66" s="231"/>
      <c r="U66" s="225"/>
      <c r="V66" s="225">
        <f>SUM(V67:V118)</f>
        <v>115.44</v>
      </c>
      <c r="W66" s="225"/>
      <c r="X66" s="225"/>
      <c r="Y66" s="225"/>
      <c r="AG66" t="s">
        <v>165</v>
      </c>
    </row>
    <row r="67" spans="1:60" outlineLevel="1" x14ac:dyDescent="0.25">
      <c r="A67" s="233">
        <v>16</v>
      </c>
      <c r="B67" s="234" t="s">
        <v>250</v>
      </c>
      <c r="C67" s="252" t="s">
        <v>251</v>
      </c>
      <c r="D67" s="235" t="s">
        <v>181</v>
      </c>
      <c r="E67" s="236">
        <v>20.391500000000001</v>
      </c>
      <c r="F67" s="237"/>
      <c r="G67" s="238">
        <f>ROUND(E67*F67,2)</f>
        <v>0</v>
      </c>
      <c r="H67" s="237"/>
      <c r="I67" s="238">
        <f>ROUND(E67*H67,2)</f>
        <v>0</v>
      </c>
      <c r="J67" s="237"/>
      <c r="K67" s="238">
        <f>ROUND(E67*J67,2)</f>
        <v>0</v>
      </c>
      <c r="L67" s="238">
        <v>21</v>
      </c>
      <c r="M67" s="238">
        <f>G67*(1+L67/100)</f>
        <v>0</v>
      </c>
      <c r="N67" s="236">
        <v>6.7000000000000002E-4</v>
      </c>
      <c r="O67" s="236">
        <f>ROUND(E67*N67,2)</f>
        <v>0.01</v>
      </c>
      <c r="P67" s="236">
        <v>0.31900000000000001</v>
      </c>
      <c r="Q67" s="236">
        <f>ROUND(E67*P67,2)</f>
        <v>6.5</v>
      </c>
      <c r="R67" s="238" t="s">
        <v>252</v>
      </c>
      <c r="S67" s="238" t="s">
        <v>170</v>
      </c>
      <c r="T67" s="239" t="s">
        <v>171</v>
      </c>
      <c r="U67" s="222">
        <v>0.317</v>
      </c>
      <c r="V67" s="222">
        <f>ROUND(E67*U67,2)</f>
        <v>6.46</v>
      </c>
      <c r="W67" s="222"/>
      <c r="X67" s="222" t="s">
        <v>172</v>
      </c>
      <c r="Y67" s="222" t="s">
        <v>173</v>
      </c>
      <c r="Z67" s="212"/>
      <c r="AA67" s="212"/>
      <c r="AB67" s="212"/>
      <c r="AC67" s="212"/>
      <c r="AD67" s="212"/>
      <c r="AE67" s="212"/>
      <c r="AF67" s="212"/>
      <c r="AG67" s="212" t="s">
        <v>174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1" outlineLevel="2" x14ac:dyDescent="0.25">
      <c r="A68" s="219"/>
      <c r="B68" s="220"/>
      <c r="C68" s="253" t="s">
        <v>253</v>
      </c>
      <c r="D68" s="240"/>
      <c r="E68" s="240"/>
      <c r="F68" s="240"/>
      <c r="G68" s="240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176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41" t="str">
        <f>C68</f>
        <v>nebo vybourání otvorů průřezové plochy přes 4 m2 v příčkách, včetně pomocného lešení o výšce podlahy do 1900 mm a pro zatížení do 1,5 kPa  (150 kg/m2),</v>
      </c>
      <c r="BB68" s="212"/>
      <c r="BC68" s="212"/>
      <c r="BD68" s="212"/>
      <c r="BE68" s="212"/>
      <c r="BF68" s="212"/>
      <c r="BG68" s="212"/>
      <c r="BH68" s="212"/>
    </row>
    <row r="69" spans="1:60" outlineLevel="2" x14ac:dyDescent="0.25">
      <c r="A69" s="219"/>
      <c r="B69" s="220"/>
      <c r="C69" s="254" t="s">
        <v>254</v>
      </c>
      <c r="D69" s="223"/>
      <c r="E69" s="224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178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19"/>
      <c r="B70" s="220"/>
      <c r="C70" s="254" t="s">
        <v>255</v>
      </c>
      <c r="D70" s="223"/>
      <c r="E70" s="224">
        <v>20.93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178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19"/>
      <c r="B71" s="220"/>
      <c r="C71" s="254" t="s">
        <v>256</v>
      </c>
      <c r="D71" s="223"/>
      <c r="E71" s="224">
        <v>-1.5760000000000001</v>
      </c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178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19"/>
      <c r="B72" s="220"/>
      <c r="C72" s="254" t="s">
        <v>257</v>
      </c>
      <c r="D72" s="223"/>
      <c r="E72" s="224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178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54" t="s">
        <v>258</v>
      </c>
      <c r="D73" s="223"/>
      <c r="E73" s="224">
        <v>1.0375000000000001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178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33">
        <v>17</v>
      </c>
      <c r="B74" s="234" t="s">
        <v>259</v>
      </c>
      <c r="C74" s="252" t="s">
        <v>260</v>
      </c>
      <c r="D74" s="235" t="s">
        <v>181</v>
      </c>
      <c r="E74" s="236">
        <v>6.2249999999999996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6.7000000000000002E-4</v>
      </c>
      <c r="O74" s="236">
        <f>ROUND(E74*N74,2)</f>
        <v>0</v>
      </c>
      <c r="P74" s="236">
        <v>8.2000000000000003E-2</v>
      </c>
      <c r="Q74" s="236">
        <f>ROUND(E74*P74,2)</f>
        <v>0.51</v>
      </c>
      <c r="R74" s="238" t="s">
        <v>252</v>
      </c>
      <c r="S74" s="238" t="s">
        <v>170</v>
      </c>
      <c r="T74" s="239" t="s">
        <v>171</v>
      </c>
      <c r="U74" s="222">
        <v>0.6</v>
      </c>
      <c r="V74" s="222">
        <f>ROUND(E74*U74,2)</f>
        <v>3.74</v>
      </c>
      <c r="W74" s="222"/>
      <c r="X74" s="222" t="s">
        <v>172</v>
      </c>
      <c r="Y74" s="222" t="s">
        <v>173</v>
      </c>
      <c r="Z74" s="212"/>
      <c r="AA74" s="212"/>
      <c r="AB74" s="212"/>
      <c r="AC74" s="212"/>
      <c r="AD74" s="212"/>
      <c r="AE74" s="212"/>
      <c r="AF74" s="212"/>
      <c r="AG74" s="212" t="s">
        <v>174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5">
      <c r="A75" s="219"/>
      <c r="B75" s="220"/>
      <c r="C75" s="253" t="s">
        <v>261</v>
      </c>
      <c r="D75" s="240"/>
      <c r="E75" s="240"/>
      <c r="F75" s="240"/>
      <c r="G75" s="240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176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41" t="str">
        <f>C75</f>
        <v>nebo vybourání otvorů jakýchkoliv rozměrů, včetně pomocného lešení o výšce podlahy do 1900 mm a pro zatížení do 1,5 kPa  (150 kg/m2),</v>
      </c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19"/>
      <c r="B76" s="220"/>
      <c r="C76" s="254" t="s">
        <v>262</v>
      </c>
      <c r="D76" s="223"/>
      <c r="E76" s="224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178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19"/>
      <c r="B77" s="220"/>
      <c r="C77" s="254" t="s">
        <v>263</v>
      </c>
      <c r="D77" s="223"/>
      <c r="E77" s="224">
        <v>6.2249999999999996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178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0.399999999999999" outlineLevel="1" x14ac:dyDescent="0.25">
      <c r="A78" s="233">
        <v>18</v>
      </c>
      <c r="B78" s="234" t="s">
        <v>264</v>
      </c>
      <c r="C78" s="252" t="s">
        <v>265</v>
      </c>
      <c r="D78" s="235" t="s">
        <v>181</v>
      </c>
      <c r="E78" s="236">
        <v>4.6500000000000004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6">
        <v>3.3E-4</v>
      </c>
      <c r="O78" s="236">
        <f>ROUND(E78*N78,2)</f>
        <v>0</v>
      </c>
      <c r="P78" s="236">
        <v>1.183E-2</v>
      </c>
      <c r="Q78" s="236">
        <f>ROUND(E78*P78,2)</f>
        <v>0.06</v>
      </c>
      <c r="R78" s="238" t="s">
        <v>252</v>
      </c>
      <c r="S78" s="238" t="s">
        <v>170</v>
      </c>
      <c r="T78" s="239" t="s">
        <v>171</v>
      </c>
      <c r="U78" s="222">
        <v>0.34599999999999997</v>
      </c>
      <c r="V78" s="222">
        <f>ROUND(E78*U78,2)</f>
        <v>1.61</v>
      </c>
      <c r="W78" s="222"/>
      <c r="X78" s="222" t="s">
        <v>172</v>
      </c>
      <c r="Y78" s="222" t="s">
        <v>173</v>
      </c>
      <c r="Z78" s="212"/>
      <c r="AA78" s="212"/>
      <c r="AB78" s="212"/>
      <c r="AC78" s="212"/>
      <c r="AD78" s="212"/>
      <c r="AE78" s="212"/>
      <c r="AF78" s="212"/>
      <c r="AG78" s="212" t="s">
        <v>174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 x14ac:dyDescent="0.25">
      <c r="A79" s="219"/>
      <c r="B79" s="220"/>
      <c r="C79" s="254" t="s">
        <v>266</v>
      </c>
      <c r="D79" s="223"/>
      <c r="E79" s="224"/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178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19"/>
      <c r="B80" s="220"/>
      <c r="C80" s="254" t="s">
        <v>267</v>
      </c>
      <c r="D80" s="223"/>
      <c r="E80" s="224">
        <v>4.6500000000000004</v>
      </c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178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0.399999999999999" outlineLevel="1" x14ac:dyDescent="0.25">
      <c r="A81" s="233">
        <v>19</v>
      </c>
      <c r="B81" s="234" t="s">
        <v>268</v>
      </c>
      <c r="C81" s="252" t="s">
        <v>269</v>
      </c>
      <c r="D81" s="235" t="s">
        <v>181</v>
      </c>
      <c r="E81" s="236">
        <v>114</v>
      </c>
      <c r="F81" s="237"/>
      <c r="G81" s="238">
        <f>ROUND(E81*F81,2)</f>
        <v>0</v>
      </c>
      <c r="H81" s="237"/>
      <c r="I81" s="238">
        <f>ROUND(E81*H81,2)</f>
        <v>0</v>
      </c>
      <c r="J81" s="237"/>
      <c r="K81" s="238">
        <f>ROUND(E81*J81,2)</f>
        <v>0</v>
      </c>
      <c r="L81" s="238">
        <v>21</v>
      </c>
      <c r="M81" s="238">
        <f>G81*(1+L81/100)</f>
        <v>0</v>
      </c>
      <c r="N81" s="236">
        <v>3.3E-4</v>
      </c>
      <c r="O81" s="236">
        <f>ROUND(E81*N81,2)</f>
        <v>0.04</v>
      </c>
      <c r="P81" s="236">
        <v>1.068E-2</v>
      </c>
      <c r="Q81" s="236">
        <f>ROUND(E81*P81,2)</f>
        <v>1.22</v>
      </c>
      <c r="R81" s="238" t="s">
        <v>252</v>
      </c>
      <c r="S81" s="238" t="s">
        <v>170</v>
      </c>
      <c r="T81" s="239" t="s">
        <v>171</v>
      </c>
      <c r="U81" s="222">
        <v>0.21099999999999999</v>
      </c>
      <c r="V81" s="222">
        <f>ROUND(E81*U81,2)</f>
        <v>24.05</v>
      </c>
      <c r="W81" s="222"/>
      <c r="X81" s="222" t="s">
        <v>172</v>
      </c>
      <c r="Y81" s="222" t="s">
        <v>173</v>
      </c>
      <c r="Z81" s="212"/>
      <c r="AA81" s="212"/>
      <c r="AB81" s="212"/>
      <c r="AC81" s="212"/>
      <c r="AD81" s="212"/>
      <c r="AE81" s="212"/>
      <c r="AF81" s="212"/>
      <c r="AG81" s="212" t="s">
        <v>174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19"/>
      <c r="B82" s="220"/>
      <c r="C82" s="254" t="s">
        <v>270</v>
      </c>
      <c r="D82" s="223"/>
      <c r="E82" s="224">
        <v>114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178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33">
        <v>20</v>
      </c>
      <c r="B83" s="234" t="s">
        <v>271</v>
      </c>
      <c r="C83" s="252" t="s">
        <v>272</v>
      </c>
      <c r="D83" s="235" t="s">
        <v>181</v>
      </c>
      <c r="E83" s="236">
        <v>171.25</v>
      </c>
      <c r="F83" s="237"/>
      <c r="G83" s="238">
        <f>ROUND(E83*F83,2)</f>
        <v>0</v>
      </c>
      <c r="H83" s="237"/>
      <c r="I83" s="238">
        <f>ROUND(E83*H83,2)</f>
        <v>0</v>
      </c>
      <c r="J83" s="237"/>
      <c r="K83" s="238">
        <f>ROUND(E83*J83,2)</f>
        <v>0</v>
      </c>
      <c r="L83" s="238">
        <v>21</v>
      </c>
      <c r="M83" s="238">
        <f>G83*(1+L83/100)</f>
        <v>0</v>
      </c>
      <c r="N83" s="236">
        <v>0</v>
      </c>
      <c r="O83" s="236">
        <f>ROUND(E83*N83,2)</f>
        <v>0</v>
      </c>
      <c r="P83" s="236">
        <v>1.26E-2</v>
      </c>
      <c r="Q83" s="236">
        <f>ROUND(E83*P83,2)</f>
        <v>2.16</v>
      </c>
      <c r="R83" s="238" t="s">
        <v>252</v>
      </c>
      <c r="S83" s="238" t="s">
        <v>170</v>
      </c>
      <c r="T83" s="239" t="s">
        <v>171</v>
      </c>
      <c r="U83" s="222">
        <v>0.33</v>
      </c>
      <c r="V83" s="222">
        <f>ROUND(E83*U83,2)</f>
        <v>56.51</v>
      </c>
      <c r="W83" s="222"/>
      <c r="X83" s="222" t="s">
        <v>172</v>
      </c>
      <c r="Y83" s="222" t="s">
        <v>173</v>
      </c>
      <c r="Z83" s="212"/>
      <c r="AA83" s="212"/>
      <c r="AB83" s="212"/>
      <c r="AC83" s="212"/>
      <c r="AD83" s="212"/>
      <c r="AE83" s="212"/>
      <c r="AF83" s="212"/>
      <c r="AG83" s="212" t="s">
        <v>174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2" x14ac:dyDescent="0.25">
      <c r="A84" s="219"/>
      <c r="B84" s="220"/>
      <c r="C84" s="254" t="s">
        <v>273</v>
      </c>
      <c r="D84" s="223"/>
      <c r="E84" s="224"/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178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19"/>
      <c r="B85" s="220"/>
      <c r="C85" s="254" t="s">
        <v>274</v>
      </c>
      <c r="D85" s="223"/>
      <c r="E85" s="224">
        <v>8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178</v>
      </c>
      <c r="AH85" s="212">
        <v>5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19"/>
      <c r="B86" s="220"/>
      <c r="C86" s="254" t="s">
        <v>275</v>
      </c>
      <c r="D86" s="223"/>
      <c r="E86" s="224">
        <v>163.25</v>
      </c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178</v>
      </c>
      <c r="AH86" s="212">
        <v>5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5">
      <c r="A87" s="233">
        <v>21</v>
      </c>
      <c r="B87" s="234" t="s">
        <v>276</v>
      </c>
      <c r="C87" s="252" t="s">
        <v>277</v>
      </c>
      <c r="D87" s="235" t="s">
        <v>181</v>
      </c>
      <c r="E87" s="236">
        <v>8</v>
      </c>
      <c r="F87" s="237"/>
      <c r="G87" s="238">
        <f>ROUND(E87*F87,2)</f>
        <v>0</v>
      </c>
      <c r="H87" s="237"/>
      <c r="I87" s="238">
        <f>ROUND(E87*H87,2)</f>
        <v>0</v>
      </c>
      <c r="J87" s="237"/>
      <c r="K87" s="238">
        <f>ROUND(E87*J87,2)</f>
        <v>0</v>
      </c>
      <c r="L87" s="238">
        <v>21</v>
      </c>
      <c r="M87" s="238">
        <f>G87*(1+L87/100)</f>
        <v>0</v>
      </c>
      <c r="N87" s="236">
        <v>0</v>
      </c>
      <c r="O87" s="236">
        <f>ROUND(E87*N87,2)</f>
        <v>0</v>
      </c>
      <c r="P87" s="236">
        <v>0.02</v>
      </c>
      <c r="Q87" s="236">
        <f>ROUND(E87*P87,2)</f>
        <v>0.16</v>
      </c>
      <c r="R87" s="238" t="s">
        <v>252</v>
      </c>
      <c r="S87" s="238" t="s">
        <v>170</v>
      </c>
      <c r="T87" s="239" t="s">
        <v>171</v>
      </c>
      <c r="U87" s="222">
        <v>0.23</v>
      </c>
      <c r="V87" s="222">
        <f>ROUND(E87*U87,2)</f>
        <v>1.84</v>
      </c>
      <c r="W87" s="222"/>
      <c r="X87" s="222" t="s">
        <v>172</v>
      </c>
      <c r="Y87" s="222" t="s">
        <v>173</v>
      </c>
      <c r="Z87" s="212"/>
      <c r="AA87" s="212"/>
      <c r="AB87" s="212"/>
      <c r="AC87" s="212"/>
      <c r="AD87" s="212"/>
      <c r="AE87" s="212"/>
      <c r="AF87" s="212"/>
      <c r="AG87" s="212" t="s">
        <v>174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 x14ac:dyDescent="0.25">
      <c r="A88" s="219"/>
      <c r="B88" s="220"/>
      <c r="C88" s="253" t="s">
        <v>278</v>
      </c>
      <c r="D88" s="240"/>
      <c r="E88" s="240"/>
      <c r="F88" s="240"/>
      <c r="G88" s="240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176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5">
      <c r="A89" s="219"/>
      <c r="B89" s="220"/>
      <c r="C89" s="254" t="s">
        <v>279</v>
      </c>
      <c r="D89" s="223"/>
      <c r="E89" s="224"/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178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19"/>
      <c r="B90" s="220"/>
      <c r="C90" s="254" t="s">
        <v>280</v>
      </c>
      <c r="D90" s="223"/>
      <c r="E90" s="224">
        <v>8</v>
      </c>
      <c r="F90" s="222"/>
      <c r="G90" s="222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178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33">
        <v>22</v>
      </c>
      <c r="B91" s="234" t="s">
        <v>281</v>
      </c>
      <c r="C91" s="252" t="s">
        <v>282</v>
      </c>
      <c r="D91" s="235" t="s">
        <v>283</v>
      </c>
      <c r="E91" s="236">
        <v>12.32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0</v>
      </c>
      <c r="O91" s="236">
        <f>ROUND(E91*N91,2)</f>
        <v>0</v>
      </c>
      <c r="P91" s="236">
        <v>4.0000000000000002E-4</v>
      </c>
      <c r="Q91" s="236">
        <f>ROUND(E91*P91,2)</f>
        <v>0</v>
      </c>
      <c r="R91" s="238" t="s">
        <v>252</v>
      </c>
      <c r="S91" s="238" t="s">
        <v>170</v>
      </c>
      <c r="T91" s="239" t="s">
        <v>171</v>
      </c>
      <c r="U91" s="222">
        <v>7.0000000000000007E-2</v>
      </c>
      <c r="V91" s="222">
        <f>ROUND(E91*U91,2)</f>
        <v>0.86</v>
      </c>
      <c r="W91" s="222"/>
      <c r="X91" s="222" t="s">
        <v>172</v>
      </c>
      <c r="Y91" s="222" t="s">
        <v>173</v>
      </c>
      <c r="Z91" s="212"/>
      <c r="AA91" s="212"/>
      <c r="AB91" s="212"/>
      <c r="AC91" s="212"/>
      <c r="AD91" s="212"/>
      <c r="AE91" s="212"/>
      <c r="AF91" s="212"/>
      <c r="AG91" s="212" t="s">
        <v>174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5">
      <c r="A92" s="219"/>
      <c r="B92" s="220"/>
      <c r="C92" s="253" t="s">
        <v>278</v>
      </c>
      <c r="D92" s="240"/>
      <c r="E92" s="240"/>
      <c r="F92" s="240"/>
      <c r="G92" s="240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176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19"/>
      <c r="B93" s="220"/>
      <c r="C93" s="254" t="s">
        <v>284</v>
      </c>
      <c r="D93" s="223"/>
      <c r="E93" s="224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178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19"/>
      <c r="B94" s="220"/>
      <c r="C94" s="254" t="s">
        <v>285</v>
      </c>
      <c r="D94" s="223"/>
      <c r="E94" s="224">
        <v>12.32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178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33">
        <v>23</v>
      </c>
      <c r="B95" s="234" t="s">
        <v>286</v>
      </c>
      <c r="C95" s="252" t="s">
        <v>287</v>
      </c>
      <c r="D95" s="235" t="s">
        <v>233</v>
      </c>
      <c r="E95" s="236">
        <v>3</v>
      </c>
      <c r="F95" s="237"/>
      <c r="G95" s="238">
        <f>ROUND(E95*F95,2)</f>
        <v>0</v>
      </c>
      <c r="H95" s="237"/>
      <c r="I95" s="238">
        <f>ROUND(E95*H95,2)</f>
        <v>0</v>
      </c>
      <c r="J95" s="237"/>
      <c r="K95" s="238">
        <f>ROUND(E95*J95,2)</f>
        <v>0</v>
      </c>
      <c r="L95" s="238">
        <v>21</v>
      </c>
      <c r="M95" s="238">
        <f>G95*(1+L95/100)</f>
        <v>0</v>
      </c>
      <c r="N95" s="236">
        <v>0</v>
      </c>
      <c r="O95" s="236">
        <f>ROUND(E95*N95,2)</f>
        <v>0</v>
      </c>
      <c r="P95" s="236">
        <v>0</v>
      </c>
      <c r="Q95" s="236">
        <f>ROUND(E95*P95,2)</f>
        <v>0</v>
      </c>
      <c r="R95" s="238" t="s">
        <v>252</v>
      </c>
      <c r="S95" s="238" t="s">
        <v>170</v>
      </c>
      <c r="T95" s="239" t="s">
        <v>171</v>
      </c>
      <c r="U95" s="222">
        <v>0.05</v>
      </c>
      <c r="V95" s="222">
        <f>ROUND(E95*U95,2)</f>
        <v>0.15</v>
      </c>
      <c r="W95" s="222"/>
      <c r="X95" s="222" t="s">
        <v>172</v>
      </c>
      <c r="Y95" s="222" t="s">
        <v>173</v>
      </c>
      <c r="Z95" s="212"/>
      <c r="AA95" s="212"/>
      <c r="AB95" s="212"/>
      <c r="AC95" s="212"/>
      <c r="AD95" s="212"/>
      <c r="AE95" s="212"/>
      <c r="AF95" s="212"/>
      <c r="AG95" s="212" t="s">
        <v>174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2" x14ac:dyDescent="0.25">
      <c r="A96" s="219"/>
      <c r="B96" s="220"/>
      <c r="C96" s="253" t="s">
        <v>288</v>
      </c>
      <c r="D96" s="240"/>
      <c r="E96" s="240"/>
      <c r="F96" s="240"/>
      <c r="G96" s="240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176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 x14ac:dyDescent="0.25">
      <c r="A97" s="219"/>
      <c r="B97" s="220"/>
      <c r="C97" s="254" t="s">
        <v>289</v>
      </c>
      <c r="D97" s="223"/>
      <c r="E97" s="224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178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19"/>
      <c r="B98" s="220"/>
      <c r="C98" s="254" t="s">
        <v>86</v>
      </c>
      <c r="D98" s="223"/>
      <c r="E98" s="224">
        <v>3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178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0.399999999999999" outlineLevel="1" x14ac:dyDescent="0.25">
      <c r="A99" s="233">
        <v>24</v>
      </c>
      <c r="B99" s="234" t="s">
        <v>290</v>
      </c>
      <c r="C99" s="252" t="s">
        <v>291</v>
      </c>
      <c r="D99" s="235" t="s">
        <v>181</v>
      </c>
      <c r="E99" s="236">
        <v>6</v>
      </c>
      <c r="F99" s="237"/>
      <c r="G99" s="238">
        <f>ROUND(E99*F99,2)</f>
        <v>0</v>
      </c>
      <c r="H99" s="237"/>
      <c r="I99" s="238">
        <f>ROUND(E99*H99,2)</f>
        <v>0</v>
      </c>
      <c r="J99" s="237"/>
      <c r="K99" s="238">
        <f>ROUND(E99*J99,2)</f>
        <v>0</v>
      </c>
      <c r="L99" s="238">
        <v>21</v>
      </c>
      <c r="M99" s="238">
        <f>G99*(1+L99/100)</f>
        <v>0</v>
      </c>
      <c r="N99" s="236">
        <v>1.17E-3</v>
      </c>
      <c r="O99" s="236">
        <f>ROUND(E99*N99,2)</f>
        <v>0.01</v>
      </c>
      <c r="P99" s="236">
        <v>7.5999999999999998E-2</v>
      </c>
      <c r="Q99" s="236">
        <f>ROUND(E99*P99,2)</f>
        <v>0.46</v>
      </c>
      <c r="R99" s="238" t="s">
        <v>252</v>
      </c>
      <c r="S99" s="238" t="s">
        <v>170</v>
      </c>
      <c r="T99" s="239" t="s">
        <v>171</v>
      </c>
      <c r="U99" s="222">
        <v>0.93899999999999995</v>
      </c>
      <c r="V99" s="222">
        <f>ROUND(E99*U99,2)</f>
        <v>5.63</v>
      </c>
      <c r="W99" s="222"/>
      <c r="X99" s="222" t="s">
        <v>172</v>
      </c>
      <c r="Y99" s="222" t="s">
        <v>173</v>
      </c>
      <c r="Z99" s="212"/>
      <c r="AA99" s="212"/>
      <c r="AB99" s="212"/>
      <c r="AC99" s="212"/>
      <c r="AD99" s="212"/>
      <c r="AE99" s="212"/>
      <c r="AF99" s="212"/>
      <c r="AG99" s="212" t="s">
        <v>174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5">
      <c r="A100" s="219"/>
      <c r="B100" s="220"/>
      <c r="C100" s="254" t="s">
        <v>292</v>
      </c>
      <c r="D100" s="223"/>
      <c r="E100" s="224">
        <v>6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178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0.399999999999999" outlineLevel="1" x14ac:dyDescent="0.25">
      <c r="A101" s="233">
        <v>25</v>
      </c>
      <c r="B101" s="234" t="s">
        <v>293</v>
      </c>
      <c r="C101" s="252" t="s">
        <v>294</v>
      </c>
      <c r="D101" s="235" t="s">
        <v>181</v>
      </c>
      <c r="E101" s="236">
        <v>1.89</v>
      </c>
      <c r="F101" s="237"/>
      <c r="G101" s="238">
        <f>ROUND(E101*F101,2)</f>
        <v>0</v>
      </c>
      <c r="H101" s="237"/>
      <c r="I101" s="238">
        <f>ROUND(E101*H101,2)</f>
        <v>0</v>
      </c>
      <c r="J101" s="237"/>
      <c r="K101" s="238">
        <f>ROUND(E101*J101,2)</f>
        <v>0</v>
      </c>
      <c r="L101" s="238">
        <v>21</v>
      </c>
      <c r="M101" s="238">
        <f>G101*(1+L101/100)</f>
        <v>0</v>
      </c>
      <c r="N101" s="236">
        <v>5.4000000000000001E-4</v>
      </c>
      <c r="O101" s="236">
        <f>ROUND(E101*N101,2)</f>
        <v>0</v>
      </c>
      <c r="P101" s="236">
        <v>0.27</v>
      </c>
      <c r="Q101" s="236">
        <f>ROUND(E101*P101,2)</f>
        <v>0.51</v>
      </c>
      <c r="R101" s="238" t="s">
        <v>252</v>
      </c>
      <c r="S101" s="238" t="s">
        <v>170</v>
      </c>
      <c r="T101" s="239" t="s">
        <v>171</v>
      </c>
      <c r="U101" s="222">
        <v>0.43</v>
      </c>
      <c r="V101" s="222">
        <f>ROUND(E101*U101,2)</f>
        <v>0.81</v>
      </c>
      <c r="W101" s="222"/>
      <c r="X101" s="222" t="s">
        <v>172</v>
      </c>
      <c r="Y101" s="222" t="s">
        <v>173</v>
      </c>
      <c r="Z101" s="212"/>
      <c r="AA101" s="212"/>
      <c r="AB101" s="212"/>
      <c r="AC101" s="212"/>
      <c r="AD101" s="212"/>
      <c r="AE101" s="212"/>
      <c r="AF101" s="212"/>
      <c r="AG101" s="212" t="s">
        <v>174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2" x14ac:dyDescent="0.25">
      <c r="A102" s="219"/>
      <c r="B102" s="220"/>
      <c r="C102" s="253" t="s">
        <v>295</v>
      </c>
      <c r="D102" s="240"/>
      <c r="E102" s="240"/>
      <c r="F102" s="240"/>
      <c r="G102" s="240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176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 x14ac:dyDescent="0.25">
      <c r="A103" s="219"/>
      <c r="B103" s="220"/>
      <c r="C103" s="257" t="s">
        <v>296</v>
      </c>
      <c r="D103" s="250"/>
      <c r="E103" s="250"/>
      <c r="F103" s="250"/>
      <c r="G103" s="250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201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5">
      <c r="A104" s="219"/>
      <c r="B104" s="220"/>
      <c r="C104" s="254" t="s">
        <v>297</v>
      </c>
      <c r="D104" s="223"/>
      <c r="E104" s="224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178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19"/>
      <c r="B105" s="220"/>
      <c r="C105" s="254" t="s">
        <v>298</v>
      </c>
      <c r="D105" s="223"/>
      <c r="E105" s="224">
        <v>1.89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178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0.399999999999999" outlineLevel="1" x14ac:dyDescent="0.25">
      <c r="A106" s="233">
        <v>26</v>
      </c>
      <c r="B106" s="234" t="s">
        <v>299</v>
      </c>
      <c r="C106" s="252" t="s">
        <v>300</v>
      </c>
      <c r="D106" s="235" t="s">
        <v>283</v>
      </c>
      <c r="E106" s="236">
        <v>1.25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6">
        <v>0</v>
      </c>
      <c r="O106" s="236">
        <f>ROUND(E106*N106,2)</f>
        <v>0</v>
      </c>
      <c r="P106" s="236">
        <v>6.5000000000000002E-2</v>
      </c>
      <c r="Q106" s="236">
        <f>ROUND(E106*P106,2)</f>
        <v>0.08</v>
      </c>
      <c r="R106" s="238" t="s">
        <v>252</v>
      </c>
      <c r="S106" s="238" t="s">
        <v>170</v>
      </c>
      <c r="T106" s="239" t="s">
        <v>171</v>
      </c>
      <c r="U106" s="222">
        <v>0.93</v>
      </c>
      <c r="V106" s="222">
        <f>ROUND(E106*U106,2)</f>
        <v>1.1599999999999999</v>
      </c>
      <c r="W106" s="222"/>
      <c r="X106" s="222" t="s">
        <v>172</v>
      </c>
      <c r="Y106" s="222" t="s">
        <v>173</v>
      </c>
      <c r="Z106" s="212"/>
      <c r="AA106" s="212"/>
      <c r="AB106" s="212"/>
      <c r="AC106" s="212"/>
      <c r="AD106" s="212"/>
      <c r="AE106" s="212"/>
      <c r="AF106" s="212"/>
      <c r="AG106" s="212" t="s">
        <v>174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2" x14ac:dyDescent="0.25">
      <c r="A107" s="219"/>
      <c r="B107" s="220"/>
      <c r="C107" s="254" t="s">
        <v>301</v>
      </c>
      <c r="D107" s="223"/>
      <c r="E107" s="224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178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5">
      <c r="A108" s="219"/>
      <c r="B108" s="220"/>
      <c r="C108" s="254" t="s">
        <v>302</v>
      </c>
      <c r="D108" s="223"/>
      <c r="E108" s="224">
        <v>1.25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178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0.399999999999999" outlineLevel="1" x14ac:dyDescent="0.25">
      <c r="A109" s="233">
        <v>27</v>
      </c>
      <c r="B109" s="234" t="s">
        <v>303</v>
      </c>
      <c r="C109" s="252" t="s">
        <v>304</v>
      </c>
      <c r="D109" s="235" t="s">
        <v>181</v>
      </c>
      <c r="E109" s="236">
        <v>256.26</v>
      </c>
      <c r="F109" s="237"/>
      <c r="G109" s="238">
        <f>ROUND(E109*F109,2)</f>
        <v>0</v>
      </c>
      <c r="H109" s="237"/>
      <c r="I109" s="238">
        <f>ROUND(E109*H109,2)</f>
        <v>0</v>
      </c>
      <c r="J109" s="237"/>
      <c r="K109" s="238">
        <f>ROUND(E109*J109,2)</f>
        <v>0</v>
      </c>
      <c r="L109" s="238">
        <v>21</v>
      </c>
      <c r="M109" s="238">
        <f>G109*(1+L109/100)</f>
        <v>0</v>
      </c>
      <c r="N109" s="236">
        <v>0</v>
      </c>
      <c r="O109" s="236">
        <f>ROUND(E109*N109,2)</f>
        <v>0</v>
      </c>
      <c r="P109" s="236">
        <v>4.0000000000000001E-3</v>
      </c>
      <c r="Q109" s="236">
        <f>ROUND(E109*P109,2)</f>
        <v>1.03</v>
      </c>
      <c r="R109" s="238" t="s">
        <v>252</v>
      </c>
      <c r="S109" s="238" t="s">
        <v>170</v>
      </c>
      <c r="T109" s="239" t="s">
        <v>171</v>
      </c>
      <c r="U109" s="222">
        <v>0.03</v>
      </c>
      <c r="V109" s="222">
        <f>ROUND(E109*U109,2)</f>
        <v>7.69</v>
      </c>
      <c r="W109" s="222"/>
      <c r="X109" s="222" t="s">
        <v>172</v>
      </c>
      <c r="Y109" s="222" t="s">
        <v>173</v>
      </c>
      <c r="Z109" s="212"/>
      <c r="AA109" s="212"/>
      <c r="AB109" s="212"/>
      <c r="AC109" s="212"/>
      <c r="AD109" s="212"/>
      <c r="AE109" s="212"/>
      <c r="AF109" s="212"/>
      <c r="AG109" s="212" t="s">
        <v>174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 x14ac:dyDescent="0.25">
      <c r="A110" s="219"/>
      <c r="B110" s="220"/>
      <c r="C110" s="254" t="s">
        <v>305</v>
      </c>
      <c r="D110" s="223"/>
      <c r="E110" s="224"/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178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19"/>
      <c r="B111" s="220"/>
      <c r="C111" s="254" t="s">
        <v>306</v>
      </c>
      <c r="D111" s="223"/>
      <c r="E111" s="224">
        <v>256.26</v>
      </c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178</v>
      </c>
      <c r="AH111" s="212">
        <v>5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0.399999999999999" outlineLevel="1" x14ac:dyDescent="0.25">
      <c r="A112" s="233">
        <v>28</v>
      </c>
      <c r="B112" s="234" t="s">
        <v>307</v>
      </c>
      <c r="C112" s="252" t="s">
        <v>308</v>
      </c>
      <c r="D112" s="235" t="s">
        <v>181</v>
      </c>
      <c r="E112" s="236">
        <v>7.3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0</v>
      </c>
      <c r="O112" s="236">
        <f>ROUND(E112*N112,2)</f>
        <v>0</v>
      </c>
      <c r="P112" s="236">
        <v>6.8000000000000005E-2</v>
      </c>
      <c r="Q112" s="236">
        <f>ROUND(E112*P112,2)</f>
        <v>0.5</v>
      </c>
      <c r="R112" s="238" t="s">
        <v>252</v>
      </c>
      <c r="S112" s="238" t="s">
        <v>170</v>
      </c>
      <c r="T112" s="239" t="s">
        <v>171</v>
      </c>
      <c r="U112" s="222">
        <v>0.3</v>
      </c>
      <c r="V112" s="222">
        <f>ROUND(E112*U112,2)</f>
        <v>2.19</v>
      </c>
      <c r="W112" s="222"/>
      <c r="X112" s="222" t="s">
        <v>172</v>
      </c>
      <c r="Y112" s="222" t="s">
        <v>173</v>
      </c>
      <c r="Z112" s="212"/>
      <c r="AA112" s="212"/>
      <c r="AB112" s="212"/>
      <c r="AC112" s="212"/>
      <c r="AD112" s="212"/>
      <c r="AE112" s="212"/>
      <c r="AF112" s="212"/>
      <c r="AG112" s="212" t="s">
        <v>174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5">
      <c r="A113" s="219"/>
      <c r="B113" s="220"/>
      <c r="C113" s="253" t="s">
        <v>309</v>
      </c>
      <c r="D113" s="240"/>
      <c r="E113" s="240"/>
      <c r="F113" s="240"/>
      <c r="G113" s="240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176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5">
      <c r="A114" s="219"/>
      <c r="B114" s="220"/>
      <c r="C114" s="254" t="s">
        <v>310</v>
      </c>
      <c r="D114" s="223"/>
      <c r="E114" s="224"/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178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19"/>
      <c r="B115" s="220"/>
      <c r="C115" s="254" t="s">
        <v>311</v>
      </c>
      <c r="D115" s="223"/>
      <c r="E115" s="224">
        <v>7.3</v>
      </c>
      <c r="F115" s="222"/>
      <c r="G115" s="222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178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0.399999999999999" outlineLevel="1" x14ac:dyDescent="0.25">
      <c r="A116" s="233">
        <v>29</v>
      </c>
      <c r="B116" s="234" t="s">
        <v>312</v>
      </c>
      <c r="C116" s="252" t="s">
        <v>313</v>
      </c>
      <c r="D116" s="235" t="s">
        <v>181</v>
      </c>
      <c r="E116" s="236">
        <v>171.25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0</v>
      </c>
      <c r="O116" s="236">
        <f>ROUND(E116*N116,2)</f>
        <v>0</v>
      </c>
      <c r="P116" s="236">
        <v>0</v>
      </c>
      <c r="Q116" s="236">
        <f>ROUND(E116*P116,2)</f>
        <v>0</v>
      </c>
      <c r="R116" s="238" t="s">
        <v>314</v>
      </c>
      <c r="S116" s="238" t="s">
        <v>170</v>
      </c>
      <c r="T116" s="239" t="s">
        <v>171</v>
      </c>
      <c r="U116" s="222">
        <v>1.6E-2</v>
      </c>
      <c r="V116" s="222">
        <f>ROUND(E116*U116,2)</f>
        <v>2.74</v>
      </c>
      <c r="W116" s="222"/>
      <c r="X116" s="222" t="s">
        <v>172</v>
      </c>
      <c r="Y116" s="222" t="s">
        <v>173</v>
      </c>
      <c r="Z116" s="212"/>
      <c r="AA116" s="212"/>
      <c r="AB116" s="212"/>
      <c r="AC116" s="212"/>
      <c r="AD116" s="212"/>
      <c r="AE116" s="212"/>
      <c r="AF116" s="212"/>
      <c r="AG116" s="212" t="s">
        <v>174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5">
      <c r="A117" s="219"/>
      <c r="B117" s="220"/>
      <c r="C117" s="254" t="s">
        <v>315</v>
      </c>
      <c r="D117" s="223"/>
      <c r="E117" s="224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178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19"/>
      <c r="B118" s="220"/>
      <c r="C118" s="254" t="s">
        <v>230</v>
      </c>
      <c r="D118" s="223"/>
      <c r="E118" s="224">
        <v>171.25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178</v>
      </c>
      <c r="AH118" s="212">
        <v>5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x14ac:dyDescent="0.25">
      <c r="A119" s="226" t="s">
        <v>164</v>
      </c>
      <c r="B119" s="227" t="s">
        <v>104</v>
      </c>
      <c r="C119" s="251" t="s">
        <v>105</v>
      </c>
      <c r="D119" s="228"/>
      <c r="E119" s="229"/>
      <c r="F119" s="230"/>
      <c r="G119" s="230">
        <f>SUMIF(AG120:AG124,"&lt;&gt;NOR",G120:G124)</f>
        <v>0</v>
      </c>
      <c r="H119" s="230"/>
      <c r="I119" s="230">
        <f>SUM(I120:I124)</f>
        <v>0</v>
      </c>
      <c r="J119" s="230"/>
      <c r="K119" s="230">
        <f>SUM(K120:K124)</f>
        <v>0</v>
      </c>
      <c r="L119" s="230"/>
      <c r="M119" s="230">
        <f>SUM(M120:M124)</f>
        <v>0</v>
      </c>
      <c r="N119" s="229"/>
      <c r="O119" s="229">
        <f>SUM(O120:O124)</f>
        <v>0</v>
      </c>
      <c r="P119" s="229"/>
      <c r="Q119" s="229">
        <f>SUM(Q120:Q124)</f>
        <v>0</v>
      </c>
      <c r="R119" s="230"/>
      <c r="S119" s="230"/>
      <c r="T119" s="231"/>
      <c r="U119" s="225"/>
      <c r="V119" s="225">
        <f>SUM(V120:V124)</f>
        <v>6.63</v>
      </c>
      <c r="W119" s="225"/>
      <c r="X119" s="225"/>
      <c r="Y119" s="225"/>
      <c r="AG119" t="s">
        <v>165</v>
      </c>
    </row>
    <row r="120" spans="1:60" ht="20.399999999999999" outlineLevel="1" x14ac:dyDescent="0.25">
      <c r="A120" s="233">
        <v>30</v>
      </c>
      <c r="B120" s="234" t="s">
        <v>316</v>
      </c>
      <c r="C120" s="252" t="s">
        <v>317</v>
      </c>
      <c r="D120" s="235" t="s">
        <v>168</v>
      </c>
      <c r="E120" s="236">
        <v>3.5018500000000001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36">
        <v>0</v>
      </c>
      <c r="O120" s="236">
        <f>ROUND(E120*N120,2)</f>
        <v>0</v>
      </c>
      <c r="P120" s="236">
        <v>0</v>
      </c>
      <c r="Q120" s="236">
        <f>ROUND(E120*P120,2)</f>
        <v>0</v>
      </c>
      <c r="R120" s="238" t="s">
        <v>213</v>
      </c>
      <c r="S120" s="238" t="s">
        <v>170</v>
      </c>
      <c r="T120" s="239" t="s">
        <v>171</v>
      </c>
      <c r="U120" s="222">
        <v>1.8919999999999999</v>
      </c>
      <c r="V120" s="222">
        <f>ROUND(E120*U120,2)</f>
        <v>6.63</v>
      </c>
      <c r="W120" s="222"/>
      <c r="X120" s="222" t="s">
        <v>318</v>
      </c>
      <c r="Y120" s="222" t="s">
        <v>173</v>
      </c>
      <c r="Z120" s="212"/>
      <c r="AA120" s="212"/>
      <c r="AB120" s="212"/>
      <c r="AC120" s="212"/>
      <c r="AD120" s="212"/>
      <c r="AE120" s="212"/>
      <c r="AF120" s="212"/>
      <c r="AG120" s="212" t="s">
        <v>319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 x14ac:dyDescent="0.25">
      <c r="A121" s="219"/>
      <c r="B121" s="220"/>
      <c r="C121" s="253" t="s">
        <v>320</v>
      </c>
      <c r="D121" s="240"/>
      <c r="E121" s="240"/>
      <c r="F121" s="240"/>
      <c r="G121" s="240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176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 x14ac:dyDescent="0.25">
      <c r="A122" s="219"/>
      <c r="B122" s="220"/>
      <c r="C122" s="254" t="s">
        <v>321</v>
      </c>
      <c r="D122" s="223"/>
      <c r="E122" s="224"/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178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 x14ac:dyDescent="0.25">
      <c r="A123" s="219"/>
      <c r="B123" s="220"/>
      <c r="C123" s="254" t="s">
        <v>322</v>
      </c>
      <c r="D123" s="223"/>
      <c r="E123" s="224"/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178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19"/>
      <c r="B124" s="220"/>
      <c r="C124" s="254" t="s">
        <v>323</v>
      </c>
      <c r="D124" s="223"/>
      <c r="E124" s="224">
        <v>3.5018500000000001</v>
      </c>
      <c r="F124" s="222"/>
      <c r="G124" s="222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178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x14ac:dyDescent="0.25">
      <c r="A125" s="226" t="s">
        <v>164</v>
      </c>
      <c r="B125" s="227" t="s">
        <v>106</v>
      </c>
      <c r="C125" s="251" t="s">
        <v>107</v>
      </c>
      <c r="D125" s="228"/>
      <c r="E125" s="229"/>
      <c r="F125" s="230"/>
      <c r="G125" s="230">
        <f>SUMIF(AG126:AG126,"&lt;&gt;NOR",G126:G126)</f>
        <v>0</v>
      </c>
      <c r="H125" s="230"/>
      <c r="I125" s="230">
        <f>SUM(I126:I126)</f>
        <v>0</v>
      </c>
      <c r="J125" s="230"/>
      <c r="K125" s="230">
        <f>SUM(K126:K126)</f>
        <v>0</v>
      </c>
      <c r="L125" s="230"/>
      <c r="M125" s="230">
        <f>SUM(M126:M126)</f>
        <v>0</v>
      </c>
      <c r="N125" s="229"/>
      <c r="O125" s="229">
        <f>SUM(O126:O126)</f>
        <v>0</v>
      </c>
      <c r="P125" s="229"/>
      <c r="Q125" s="229">
        <f>SUM(Q126:Q126)</f>
        <v>0</v>
      </c>
      <c r="R125" s="230"/>
      <c r="S125" s="230"/>
      <c r="T125" s="231"/>
      <c r="U125" s="225"/>
      <c r="V125" s="225">
        <f>SUM(V126:V126)</f>
        <v>0</v>
      </c>
      <c r="W125" s="225"/>
      <c r="X125" s="225"/>
      <c r="Y125" s="225"/>
      <c r="AG125" t="s">
        <v>165</v>
      </c>
    </row>
    <row r="126" spans="1:60" outlineLevel="1" x14ac:dyDescent="0.25">
      <c r="A126" s="243">
        <v>31</v>
      </c>
      <c r="B126" s="244" t="s">
        <v>324</v>
      </c>
      <c r="C126" s="256" t="s">
        <v>325</v>
      </c>
      <c r="D126" s="245" t="s">
        <v>326</v>
      </c>
      <c r="E126" s="246">
        <v>1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6">
        <v>0</v>
      </c>
      <c r="O126" s="246">
        <f>ROUND(E126*N126,2)</f>
        <v>0</v>
      </c>
      <c r="P126" s="246">
        <v>0</v>
      </c>
      <c r="Q126" s="246">
        <f>ROUND(E126*P126,2)</f>
        <v>0</v>
      </c>
      <c r="R126" s="248"/>
      <c r="S126" s="248" t="s">
        <v>327</v>
      </c>
      <c r="T126" s="249" t="s">
        <v>328</v>
      </c>
      <c r="U126" s="222">
        <v>0</v>
      </c>
      <c r="V126" s="222">
        <f>ROUND(E126*U126,2)</f>
        <v>0</v>
      </c>
      <c r="W126" s="222"/>
      <c r="X126" s="222" t="s">
        <v>172</v>
      </c>
      <c r="Y126" s="222" t="s">
        <v>173</v>
      </c>
      <c r="Z126" s="212"/>
      <c r="AA126" s="212"/>
      <c r="AB126" s="212"/>
      <c r="AC126" s="212"/>
      <c r="AD126" s="212"/>
      <c r="AE126" s="212"/>
      <c r="AF126" s="212"/>
      <c r="AG126" s="212" t="s">
        <v>174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x14ac:dyDescent="0.25">
      <c r="A127" s="226" t="s">
        <v>164</v>
      </c>
      <c r="B127" s="227" t="s">
        <v>108</v>
      </c>
      <c r="C127" s="251" t="s">
        <v>109</v>
      </c>
      <c r="D127" s="228"/>
      <c r="E127" s="229"/>
      <c r="F127" s="230"/>
      <c r="G127" s="230">
        <f>SUMIF(AG128:AG129,"&lt;&gt;NOR",G128:G129)</f>
        <v>0</v>
      </c>
      <c r="H127" s="230"/>
      <c r="I127" s="230">
        <f>SUM(I128:I129)</f>
        <v>0</v>
      </c>
      <c r="J127" s="230"/>
      <c r="K127" s="230">
        <f>SUM(K128:K129)</f>
        <v>0</v>
      </c>
      <c r="L127" s="230"/>
      <c r="M127" s="230">
        <f>SUM(M128:M129)</f>
        <v>0</v>
      </c>
      <c r="N127" s="229"/>
      <c r="O127" s="229">
        <f>SUM(O128:O129)</f>
        <v>0</v>
      </c>
      <c r="P127" s="229"/>
      <c r="Q127" s="229">
        <f>SUM(Q128:Q129)</f>
        <v>0.06</v>
      </c>
      <c r="R127" s="230"/>
      <c r="S127" s="230"/>
      <c r="T127" s="231"/>
      <c r="U127" s="225"/>
      <c r="V127" s="225">
        <f>SUM(V128:V129)</f>
        <v>1.7999999999999998</v>
      </c>
      <c r="W127" s="225"/>
      <c r="X127" s="225"/>
      <c r="Y127" s="225"/>
      <c r="AG127" t="s">
        <v>165</v>
      </c>
    </row>
    <row r="128" spans="1:60" outlineLevel="1" x14ac:dyDescent="0.25">
      <c r="A128" s="243">
        <v>32</v>
      </c>
      <c r="B128" s="244" t="s">
        <v>329</v>
      </c>
      <c r="C128" s="256" t="s">
        <v>330</v>
      </c>
      <c r="D128" s="245" t="s">
        <v>326</v>
      </c>
      <c r="E128" s="246">
        <v>3</v>
      </c>
      <c r="F128" s="247"/>
      <c r="G128" s="248">
        <f>ROUND(E128*F128,2)</f>
        <v>0</v>
      </c>
      <c r="H128" s="247"/>
      <c r="I128" s="248">
        <f>ROUND(E128*H128,2)</f>
        <v>0</v>
      </c>
      <c r="J128" s="247"/>
      <c r="K128" s="248">
        <f>ROUND(E128*J128,2)</f>
        <v>0</v>
      </c>
      <c r="L128" s="248">
        <v>21</v>
      </c>
      <c r="M128" s="248">
        <f>G128*(1+L128/100)</f>
        <v>0</v>
      </c>
      <c r="N128" s="246">
        <v>0</v>
      </c>
      <c r="O128" s="246">
        <f>ROUND(E128*N128,2)</f>
        <v>0</v>
      </c>
      <c r="P128" s="246">
        <v>1.9460000000000002E-2</v>
      </c>
      <c r="Q128" s="246">
        <f>ROUND(E128*P128,2)</f>
        <v>0.06</v>
      </c>
      <c r="R128" s="248" t="s">
        <v>331</v>
      </c>
      <c r="S128" s="248" t="s">
        <v>170</v>
      </c>
      <c r="T128" s="249" t="s">
        <v>171</v>
      </c>
      <c r="U128" s="222">
        <v>0.38200000000000001</v>
      </c>
      <c r="V128" s="222">
        <f>ROUND(E128*U128,2)</f>
        <v>1.1499999999999999</v>
      </c>
      <c r="W128" s="222"/>
      <c r="X128" s="222" t="s">
        <v>172</v>
      </c>
      <c r="Y128" s="222" t="s">
        <v>173</v>
      </c>
      <c r="Z128" s="212"/>
      <c r="AA128" s="212"/>
      <c r="AB128" s="212"/>
      <c r="AC128" s="212"/>
      <c r="AD128" s="212"/>
      <c r="AE128" s="212"/>
      <c r="AF128" s="212"/>
      <c r="AG128" s="212" t="s">
        <v>174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43">
        <v>33</v>
      </c>
      <c r="B129" s="244" t="s">
        <v>332</v>
      </c>
      <c r="C129" s="256" t="s">
        <v>333</v>
      </c>
      <c r="D129" s="245" t="s">
        <v>326</v>
      </c>
      <c r="E129" s="246">
        <v>3</v>
      </c>
      <c r="F129" s="247"/>
      <c r="G129" s="248">
        <f>ROUND(E129*F129,2)</f>
        <v>0</v>
      </c>
      <c r="H129" s="247"/>
      <c r="I129" s="248">
        <f>ROUND(E129*H129,2)</f>
        <v>0</v>
      </c>
      <c r="J129" s="247"/>
      <c r="K129" s="248">
        <f>ROUND(E129*J129,2)</f>
        <v>0</v>
      </c>
      <c r="L129" s="248">
        <v>21</v>
      </c>
      <c r="M129" s="248">
        <f>G129*(1+L129/100)</f>
        <v>0</v>
      </c>
      <c r="N129" s="246">
        <v>0</v>
      </c>
      <c r="O129" s="246">
        <f>ROUND(E129*N129,2)</f>
        <v>0</v>
      </c>
      <c r="P129" s="246">
        <v>1.56E-3</v>
      </c>
      <c r="Q129" s="246">
        <f>ROUND(E129*P129,2)</f>
        <v>0</v>
      </c>
      <c r="R129" s="248" t="s">
        <v>331</v>
      </c>
      <c r="S129" s="248" t="s">
        <v>170</v>
      </c>
      <c r="T129" s="249" t="s">
        <v>171</v>
      </c>
      <c r="U129" s="222">
        <v>0.217</v>
      </c>
      <c r="V129" s="222">
        <f>ROUND(E129*U129,2)</f>
        <v>0.65</v>
      </c>
      <c r="W129" s="222"/>
      <c r="X129" s="222" t="s">
        <v>172</v>
      </c>
      <c r="Y129" s="222" t="s">
        <v>173</v>
      </c>
      <c r="Z129" s="212"/>
      <c r="AA129" s="212"/>
      <c r="AB129" s="212"/>
      <c r="AC129" s="212"/>
      <c r="AD129" s="212"/>
      <c r="AE129" s="212"/>
      <c r="AF129" s="212"/>
      <c r="AG129" s="212" t="s">
        <v>174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x14ac:dyDescent="0.25">
      <c r="A130" s="226" t="s">
        <v>164</v>
      </c>
      <c r="B130" s="227" t="s">
        <v>110</v>
      </c>
      <c r="C130" s="251" t="s">
        <v>111</v>
      </c>
      <c r="D130" s="228"/>
      <c r="E130" s="229"/>
      <c r="F130" s="230"/>
      <c r="G130" s="230">
        <f>SUMIF(AG131:AG168,"&lt;&gt;NOR",G131:G168)</f>
        <v>0</v>
      </c>
      <c r="H130" s="230"/>
      <c r="I130" s="230">
        <f>SUM(I131:I168)</f>
        <v>0</v>
      </c>
      <c r="J130" s="230"/>
      <c r="K130" s="230">
        <f>SUM(K131:K168)</f>
        <v>0</v>
      </c>
      <c r="L130" s="230"/>
      <c r="M130" s="230">
        <f>SUM(M131:M168)</f>
        <v>0</v>
      </c>
      <c r="N130" s="229"/>
      <c r="O130" s="229">
        <f>SUM(O131:O168)</f>
        <v>0.26</v>
      </c>
      <c r="P130" s="229"/>
      <c r="Q130" s="229">
        <f>SUM(Q131:Q168)</f>
        <v>0</v>
      </c>
      <c r="R130" s="230"/>
      <c r="S130" s="230"/>
      <c r="T130" s="231"/>
      <c r="U130" s="225"/>
      <c r="V130" s="225">
        <f>SUM(V131:V168)</f>
        <v>0.63</v>
      </c>
      <c r="W130" s="225"/>
      <c r="X130" s="225"/>
      <c r="Y130" s="225"/>
      <c r="AG130" t="s">
        <v>165</v>
      </c>
    </row>
    <row r="131" spans="1:60" outlineLevel="1" x14ac:dyDescent="0.25">
      <c r="A131" s="233">
        <v>34</v>
      </c>
      <c r="B131" s="234" t="s">
        <v>334</v>
      </c>
      <c r="C131" s="252" t="s">
        <v>335</v>
      </c>
      <c r="D131" s="235" t="s">
        <v>336</v>
      </c>
      <c r="E131" s="236">
        <v>1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0.02</v>
      </c>
      <c r="O131" s="236">
        <f>ROUND(E131*N131,2)</f>
        <v>0.02</v>
      </c>
      <c r="P131" s="236">
        <v>0</v>
      </c>
      <c r="Q131" s="236">
        <f>ROUND(E131*P131,2)</f>
        <v>0</v>
      </c>
      <c r="R131" s="238"/>
      <c r="S131" s="238" t="s">
        <v>327</v>
      </c>
      <c r="T131" s="239" t="s">
        <v>328</v>
      </c>
      <c r="U131" s="222">
        <v>0</v>
      </c>
      <c r="V131" s="222">
        <f>ROUND(E131*U131,2)</f>
        <v>0</v>
      </c>
      <c r="W131" s="222"/>
      <c r="X131" s="222" t="s">
        <v>172</v>
      </c>
      <c r="Y131" s="222" t="s">
        <v>173</v>
      </c>
      <c r="Z131" s="212"/>
      <c r="AA131" s="212"/>
      <c r="AB131" s="212"/>
      <c r="AC131" s="212"/>
      <c r="AD131" s="212"/>
      <c r="AE131" s="212"/>
      <c r="AF131" s="212"/>
      <c r="AG131" s="212" t="s">
        <v>174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5">
      <c r="A132" s="219"/>
      <c r="B132" s="220"/>
      <c r="C132" s="255" t="s">
        <v>337</v>
      </c>
      <c r="D132" s="242"/>
      <c r="E132" s="242"/>
      <c r="F132" s="242"/>
      <c r="G132" s="242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201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19"/>
      <c r="B133" s="220"/>
      <c r="C133" s="257" t="s">
        <v>338</v>
      </c>
      <c r="D133" s="250"/>
      <c r="E133" s="250"/>
      <c r="F133" s="250"/>
      <c r="G133" s="250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201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19"/>
      <c r="B134" s="220"/>
      <c r="C134" s="257" t="s">
        <v>339</v>
      </c>
      <c r="D134" s="250"/>
      <c r="E134" s="250"/>
      <c r="F134" s="250"/>
      <c r="G134" s="250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201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41" t="str">
        <f>C134</f>
        <v>- lamela - dřevotřísková deska, potažena povrchovou úpravou naimpregnovanou melaminovou pryskyřicí + hrany ve stejném dekoru</v>
      </c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19"/>
      <c r="B135" s="220"/>
      <c r="C135" s="257" t="s">
        <v>340</v>
      </c>
      <c r="D135" s="250"/>
      <c r="E135" s="250"/>
      <c r="F135" s="250"/>
      <c r="G135" s="250"/>
      <c r="H135" s="222"/>
      <c r="I135" s="222"/>
      <c r="J135" s="222"/>
      <c r="K135" s="222"/>
      <c r="L135" s="222"/>
      <c r="M135" s="222"/>
      <c r="N135" s="221"/>
      <c r="O135" s="221"/>
      <c r="P135" s="221"/>
      <c r="Q135" s="221"/>
      <c r="R135" s="222"/>
      <c r="S135" s="222"/>
      <c r="T135" s="222"/>
      <c r="U135" s="222"/>
      <c r="V135" s="222"/>
      <c r="W135" s="222"/>
      <c r="X135" s="222"/>
      <c r="Y135" s="222"/>
      <c r="Z135" s="212"/>
      <c r="AA135" s="212"/>
      <c r="AB135" s="212"/>
      <c r="AC135" s="212"/>
      <c r="AD135" s="212"/>
      <c r="AE135" s="212"/>
      <c r="AF135" s="212"/>
      <c r="AG135" s="212" t="s">
        <v>201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5">
      <c r="A136" s="219"/>
      <c r="B136" s="220"/>
      <c r="C136" s="257" t="s">
        <v>341</v>
      </c>
      <c r="D136" s="250"/>
      <c r="E136" s="250"/>
      <c r="F136" s="250"/>
      <c r="G136" s="250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201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41" t="str">
        <f>C136</f>
        <v>- lamely kotveny jednotlivě do SDK stěny na hranu 20 mm, od podlahy odsazena o v. podlahového soklu, mezery mezi lamelami 25 mm"</v>
      </c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5">
      <c r="A137" s="233">
        <v>35</v>
      </c>
      <c r="B137" s="234" t="s">
        <v>342</v>
      </c>
      <c r="C137" s="252" t="s">
        <v>343</v>
      </c>
      <c r="D137" s="235" t="s">
        <v>336</v>
      </c>
      <c r="E137" s="236">
        <v>1</v>
      </c>
      <c r="F137" s="237"/>
      <c r="G137" s="238">
        <f>ROUND(E137*F137,2)</f>
        <v>0</v>
      </c>
      <c r="H137" s="237"/>
      <c r="I137" s="238">
        <f>ROUND(E137*H137,2)</f>
        <v>0</v>
      </c>
      <c r="J137" s="237"/>
      <c r="K137" s="238">
        <f>ROUND(E137*J137,2)</f>
        <v>0</v>
      </c>
      <c r="L137" s="238">
        <v>21</v>
      </c>
      <c r="M137" s="238">
        <f>G137*(1+L137/100)</f>
        <v>0</v>
      </c>
      <c r="N137" s="236">
        <v>0.03</v>
      </c>
      <c r="O137" s="236">
        <f>ROUND(E137*N137,2)</f>
        <v>0.03</v>
      </c>
      <c r="P137" s="236">
        <v>0</v>
      </c>
      <c r="Q137" s="236">
        <f>ROUND(E137*P137,2)</f>
        <v>0</v>
      </c>
      <c r="R137" s="238"/>
      <c r="S137" s="238" t="s">
        <v>327</v>
      </c>
      <c r="T137" s="239" t="s">
        <v>328</v>
      </c>
      <c r="U137" s="222">
        <v>0</v>
      </c>
      <c r="V137" s="222">
        <f>ROUND(E137*U137,2)</f>
        <v>0</v>
      </c>
      <c r="W137" s="222"/>
      <c r="X137" s="222" t="s">
        <v>172</v>
      </c>
      <c r="Y137" s="222" t="s">
        <v>173</v>
      </c>
      <c r="Z137" s="212"/>
      <c r="AA137" s="212"/>
      <c r="AB137" s="212"/>
      <c r="AC137" s="212"/>
      <c r="AD137" s="212"/>
      <c r="AE137" s="212"/>
      <c r="AF137" s="212"/>
      <c r="AG137" s="212" t="s">
        <v>174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2" x14ac:dyDescent="0.25">
      <c r="A138" s="219"/>
      <c r="B138" s="220"/>
      <c r="C138" s="255" t="s">
        <v>337</v>
      </c>
      <c r="D138" s="242"/>
      <c r="E138" s="242"/>
      <c r="F138" s="242"/>
      <c r="G138" s="24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22"/>
      <c r="Z138" s="212"/>
      <c r="AA138" s="212"/>
      <c r="AB138" s="212"/>
      <c r="AC138" s="212"/>
      <c r="AD138" s="212"/>
      <c r="AE138" s="212"/>
      <c r="AF138" s="212"/>
      <c r="AG138" s="212" t="s">
        <v>201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19"/>
      <c r="B139" s="220"/>
      <c r="C139" s="257" t="s">
        <v>344</v>
      </c>
      <c r="D139" s="250"/>
      <c r="E139" s="250"/>
      <c r="F139" s="250"/>
      <c r="G139" s="250"/>
      <c r="H139" s="222"/>
      <c r="I139" s="222"/>
      <c r="J139" s="222"/>
      <c r="K139" s="222"/>
      <c r="L139" s="222"/>
      <c r="M139" s="222"/>
      <c r="N139" s="221"/>
      <c r="O139" s="221"/>
      <c r="P139" s="221"/>
      <c r="Q139" s="221"/>
      <c r="R139" s="222"/>
      <c r="S139" s="222"/>
      <c r="T139" s="222"/>
      <c r="U139" s="222"/>
      <c r="V139" s="222"/>
      <c r="W139" s="222"/>
      <c r="X139" s="222"/>
      <c r="Y139" s="222"/>
      <c r="Z139" s="212"/>
      <c r="AA139" s="212"/>
      <c r="AB139" s="212"/>
      <c r="AC139" s="212"/>
      <c r="AD139" s="212"/>
      <c r="AE139" s="212"/>
      <c r="AF139" s="212"/>
      <c r="AG139" s="212" t="s">
        <v>201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19"/>
      <c r="B140" s="220"/>
      <c r="C140" s="257" t="s">
        <v>339</v>
      </c>
      <c r="D140" s="250"/>
      <c r="E140" s="250"/>
      <c r="F140" s="250"/>
      <c r="G140" s="250"/>
      <c r="H140" s="222"/>
      <c r="I140" s="222"/>
      <c r="J140" s="222"/>
      <c r="K140" s="222"/>
      <c r="L140" s="222"/>
      <c r="M140" s="222"/>
      <c r="N140" s="221"/>
      <c r="O140" s="221"/>
      <c r="P140" s="221"/>
      <c r="Q140" s="221"/>
      <c r="R140" s="222"/>
      <c r="S140" s="222"/>
      <c r="T140" s="222"/>
      <c r="U140" s="222"/>
      <c r="V140" s="222"/>
      <c r="W140" s="222"/>
      <c r="X140" s="222"/>
      <c r="Y140" s="222"/>
      <c r="Z140" s="212"/>
      <c r="AA140" s="212"/>
      <c r="AB140" s="212"/>
      <c r="AC140" s="212"/>
      <c r="AD140" s="212"/>
      <c r="AE140" s="212"/>
      <c r="AF140" s="212"/>
      <c r="AG140" s="212" t="s">
        <v>201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41" t="str">
        <f>C140</f>
        <v>- lamela - dřevotřísková deska, potažena povrchovou úpravou naimpregnovanou melaminovou pryskyřicí + hrany ve stejném dekoru</v>
      </c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19"/>
      <c r="B141" s="220"/>
      <c r="C141" s="257" t="s">
        <v>340</v>
      </c>
      <c r="D141" s="250"/>
      <c r="E141" s="250"/>
      <c r="F141" s="250"/>
      <c r="G141" s="250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22"/>
      <c r="Z141" s="212"/>
      <c r="AA141" s="212"/>
      <c r="AB141" s="212"/>
      <c r="AC141" s="212"/>
      <c r="AD141" s="212"/>
      <c r="AE141" s="212"/>
      <c r="AF141" s="212"/>
      <c r="AG141" s="212" t="s">
        <v>201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19"/>
      <c r="B142" s="220"/>
      <c r="C142" s="257" t="s">
        <v>341</v>
      </c>
      <c r="D142" s="250"/>
      <c r="E142" s="250"/>
      <c r="F142" s="250"/>
      <c r="G142" s="250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22"/>
      <c r="Z142" s="212"/>
      <c r="AA142" s="212"/>
      <c r="AB142" s="212"/>
      <c r="AC142" s="212"/>
      <c r="AD142" s="212"/>
      <c r="AE142" s="212"/>
      <c r="AF142" s="212"/>
      <c r="AG142" s="212" t="s">
        <v>201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41" t="str">
        <f>C142</f>
        <v>- lamely kotveny jednotlivě do SDK stěny na hranu 20 mm, od podlahy odsazena o v. podlahového soklu, mezery mezi lamelami 25 mm"</v>
      </c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33">
        <v>36</v>
      </c>
      <c r="B143" s="234" t="s">
        <v>345</v>
      </c>
      <c r="C143" s="252" t="s">
        <v>346</v>
      </c>
      <c r="D143" s="235" t="s">
        <v>336</v>
      </c>
      <c r="E143" s="236">
        <v>1</v>
      </c>
      <c r="F143" s="237"/>
      <c r="G143" s="238">
        <f>ROUND(E143*F143,2)</f>
        <v>0</v>
      </c>
      <c r="H143" s="237"/>
      <c r="I143" s="238">
        <f>ROUND(E143*H143,2)</f>
        <v>0</v>
      </c>
      <c r="J143" s="237"/>
      <c r="K143" s="238">
        <f>ROUND(E143*J143,2)</f>
        <v>0</v>
      </c>
      <c r="L143" s="238">
        <v>21</v>
      </c>
      <c r="M143" s="238">
        <f>G143*(1+L143/100)</f>
        <v>0</v>
      </c>
      <c r="N143" s="236">
        <v>0.03</v>
      </c>
      <c r="O143" s="236">
        <f>ROUND(E143*N143,2)</f>
        <v>0.03</v>
      </c>
      <c r="P143" s="236">
        <v>0</v>
      </c>
      <c r="Q143" s="236">
        <f>ROUND(E143*P143,2)</f>
        <v>0</v>
      </c>
      <c r="R143" s="238"/>
      <c r="S143" s="238" t="s">
        <v>327</v>
      </c>
      <c r="T143" s="239" t="s">
        <v>328</v>
      </c>
      <c r="U143" s="222">
        <v>0</v>
      </c>
      <c r="V143" s="222">
        <f>ROUND(E143*U143,2)</f>
        <v>0</v>
      </c>
      <c r="W143" s="222"/>
      <c r="X143" s="222" t="s">
        <v>172</v>
      </c>
      <c r="Y143" s="222" t="s">
        <v>173</v>
      </c>
      <c r="Z143" s="212"/>
      <c r="AA143" s="212"/>
      <c r="AB143" s="212"/>
      <c r="AC143" s="212"/>
      <c r="AD143" s="212"/>
      <c r="AE143" s="212"/>
      <c r="AF143" s="212"/>
      <c r="AG143" s="212" t="s">
        <v>174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5">
      <c r="A144" s="219"/>
      <c r="B144" s="220"/>
      <c r="C144" s="255" t="s">
        <v>337</v>
      </c>
      <c r="D144" s="242"/>
      <c r="E144" s="242"/>
      <c r="F144" s="242"/>
      <c r="G144" s="24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22"/>
      <c r="Z144" s="212"/>
      <c r="AA144" s="212"/>
      <c r="AB144" s="212"/>
      <c r="AC144" s="212"/>
      <c r="AD144" s="212"/>
      <c r="AE144" s="212"/>
      <c r="AF144" s="212"/>
      <c r="AG144" s="212" t="s">
        <v>201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19"/>
      <c r="B145" s="220"/>
      <c r="C145" s="257" t="s">
        <v>344</v>
      </c>
      <c r="D145" s="250"/>
      <c r="E145" s="250"/>
      <c r="F145" s="250"/>
      <c r="G145" s="250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22"/>
      <c r="Z145" s="212"/>
      <c r="AA145" s="212"/>
      <c r="AB145" s="212"/>
      <c r="AC145" s="212"/>
      <c r="AD145" s="212"/>
      <c r="AE145" s="212"/>
      <c r="AF145" s="212"/>
      <c r="AG145" s="212" t="s">
        <v>201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5">
      <c r="A146" s="219"/>
      <c r="B146" s="220"/>
      <c r="C146" s="257" t="s">
        <v>339</v>
      </c>
      <c r="D146" s="250"/>
      <c r="E146" s="250"/>
      <c r="F146" s="250"/>
      <c r="G146" s="250"/>
      <c r="H146" s="222"/>
      <c r="I146" s="222"/>
      <c r="J146" s="222"/>
      <c r="K146" s="222"/>
      <c r="L146" s="222"/>
      <c r="M146" s="222"/>
      <c r="N146" s="221"/>
      <c r="O146" s="221"/>
      <c r="P146" s="221"/>
      <c r="Q146" s="221"/>
      <c r="R146" s="222"/>
      <c r="S146" s="222"/>
      <c r="T146" s="222"/>
      <c r="U146" s="222"/>
      <c r="V146" s="222"/>
      <c r="W146" s="222"/>
      <c r="X146" s="222"/>
      <c r="Y146" s="222"/>
      <c r="Z146" s="212"/>
      <c r="AA146" s="212"/>
      <c r="AB146" s="212"/>
      <c r="AC146" s="212"/>
      <c r="AD146" s="212"/>
      <c r="AE146" s="212"/>
      <c r="AF146" s="212"/>
      <c r="AG146" s="212" t="s">
        <v>201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41" t="str">
        <f>C146</f>
        <v>- lamela - dřevotřísková deska, potažena povrchovou úpravou naimpregnovanou melaminovou pryskyřicí + hrany ve stejném dekoru</v>
      </c>
      <c r="BB146" s="212"/>
      <c r="BC146" s="212"/>
      <c r="BD146" s="212"/>
      <c r="BE146" s="212"/>
      <c r="BF146" s="212"/>
      <c r="BG146" s="212"/>
      <c r="BH146" s="212"/>
    </row>
    <row r="147" spans="1:60" outlineLevel="3" x14ac:dyDescent="0.25">
      <c r="A147" s="219"/>
      <c r="B147" s="220"/>
      <c r="C147" s="257" t="s">
        <v>340</v>
      </c>
      <c r="D147" s="250"/>
      <c r="E147" s="250"/>
      <c r="F147" s="250"/>
      <c r="G147" s="250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22"/>
      <c r="Z147" s="212"/>
      <c r="AA147" s="212"/>
      <c r="AB147" s="212"/>
      <c r="AC147" s="212"/>
      <c r="AD147" s="212"/>
      <c r="AE147" s="212"/>
      <c r="AF147" s="212"/>
      <c r="AG147" s="212" t="s">
        <v>201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3" x14ac:dyDescent="0.25">
      <c r="A148" s="219"/>
      <c r="B148" s="220"/>
      <c r="C148" s="257" t="s">
        <v>341</v>
      </c>
      <c r="D148" s="250"/>
      <c r="E148" s="250"/>
      <c r="F148" s="250"/>
      <c r="G148" s="250"/>
      <c r="H148" s="222"/>
      <c r="I148" s="222"/>
      <c r="J148" s="222"/>
      <c r="K148" s="222"/>
      <c r="L148" s="222"/>
      <c r="M148" s="222"/>
      <c r="N148" s="221"/>
      <c r="O148" s="221"/>
      <c r="P148" s="221"/>
      <c r="Q148" s="221"/>
      <c r="R148" s="222"/>
      <c r="S148" s="222"/>
      <c r="T148" s="222"/>
      <c r="U148" s="222"/>
      <c r="V148" s="222"/>
      <c r="W148" s="222"/>
      <c r="X148" s="222"/>
      <c r="Y148" s="222"/>
      <c r="Z148" s="212"/>
      <c r="AA148" s="212"/>
      <c r="AB148" s="212"/>
      <c r="AC148" s="212"/>
      <c r="AD148" s="212"/>
      <c r="AE148" s="212"/>
      <c r="AF148" s="212"/>
      <c r="AG148" s="212" t="s">
        <v>201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41" t="str">
        <f>C148</f>
        <v>- lamely kotveny jednotlivě do SDK stěny na hranu 20 mm, od podlahy odsazena o v. podlahového soklu, mezery mezi lamelami 25 mm"</v>
      </c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5">
      <c r="A149" s="233">
        <v>37</v>
      </c>
      <c r="B149" s="234" t="s">
        <v>347</v>
      </c>
      <c r="C149" s="252" t="s">
        <v>348</v>
      </c>
      <c r="D149" s="235" t="s">
        <v>336</v>
      </c>
      <c r="E149" s="236">
        <v>1</v>
      </c>
      <c r="F149" s="237"/>
      <c r="G149" s="238">
        <f>ROUND(E149*F149,2)</f>
        <v>0</v>
      </c>
      <c r="H149" s="237"/>
      <c r="I149" s="238">
        <f>ROUND(E149*H149,2)</f>
        <v>0</v>
      </c>
      <c r="J149" s="237"/>
      <c r="K149" s="238">
        <f>ROUND(E149*J149,2)</f>
        <v>0</v>
      </c>
      <c r="L149" s="238">
        <v>21</v>
      </c>
      <c r="M149" s="238">
        <f>G149*(1+L149/100)</f>
        <v>0</v>
      </c>
      <c r="N149" s="236">
        <v>0.15</v>
      </c>
      <c r="O149" s="236">
        <f>ROUND(E149*N149,2)</f>
        <v>0.15</v>
      </c>
      <c r="P149" s="236">
        <v>0</v>
      </c>
      <c r="Q149" s="236">
        <f>ROUND(E149*P149,2)</f>
        <v>0</v>
      </c>
      <c r="R149" s="238"/>
      <c r="S149" s="238" t="s">
        <v>327</v>
      </c>
      <c r="T149" s="239" t="s">
        <v>328</v>
      </c>
      <c r="U149" s="222">
        <v>0</v>
      </c>
      <c r="V149" s="222">
        <f>ROUND(E149*U149,2)</f>
        <v>0</v>
      </c>
      <c r="W149" s="222"/>
      <c r="X149" s="222" t="s">
        <v>172</v>
      </c>
      <c r="Y149" s="222" t="s">
        <v>173</v>
      </c>
      <c r="Z149" s="212"/>
      <c r="AA149" s="212"/>
      <c r="AB149" s="212"/>
      <c r="AC149" s="212"/>
      <c r="AD149" s="212"/>
      <c r="AE149" s="212"/>
      <c r="AF149" s="212"/>
      <c r="AG149" s="212" t="s">
        <v>174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5">
      <c r="A150" s="219"/>
      <c r="B150" s="220"/>
      <c r="C150" s="255" t="s">
        <v>337</v>
      </c>
      <c r="D150" s="242"/>
      <c r="E150" s="242"/>
      <c r="F150" s="242"/>
      <c r="G150" s="24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22"/>
      <c r="Z150" s="212"/>
      <c r="AA150" s="212"/>
      <c r="AB150" s="212"/>
      <c r="AC150" s="212"/>
      <c r="AD150" s="212"/>
      <c r="AE150" s="212"/>
      <c r="AF150" s="212"/>
      <c r="AG150" s="212" t="s">
        <v>201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3" x14ac:dyDescent="0.25">
      <c r="A151" s="219"/>
      <c r="B151" s="220"/>
      <c r="C151" s="257" t="s">
        <v>344</v>
      </c>
      <c r="D151" s="250"/>
      <c r="E151" s="250"/>
      <c r="F151" s="250"/>
      <c r="G151" s="250"/>
      <c r="H151" s="222"/>
      <c r="I151" s="222"/>
      <c r="J151" s="222"/>
      <c r="K151" s="222"/>
      <c r="L151" s="222"/>
      <c r="M151" s="222"/>
      <c r="N151" s="221"/>
      <c r="O151" s="221"/>
      <c r="P151" s="221"/>
      <c r="Q151" s="221"/>
      <c r="R151" s="222"/>
      <c r="S151" s="222"/>
      <c r="T151" s="222"/>
      <c r="U151" s="222"/>
      <c r="V151" s="222"/>
      <c r="W151" s="222"/>
      <c r="X151" s="222"/>
      <c r="Y151" s="222"/>
      <c r="Z151" s="212"/>
      <c r="AA151" s="212"/>
      <c r="AB151" s="212"/>
      <c r="AC151" s="212"/>
      <c r="AD151" s="212"/>
      <c r="AE151" s="212"/>
      <c r="AF151" s="212"/>
      <c r="AG151" s="212" t="s">
        <v>201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3" x14ac:dyDescent="0.25">
      <c r="A152" s="219"/>
      <c r="B152" s="220"/>
      <c r="C152" s="257" t="s">
        <v>339</v>
      </c>
      <c r="D152" s="250"/>
      <c r="E152" s="250"/>
      <c r="F152" s="250"/>
      <c r="G152" s="250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22"/>
      <c r="Z152" s="212"/>
      <c r="AA152" s="212"/>
      <c r="AB152" s="212"/>
      <c r="AC152" s="212"/>
      <c r="AD152" s="212"/>
      <c r="AE152" s="212"/>
      <c r="AF152" s="212"/>
      <c r="AG152" s="212" t="s">
        <v>201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41" t="str">
        <f>C152</f>
        <v>- lamela - dřevotřísková deska, potažena povrchovou úpravou naimpregnovanou melaminovou pryskyřicí + hrany ve stejném dekoru</v>
      </c>
      <c r="BB152" s="212"/>
      <c r="BC152" s="212"/>
      <c r="BD152" s="212"/>
      <c r="BE152" s="212"/>
      <c r="BF152" s="212"/>
      <c r="BG152" s="212"/>
      <c r="BH152" s="212"/>
    </row>
    <row r="153" spans="1:60" outlineLevel="3" x14ac:dyDescent="0.25">
      <c r="A153" s="219"/>
      <c r="B153" s="220"/>
      <c r="C153" s="257" t="s">
        <v>340</v>
      </c>
      <c r="D153" s="250"/>
      <c r="E153" s="250"/>
      <c r="F153" s="250"/>
      <c r="G153" s="250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22"/>
      <c r="Z153" s="212"/>
      <c r="AA153" s="212"/>
      <c r="AB153" s="212"/>
      <c r="AC153" s="212"/>
      <c r="AD153" s="212"/>
      <c r="AE153" s="212"/>
      <c r="AF153" s="212"/>
      <c r="AG153" s="212" t="s">
        <v>201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19"/>
      <c r="B154" s="220"/>
      <c r="C154" s="257" t="s">
        <v>341</v>
      </c>
      <c r="D154" s="250"/>
      <c r="E154" s="250"/>
      <c r="F154" s="250"/>
      <c r="G154" s="250"/>
      <c r="H154" s="222"/>
      <c r="I154" s="222"/>
      <c r="J154" s="222"/>
      <c r="K154" s="222"/>
      <c r="L154" s="222"/>
      <c r="M154" s="222"/>
      <c r="N154" s="221"/>
      <c r="O154" s="221"/>
      <c r="P154" s="221"/>
      <c r="Q154" s="221"/>
      <c r="R154" s="222"/>
      <c r="S154" s="222"/>
      <c r="T154" s="222"/>
      <c r="U154" s="222"/>
      <c r="V154" s="222"/>
      <c r="W154" s="222"/>
      <c r="X154" s="222"/>
      <c r="Y154" s="222"/>
      <c r="Z154" s="212"/>
      <c r="AA154" s="212"/>
      <c r="AB154" s="212"/>
      <c r="AC154" s="212"/>
      <c r="AD154" s="212"/>
      <c r="AE154" s="212"/>
      <c r="AF154" s="212"/>
      <c r="AG154" s="212" t="s">
        <v>201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41" t="str">
        <f>C154</f>
        <v>- lamely kotveny jednotlivě do SDK stěny na hranu 20 mm, od podlahy odsazena o v. podlahového soklu, mezery mezi lamelami 25 mm"</v>
      </c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5">
      <c r="A155" s="233">
        <v>38</v>
      </c>
      <c r="B155" s="234" t="s">
        <v>349</v>
      </c>
      <c r="C155" s="252" t="s">
        <v>350</v>
      </c>
      <c r="D155" s="235" t="s">
        <v>336</v>
      </c>
      <c r="E155" s="236">
        <v>1</v>
      </c>
      <c r="F155" s="237"/>
      <c r="G155" s="238">
        <f>ROUND(E155*F155,2)</f>
        <v>0</v>
      </c>
      <c r="H155" s="237"/>
      <c r="I155" s="238">
        <f>ROUND(E155*H155,2)</f>
        <v>0</v>
      </c>
      <c r="J155" s="237"/>
      <c r="K155" s="238">
        <f>ROUND(E155*J155,2)</f>
        <v>0</v>
      </c>
      <c r="L155" s="238">
        <v>21</v>
      </c>
      <c r="M155" s="238">
        <f>G155*(1+L155/100)</f>
        <v>0</v>
      </c>
      <c r="N155" s="236">
        <v>0.03</v>
      </c>
      <c r="O155" s="236">
        <f>ROUND(E155*N155,2)</f>
        <v>0.03</v>
      </c>
      <c r="P155" s="236">
        <v>0</v>
      </c>
      <c r="Q155" s="236">
        <f>ROUND(E155*P155,2)</f>
        <v>0</v>
      </c>
      <c r="R155" s="238"/>
      <c r="S155" s="238" t="s">
        <v>327</v>
      </c>
      <c r="T155" s="239" t="s">
        <v>328</v>
      </c>
      <c r="U155" s="222">
        <v>0</v>
      </c>
      <c r="V155" s="222">
        <f>ROUND(E155*U155,2)</f>
        <v>0</v>
      </c>
      <c r="W155" s="222"/>
      <c r="X155" s="222" t="s">
        <v>172</v>
      </c>
      <c r="Y155" s="222" t="s">
        <v>173</v>
      </c>
      <c r="Z155" s="212"/>
      <c r="AA155" s="212"/>
      <c r="AB155" s="212"/>
      <c r="AC155" s="212"/>
      <c r="AD155" s="212"/>
      <c r="AE155" s="212"/>
      <c r="AF155" s="212"/>
      <c r="AG155" s="212" t="s">
        <v>174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5">
      <c r="A156" s="219"/>
      <c r="B156" s="220"/>
      <c r="C156" s="255" t="s">
        <v>351</v>
      </c>
      <c r="D156" s="242"/>
      <c r="E156" s="242"/>
      <c r="F156" s="242"/>
      <c r="G156" s="24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22"/>
      <c r="Z156" s="212"/>
      <c r="AA156" s="212"/>
      <c r="AB156" s="212"/>
      <c r="AC156" s="212"/>
      <c r="AD156" s="212"/>
      <c r="AE156" s="212"/>
      <c r="AF156" s="212"/>
      <c r="AG156" s="212" t="s">
        <v>201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19"/>
      <c r="B157" s="220"/>
      <c r="C157" s="257" t="s">
        <v>352</v>
      </c>
      <c r="D157" s="250"/>
      <c r="E157" s="250"/>
      <c r="F157" s="250"/>
      <c r="G157" s="250"/>
      <c r="H157" s="222"/>
      <c r="I157" s="222"/>
      <c r="J157" s="222"/>
      <c r="K157" s="222"/>
      <c r="L157" s="222"/>
      <c r="M157" s="222"/>
      <c r="N157" s="221"/>
      <c r="O157" s="221"/>
      <c r="P157" s="221"/>
      <c r="Q157" s="221"/>
      <c r="R157" s="222"/>
      <c r="S157" s="222"/>
      <c r="T157" s="222"/>
      <c r="U157" s="222"/>
      <c r="V157" s="222"/>
      <c r="W157" s="222"/>
      <c r="X157" s="222"/>
      <c r="Y157" s="222"/>
      <c r="Z157" s="212"/>
      <c r="AA157" s="212"/>
      <c r="AB157" s="212"/>
      <c r="AC157" s="212"/>
      <c r="AD157" s="212"/>
      <c r="AE157" s="212"/>
      <c r="AF157" s="212"/>
      <c r="AG157" s="212" t="s">
        <v>201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19"/>
      <c r="B158" s="220"/>
      <c r="C158" s="257" t="s">
        <v>353</v>
      </c>
      <c r="D158" s="250"/>
      <c r="E158" s="250"/>
      <c r="F158" s="250"/>
      <c r="G158" s="250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22"/>
      <c r="Z158" s="212"/>
      <c r="AA158" s="212"/>
      <c r="AB158" s="212"/>
      <c r="AC158" s="212"/>
      <c r="AD158" s="212"/>
      <c r="AE158" s="212"/>
      <c r="AF158" s="212"/>
      <c r="AG158" s="212" t="s">
        <v>201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19"/>
      <c r="B159" s="220"/>
      <c r="C159" s="257" t="s">
        <v>339</v>
      </c>
      <c r="D159" s="250"/>
      <c r="E159" s="250"/>
      <c r="F159" s="250"/>
      <c r="G159" s="250"/>
      <c r="H159" s="222"/>
      <c r="I159" s="222"/>
      <c r="J159" s="222"/>
      <c r="K159" s="222"/>
      <c r="L159" s="222"/>
      <c r="M159" s="222"/>
      <c r="N159" s="221"/>
      <c r="O159" s="221"/>
      <c r="P159" s="221"/>
      <c r="Q159" s="221"/>
      <c r="R159" s="222"/>
      <c r="S159" s="222"/>
      <c r="T159" s="222"/>
      <c r="U159" s="222"/>
      <c r="V159" s="222"/>
      <c r="W159" s="222"/>
      <c r="X159" s="222"/>
      <c r="Y159" s="222"/>
      <c r="Z159" s="212"/>
      <c r="AA159" s="212"/>
      <c r="AB159" s="212"/>
      <c r="AC159" s="212"/>
      <c r="AD159" s="212"/>
      <c r="AE159" s="212"/>
      <c r="AF159" s="212"/>
      <c r="AG159" s="212" t="s">
        <v>201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41" t="str">
        <f>C159</f>
        <v>- lamela - dřevotřísková deska, potažena povrchovou úpravou naimpregnovanou melaminovou pryskyřicí + hrany ve stejném dekoru</v>
      </c>
      <c r="BB159" s="212"/>
      <c r="BC159" s="212"/>
      <c r="BD159" s="212"/>
      <c r="BE159" s="212"/>
      <c r="BF159" s="212"/>
      <c r="BG159" s="212"/>
      <c r="BH159" s="212"/>
    </row>
    <row r="160" spans="1:60" outlineLevel="3" x14ac:dyDescent="0.25">
      <c r="A160" s="219"/>
      <c r="B160" s="220"/>
      <c r="C160" s="257" t="s">
        <v>340</v>
      </c>
      <c r="D160" s="250"/>
      <c r="E160" s="250"/>
      <c r="F160" s="250"/>
      <c r="G160" s="250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22"/>
      <c r="Z160" s="212"/>
      <c r="AA160" s="212"/>
      <c r="AB160" s="212"/>
      <c r="AC160" s="212"/>
      <c r="AD160" s="212"/>
      <c r="AE160" s="212"/>
      <c r="AF160" s="212"/>
      <c r="AG160" s="212" t="s">
        <v>201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19"/>
      <c r="B161" s="220"/>
      <c r="C161" s="257" t="s">
        <v>354</v>
      </c>
      <c r="D161" s="250"/>
      <c r="E161" s="250"/>
      <c r="F161" s="250"/>
      <c r="G161" s="250"/>
      <c r="H161" s="222"/>
      <c r="I161" s="222"/>
      <c r="J161" s="222"/>
      <c r="K161" s="222"/>
      <c r="L161" s="222"/>
      <c r="M161" s="222"/>
      <c r="N161" s="221"/>
      <c r="O161" s="221"/>
      <c r="P161" s="221"/>
      <c r="Q161" s="221"/>
      <c r="R161" s="222"/>
      <c r="S161" s="222"/>
      <c r="T161" s="222"/>
      <c r="U161" s="222"/>
      <c r="V161" s="222"/>
      <c r="W161" s="222"/>
      <c r="X161" s="222"/>
      <c r="Y161" s="222"/>
      <c r="Z161" s="212"/>
      <c r="AA161" s="212"/>
      <c r="AB161" s="212"/>
      <c r="AC161" s="212"/>
      <c r="AD161" s="212"/>
      <c r="AE161" s="212"/>
      <c r="AF161" s="212"/>
      <c r="AG161" s="212" t="s">
        <v>201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3" x14ac:dyDescent="0.25">
      <c r="A162" s="219"/>
      <c r="B162" s="220"/>
      <c r="C162" s="257" t="s">
        <v>355</v>
      </c>
      <c r="D162" s="250"/>
      <c r="E162" s="250"/>
      <c r="F162" s="250"/>
      <c r="G162" s="250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22"/>
      <c r="Z162" s="212"/>
      <c r="AA162" s="212"/>
      <c r="AB162" s="212"/>
      <c r="AC162" s="212"/>
      <c r="AD162" s="212"/>
      <c r="AE162" s="212"/>
      <c r="AF162" s="212"/>
      <c r="AG162" s="212" t="s">
        <v>201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5">
      <c r="A163" s="243">
        <v>39</v>
      </c>
      <c r="B163" s="244" t="s">
        <v>356</v>
      </c>
      <c r="C163" s="256" t="s">
        <v>357</v>
      </c>
      <c r="D163" s="245" t="s">
        <v>233</v>
      </c>
      <c r="E163" s="246">
        <v>1</v>
      </c>
      <c r="F163" s="247"/>
      <c r="G163" s="248">
        <f>ROUND(E163*F163,2)</f>
        <v>0</v>
      </c>
      <c r="H163" s="247"/>
      <c r="I163" s="248">
        <f>ROUND(E163*H163,2)</f>
        <v>0</v>
      </c>
      <c r="J163" s="247"/>
      <c r="K163" s="248">
        <f>ROUND(E163*J163,2)</f>
        <v>0</v>
      </c>
      <c r="L163" s="248">
        <v>21</v>
      </c>
      <c r="M163" s="248">
        <f>G163*(1+L163/100)</f>
        <v>0</v>
      </c>
      <c r="N163" s="246">
        <v>0</v>
      </c>
      <c r="O163" s="246">
        <f>ROUND(E163*N163,2)</f>
        <v>0</v>
      </c>
      <c r="P163" s="246">
        <v>0</v>
      </c>
      <c r="Q163" s="246">
        <f>ROUND(E163*P163,2)</f>
        <v>0</v>
      </c>
      <c r="R163" s="248"/>
      <c r="S163" s="248" t="s">
        <v>327</v>
      </c>
      <c r="T163" s="249" t="s">
        <v>328</v>
      </c>
      <c r="U163" s="222">
        <v>0</v>
      </c>
      <c r="V163" s="222">
        <f>ROUND(E163*U163,2)</f>
        <v>0</v>
      </c>
      <c r="W163" s="222"/>
      <c r="X163" s="222" t="s">
        <v>172</v>
      </c>
      <c r="Y163" s="222" t="s">
        <v>173</v>
      </c>
      <c r="Z163" s="212"/>
      <c r="AA163" s="212"/>
      <c r="AB163" s="212"/>
      <c r="AC163" s="212"/>
      <c r="AD163" s="212"/>
      <c r="AE163" s="212"/>
      <c r="AF163" s="212"/>
      <c r="AG163" s="212" t="s">
        <v>174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5">
      <c r="A164" s="233">
        <v>40</v>
      </c>
      <c r="B164" s="234" t="s">
        <v>358</v>
      </c>
      <c r="C164" s="252" t="s">
        <v>359</v>
      </c>
      <c r="D164" s="235" t="s">
        <v>168</v>
      </c>
      <c r="E164" s="236">
        <v>0.26</v>
      </c>
      <c r="F164" s="237"/>
      <c r="G164" s="238">
        <f>ROUND(E164*F164,2)</f>
        <v>0</v>
      </c>
      <c r="H164" s="237"/>
      <c r="I164" s="238">
        <f>ROUND(E164*H164,2)</f>
        <v>0</v>
      </c>
      <c r="J164" s="237"/>
      <c r="K164" s="238">
        <f>ROUND(E164*J164,2)</f>
        <v>0</v>
      </c>
      <c r="L164" s="238">
        <v>21</v>
      </c>
      <c r="M164" s="238">
        <f>G164*(1+L164/100)</f>
        <v>0</v>
      </c>
      <c r="N164" s="236">
        <v>0</v>
      </c>
      <c r="O164" s="236">
        <f>ROUND(E164*N164,2)</f>
        <v>0</v>
      </c>
      <c r="P164" s="236">
        <v>0</v>
      </c>
      <c r="Q164" s="236">
        <f>ROUND(E164*P164,2)</f>
        <v>0</v>
      </c>
      <c r="R164" s="238" t="s">
        <v>360</v>
      </c>
      <c r="S164" s="238" t="s">
        <v>170</v>
      </c>
      <c r="T164" s="239" t="s">
        <v>171</v>
      </c>
      <c r="U164" s="222">
        <v>2.4209999999999998</v>
      </c>
      <c r="V164" s="222">
        <f>ROUND(E164*U164,2)</f>
        <v>0.63</v>
      </c>
      <c r="W164" s="222"/>
      <c r="X164" s="222" t="s">
        <v>318</v>
      </c>
      <c r="Y164" s="222" t="s">
        <v>173</v>
      </c>
      <c r="Z164" s="212"/>
      <c r="AA164" s="212"/>
      <c r="AB164" s="212"/>
      <c r="AC164" s="212"/>
      <c r="AD164" s="212"/>
      <c r="AE164" s="212"/>
      <c r="AF164" s="212"/>
      <c r="AG164" s="212" t="s">
        <v>319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5">
      <c r="A165" s="219"/>
      <c r="B165" s="220"/>
      <c r="C165" s="253" t="s">
        <v>361</v>
      </c>
      <c r="D165" s="240"/>
      <c r="E165" s="240"/>
      <c r="F165" s="240"/>
      <c r="G165" s="240"/>
      <c r="H165" s="222"/>
      <c r="I165" s="222"/>
      <c r="J165" s="222"/>
      <c r="K165" s="222"/>
      <c r="L165" s="222"/>
      <c r="M165" s="222"/>
      <c r="N165" s="221"/>
      <c r="O165" s="221"/>
      <c r="P165" s="221"/>
      <c r="Q165" s="221"/>
      <c r="R165" s="222"/>
      <c r="S165" s="222"/>
      <c r="T165" s="222"/>
      <c r="U165" s="222"/>
      <c r="V165" s="222"/>
      <c r="W165" s="222"/>
      <c r="X165" s="222"/>
      <c r="Y165" s="222"/>
      <c r="Z165" s="212"/>
      <c r="AA165" s="212"/>
      <c r="AB165" s="212"/>
      <c r="AC165" s="212"/>
      <c r="AD165" s="212"/>
      <c r="AE165" s="212"/>
      <c r="AF165" s="212"/>
      <c r="AG165" s="212" t="s">
        <v>176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2" x14ac:dyDescent="0.25">
      <c r="A166" s="219"/>
      <c r="B166" s="220"/>
      <c r="C166" s="254" t="s">
        <v>321</v>
      </c>
      <c r="D166" s="223"/>
      <c r="E166" s="224"/>
      <c r="F166" s="222"/>
      <c r="G166" s="222"/>
      <c r="H166" s="222"/>
      <c r="I166" s="222"/>
      <c r="J166" s="222"/>
      <c r="K166" s="222"/>
      <c r="L166" s="222"/>
      <c r="M166" s="222"/>
      <c r="N166" s="221"/>
      <c r="O166" s="221"/>
      <c r="P166" s="221"/>
      <c r="Q166" s="221"/>
      <c r="R166" s="222"/>
      <c r="S166" s="222"/>
      <c r="T166" s="222"/>
      <c r="U166" s="222"/>
      <c r="V166" s="222"/>
      <c r="W166" s="222"/>
      <c r="X166" s="222"/>
      <c r="Y166" s="222"/>
      <c r="Z166" s="212"/>
      <c r="AA166" s="212"/>
      <c r="AB166" s="212"/>
      <c r="AC166" s="212"/>
      <c r="AD166" s="212"/>
      <c r="AE166" s="212"/>
      <c r="AF166" s="212"/>
      <c r="AG166" s="212" t="s">
        <v>178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19"/>
      <c r="B167" s="220"/>
      <c r="C167" s="254" t="s">
        <v>362</v>
      </c>
      <c r="D167" s="223"/>
      <c r="E167" s="224"/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22"/>
      <c r="Z167" s="212"/>
      <c r="AA167" s="212"/>
      <c r="AB167" s="212"/>
      <c r="AC167" s="212"/>
      <c r="AD167" s="212"/>
      <c r="AE167" s="212"/>
      <c r="AF167" s="212"/>
      <c r="AG167" s="212" t="s">
        <v>178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19"/>
      <c r="B168" s="220"/>
      <c r="C168" s="254" t="s">
        <v>363</v>
      </c>
      <c r="D168" s="223"/>
      <c r="E168" s="224">
        <v>0.26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22"/>
      <c r="Z168" s="212"/>
      <c r="AA168" s="212"/>
      <c r="AB168" s="212"/>
      <c r="AC168" s="212"/>
      <c r="AD168" s="212"/>
      <c r="AE168" s="212"/>
      <c r="AF168" s="212"/>
      <c r="AG168" s="212" t="s">
        <v>178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x14ac:dyDescent="0.25">
      <c r="A169" s="226" t="s">
        <v>164</v>
      </c>
      <c r="B169" s="227" t="s">
        <v>112</v>
      </c>
      <c r="C169" s="251" t="s">
        <v>113</v>
      </c>
      <c r="D169" s="228"/>
      <c r="E169" s="229"/>
      <c r="F169" s="230"/>
      <c r="G169" s="230">
        <f>SUMIF(AG170:AG186,"&lt;&gt;NOR",G170:G186)</f>
        <v>0</v>
      </c>
      <c r="H169" s="230"/>
      <c r="I169" s="230">
        <f>SUM(I170:I186)</f>
        <v>0</v>
      </c>
      <c r="J169" s="230"/>
      <c r="K169" s="230">
        <f>SUM(K170:K186)</f>
        <v>0</v>
      </c>
      <c r="L169" s="230"/>
      <c r="M169" s="230">
        <f>SUM(M170:M186)</f>
        <v>0</v>
      </c>
      <c r="N169" s="229"/>
      <c r="O169" s="229">
        <f>SUM(O170:O186)</f>
        <v>4.22</v>
      </c>
      <c r="P169" s="229"/>
      <c r="Q169" s="229">
        <f>SUM(Q170:Q186)</f>
        <v>0.09</v>
      </c>
      <c r="R169" s="230"/>
      <c r="S169" s="230"/>
      <c r="T169" s="231"/>
      <c r="U169" s="225"/>
      <c r="V169" s="225">
        <f>SUM(V170:V186)</f>
        <v>238.79999999999998</v>
      </c>
      <c r="W169" s="225"/>
      <c r="X169" s="225"/>
      <c r="Y169" s="225"/>
      <c r="AG169" t="s">
        <v>165</v>
      </c>
    </row>
    <row r="170" spans="1:60" ht="20.399999999999999" outlineLevel="1" x14ac:dyDescent="0.25">
      <c r="A170" s="233">
        <v>41</v>
      </c>
      <c r="B170" s="234" t="s">
        <v>364</v>
      </c>
      <c r="C170" s="252" t="s">
        <v>365</v>
      </c>
      <c r="D170" s="235" t="s">
        <v>181</v>
      </c>
      <c r="E170" s="236">
        <v>185</v>
      </c>
      <c r="F170" s="237"/>
      <c r="G170" s="238">
        <f>ROUND(E170*F170,2)</f>
        <v>0</v>
      </c>
      <c r="H170" s="237"/>
      <c r="I170" s="238">
        <f>ROUND(E170*H170,2)</f>
        <v>0</v>
      </c>
      <c r="J170" s="237"/>
      <c r="K170" s="238">
        <f>ROUND(E170*J170,2)</f>
        <v>0</v>
      </c>
      <c r="L170" s="238">
        <v>21</v>
      </c>
      <c r="M170" s="238">
        <f>G170*(1+L170/100)</f>
        <v>0</v>
      </c>
      <c r="N170" s="236">
        <v>9.0000000000000006E-5</v>
      </c>
      <c r="O170" s="236">
        <f>ROUND(E170*N170,2)</f>
        <v>0.02</v>
      </c>
      <c r="P170" s="236">
        <v>0</v>
      </c>
      <c r="Q170" s="236">
        <f>ROUND(E170*P170,2)</f>
        <v>0</v>
      </c>
      <c r="R170" s="238" t="s">
        <v>366</v>
      </c>
      <c r="S170" s="238" t="s">
        <v>170</v>
      </c>
      <c r="T170" s="239" t="s">
        <v>171</v>
      </c>
      <c r="U170" s="222">
        <v>1.22</v>
      </c>
      <c r="V170" s="222">
        <f>ROUND(E170*U170,2)</f>
        <v>225.7</v>
      </c>
      <c r="W170" s="222"/>
      <c r="X170" s="222" t="s">
        <v>172</v>
      </c>
      <c r="Y170" s="222" t="s">
        <v>173</v>
      </c>
      <c r="Z170" s="212"/>
      <c r="AA170" s="212"/>
      <c r="AB170" s="212"/>
      <c r="AC170" s="212"/>
      <c r="AD170" s="212"/>
      <c r="AE170" s="212"/>
      <c r="AF170" s="212"/>
      <c r="AG170" s="212" t="s">
        <v>174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2" x14ac:dyDescent="0.25">
      <c r="A171" s="219"/>
      <c r="B171" s="220"/>
      <c r="C171" s="254" t="s">
        <v>367</v>
      </c>
      <c r="D171" s="223"/>
      <c r="E171" s="224"/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22"/>
      <c r="Z171" s="212"/>
      <c r="AA171" s="212"/>
      <c r="AB171" s="212"/>
      <c r="AC171" s="212"/>
      <c r="AD171" s="212"/>
      <c r="AE171" s="212"/>
      <c r="AF171" s="212"/>
      <c r="AG171" s="212" t="s">
        <v>178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19"/>
      <c r="B172" s="220"/>
      <c r="C172" s="254" t="s">
        <v>368</v>
      </c>
      <c r="D172" s="223"/>
      <c r="E172" s="224">
        <v>125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22"/>
      <c r="Z172" s="212"/>
      <c r="AA172" s="212"/>
      <c r="AB172" s="212"/>
      <c r="AC172" s="212"/>
      <c r="AD172" s="212"/>
      <c r="AE172" s="212"/>
      <c r="AF172" s="212"/>
      <c r="AG172" s="212" t="s">
        <v>178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19"/>
      <c r="B173" s="220"/>
      <c r="C173" s="254" t="s">
        <v>369</v>
      </c>
      <c r="D173" s="223"/>
      <c r="E173" s="224"/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22"/>
      <c r="Z173" s="212"/>
      <c r="AA173" s="212"/>
      <c r="AB173" s="212"/>
      <c r="AC173" s="212"/>
      <c r="AD173" s="212"/>
      <c r="AE173" s="212"/>
      <c r="AF173" s="212"/>
      <c r="AG173" s="212" t="s">
        <v>178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5">
      <c r="A174" s="219"/>
      <c r="B174" s="220"/>
      <c r="C174" s="254" t="s">
        <v>370</v>
      </c>
      <c r="D174" s="223"/>
      <c r="E174" s="224">
        <v>60</v>
      </c>
      <c r="F174" s="222"/>
      <c r="G174" s="222"/>
      <c r="H174" s="222"/>
      <c r="I174" s="222"/>
      <c r="J174" s="222"/>
      <c r="K174" s="222"/>
      <c r="L174" s="222"/>
      <c r="M174" s="222"/>
      <c r="N174" s="221"/>
      <c r="O174" s="221"/>
      <c r="P174" s="221"/>
      <c r="Q174" s="221"/>
      <c r="R174" s="222"/>
      <c r="S174" s="222"/>
      <c r="T174" s="222"/>
      <c r="U174" s="222"/>
      <c r="V174" s="222"/>
      <c r="W174" s="222"/>
      <c r="X174" s="222"/>
      <c r="Y174" s="222"/>
      <c r="Z174" s="212"/>
      <c r="AA174" s="212"/>
      <c r="AB174" s="212"/>
      <c r="AC174" s="212"/>
      <c r="AD174" s="212"/>
      <c r="AE174" s="212"/>
      <c r="AF174" s="212"/>
      <c r="AG174" s="212" t="s">
        <v>178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33">
        <v>42</v>
      </c>
      <c r="B175" s="234" t="s">
        <v>371</v>
      </c>
      <c r="C175" s="252" t="s">
        <v>372</v>
      </c>
      <c r="D175" s="235" t="s">
        <v>181</v>
      </c>
      <c r="E175" s="236">
        <v>9.2880000000000003</v>
      </c>
      <c r="F175" s="237"/>
      <c r="G175" s="238">
        <f>ROUND(E175*F175,2)</f>
        <v>0</v>
      </c>
      <c r="H175" s="237"/>
      <c r="I175" s="238">
        <f>ROUND(E175*H175,2)</f>
        <v>0</v>
      </c>
      <c r="J175" s="237"/>
      <c r="K175" s="238">
        <f>ROUND(E175*J175,2)</f>
        <v>0</v>
      </c>
      <c r="L175" s="238">
        <v>21</v>
      </c>
      <c r="M175" s="238">
        <f>G175*(1+L175/100)</f>
        <v>0</v>
      </c>
      <c r="N175" s="236">
        <v>0</v>
      </c>
      <c r="O175" s="236">
        <f>ROUND(E175*N175,2)</f>
        <v>0</v>
      </c>
      <c r="P175" s="236">
        <v>0.01</v>
      </c>
      <c r="Q175" s="236">
        <f>ROUND(E175*P175,2)</f>
        <v>0.09</v>
      </c>
      <c r="R175" s="238"/>
      <c r="S175" s="238" t="s">
        <v>327</v>
      </c>
      <c r="T175" s="239" t="s">
        <v>328</v>
      </c>
      <c r="U175" s="222">
        <v>0</v>
      </c>
      <c r="V175" s="222">
        <f>ROUND(E175*U175,2)</f>
        <v>0</v>
      </c>
      <c r="W175" s="222"/>
      <c r="X175" s="222" t="s">
        <v>172</v>
      </c>
      <c r="Y175" s="222" t="s">
        <v>173</v>
      </c>
      <c r="Z175" s="212"/>
      <c r="AA175" s="212"/>
      <c r="AB175" s="212"/>
      <c r="AC175" s="212"/>
      <c r="AD175" s="212"/>
      <c r="AE175" s="212"/>
      <c r="AF175" s="212"/>
      <c r="AG175" s="212" t="s">
        <v>174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19"/>
      <c r="B176" s="220"/>
      <c r="C176" s="254" t="s">
        <v>373</v>
      </c>
      <c r="D176" s="223"/>
      <c r="E176" s="224">
        <v>9.2880000000000003</v>
      </c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22"/>
      <c r="Z176" s="212"/>
      <c r="AA176" s="212"/>
      <c r="AB176" s="212"/>
      <c r="AC176" s="212"/>
      <c r="AD176" s="212"/>
      <c r="AE176" s="212"/>
      <c r="AF176" s="212"/>
      <c r="AG176" s="212" t="s">
        <v>178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43">
        <v>43</v>
      </c>
      <c r="B177" s="244" t="s">
        <v>374</v>
      </c>
      <c r="C177" s="256" t="s">
        <v>375</v>
      </c>
      <c r="D177" s="245" t="s">
        <v>181</v>
      </c>
      <c r="E177" s="246">
        <v>8.6</v>
      </c>
      <c r="F177" s="247"/>
      <c r="G177" s="248">
        <f>ROUND(E177*F177,2)</f>
        <v>0</v>
      </c>
      <c r="H177" s="247"/>
      <c r="I177" s="248">
        <f>ROUND(E177*H177,2)</f>
        <v>0</v>
      </c>
      <c r="J177" s="247"/>
      <c r="K177" s="248">
        <f>ROUND(E177*J177,2)</f>
        <v>0</v>
      </c>
      <c r="L177" s="248">
        <v>21</v>
      </c>
      <c r="M177" s="248">
        <f>G177*(1+L177/100)</f>
        <v>0</v>
      </c>
      <c r="N177" s="246">
        <v>1.4999999999999999E-2</v>
      </c>
      <c r="O177" s="246">
        <f>ROUND(E177*N177,2)</f>
        <v>0.13</v>
      </c>
      <c r="P177" s="246">
        <v>0</v>
      </c>
      <c r="Q177" s="246">
        <f>ROUND(E177*P177,2)</f>
        <v>0</v>
      </c>
      <c r="R177" s="248"/>
      <c r="S177" s="248" t="s">
        <v>327</v>
      </c>
      <c r="T177" s="249" t="s">
        <v>328</v>
      </c>
      <c r="U177" s="222">
        <v>0.05</v>
      </c>
      <c r="V177" s="222">
        <f>ROUND(E177*U177,2)</f>
        <v>0.43</v>
      </c>
      <c r="W177" s="222"/>
      <c r="X177" s="222" t="s">
        <v>172</v>
      </c>
      <c r="Y177" s="222" t="s">
        <v>173</v>
      </c>
      <c r="Z177" s="212"/>
      <c r="AA177" s="212"/>
      <c r="AB177" s="212"/>
      <c r="AC177" s="212"/>
      <c r="AD177" s="212"/>
      <c r="AE177" s="212"/>
      <c r="AF177" s="212"/>
      <c r="AG177" s="212" t="s">
        <v>174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5">
      <c r="A178" s="233">
        <v>44</v>
      </c>
      <c r="B178" s="234" t="s">
        <v>376</v>
      </c>
      <c r="C178" s="252" t="s">
        <v>377</v>
      </c>
      <c r="D178" s="235" t="s">
        <v>181</v>
      </c>
      <c r="E178" s="236">
        <v>137.5</v>
      </c>
      <c r="F178" s="237"/>
      <c r="G178" s="238">
        <f>ROUND(E178*F178,2)</f>
        <v>0</v>
      </c>
      <c r="H178" s="237"/>
      <c r="I178" s="238">
        <f>ROUND(E178*H178,2)</f>
        <v>0</v>
      </c>
      <c r="J178" s="237"/>
      <c r="K178" s="238">
        <f>ROUND(E178*J178,2)</f>
        <v>0</v>
      </c>
      <c r="L178" s="238">
        <v>21</v>
      </c>
      <c r="M178" s="238">
        <f>G178*(1+L178/100)</f>
        <v>0</v>
      </c>
      <c r="N178" s="236">
        <v>0.02</v>
      </c>
      <c r="O178" s="236">
        <f>ROUND(E178*N178,2)</f>
        <v>2.75</v>
      </c>
      <c r="P178" s="236">
        <v>0</v>
      </c>
      <c r="Q178" s="236">
        <f>ROUND(E178*P178,2)</f>
        <v>0</v>
      </c>
      <c r="R178" s="238"/>
      <c r="S178" s="238" t="s">
        <v>327</v>
      </c>
      <c r="T178" s="239" t="s">
        <v>328</v>
      </c>
      <c r="U178" s="222">
        <v>0</v>
      </c>
      <c r="V178" s="222">
        <f>ROUND(E178*U178,2)</f>
        <v>0</v>
      </c>
      <c r="W178" s="222"/>
      <c r="X178" s="222" t="s">
        <v>191</v>
      </c>
      <c r="Y178" s="222" t="s">
        <v>173</v>
      </c>
      <c r="Z178" s="212"/>
      <c r="AA178" s="212"/>
      <c r="AB178" s="212"/>
      <c r="AC178" s="212"/>
      <c r="AD178" s="212"/>
      <c r="AE178" s="212"/>
      <c r="AF178" s="212"/>
      <c r="AG178" s="212" t="s">
        <v>192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2" x14ac:dyDescent="0.25">
      <c r="A179" s="219"/>
      <c r="B179" s="220"/>
      <c r="C179" s="254" t="s">
        <v>378</v>
      </c>
      <c r="D179" s="223"/>
      <c r="E179" s="224">
        <v>137.5</v>
      </c>
      <c r="F179" s="222"/>
      <c r="G179" s="222"/>
      <c r="H179" s="222"/>
      <c r="I179" s="222"/>
      <c r="J179" s="222"/>
      <c r="K179" s="222"/>
      <c r="L179" s="222"/>
      <c r="M179" s="222"/>
      <c r="N179" s="221"/>
      <c r="O179" s="221"/>
      <c r="P179" s="221"/>
      <c r="Q179" s="221"/>
      <c r="R179" s="222"/>
      <c r="S179" s="222"/>
      <c r="T179" s="222"/>
      <c r="U179" s="222"/>
      <c r="V179" s="222"/>
      <c r="W179" s="222"/>
      <c r="X179" s="222"/>
      <c r="Y179" s="222"/>
      <c r="Z179" s="212"/>
      <c r="AA179" s="212"/>
      <c r="AB179" s="212"/>
      <c r="AC179" s="212"/>
      <c r="AD179" s="212"/>
      <c r="AE179" s="212"/>
      <c r="AF179" s="212"/>
      <c r="AG179" s="212" t="s">
        <v>178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5">
      <c r="A180" s="233">
        <v>45</v>
      </c>
      <c r="B180" s="234" t="s">
        <v>379</v>
      </c>
      <c r="C180" s="252" t="s">
        <v>380</v>
      </c>
      <c r="D180" s="235" t="s">
        <v>181</v>
      </c>
      <c r="E180" s="236">
        <v>66</v>
      </c>
      <c r="F180" s="237"/>
      <c r="G180" s="238">
        <f>ROUND(E180*F180,2)</f>
        <v>0</v>
      </c>
      <c r="H180" s="237"/>
      <c r="I180" s="238">
        <f>ROUND(E180*H180,2)</f>
        <v>0</v>
      </c>
      <c r="J180" s="237"/>
      <c r="K180" s="238">
        <f>ROUND(E180*J180,2)</f>
        <v>0</v>
      </c>
      <c r="L180" s="238">
        <v>21</v>
      </c>
      <c r="M180" s="238">
        <f>G180*(1+L180/100)</f>
        <v>0</v>
      </c>
      <c r="N180" s="236">
        <v>0.02</v>
      </c>
      <c r="O180" s="236">
        <f>ROUND(E180*N180,2)</f>
        <v>1.32</v>
      </c>
      <c r="P180" s="236">
        <v>0</v>
      </c>
      <c r="Q180" s="236">
        <f>ROUND(E180*P180,2)</f>
        <v>0</v>
      </c>
      <c r="R180" s="238"/>
      <c r="S180" s="238" t="s">
        <v>327</v>
      </c>
      <c r="T180" s="239" t="s">
        <v>328</v>
      </c>
      <c r="U180" s="222">
        <v>0</v>
      </c>
      <c r="V180" s="222">
        <f>ROUND(E180*U180,2)</f>
        <v>0</v>
      </c>
      <c r="W180" s="222"/>
      <c r="X180" s="222" t="s">
        <v>191</v>
      </c>
      <c r="Y180" s="222" t="s">
        <v>173</v>
      </c>
      <c r="Z180" s="212"/>
      <c r="AA180" s="212"/>
      <c r="AB180" s="212"/>
      <c r="AC180" s="212"/>
      <c r="AD180" s="212"/>
      <c r="AE180" s="212"/>
      <c r="AF180" s="212"/>
      <c r="AG180" s="212" t="s">
        <v>192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5">
      <c r="A181" s="219"/>
      <c r="B181" s="220"/>
      <c r="C181" s="254" t="s">
        <v>381</v>
      </c>
      <c r="D181" s="223"/>
      <c r="E181" s="224">
        <v>66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22"/>
      <c r="Z181" s="212"/>
      <c r="AA181" s="212"/>
      <c r="AB181" s="212"/>
      <c r="AC181" s="212"/>
      <c r="AD181" s="212"/>
      <c r="AE181" s="212"/>
      <c r="AF181" s="212"/>
      <c r="AG181" s="212" t="s">
        <v>178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5">
      <c r="A182" s="233">
        <v>46</v>
      </c>
      <c r="B182" s="234" t="s">
        <v>382</v>
      </c>
      <c r="C182" s="252" t="s">
        <v>383</v>
      </c>
      <c r="D182" s="235" t="s">
        <v>168</v>
      </c>
      <c r="E182" s="236">
        <v>4.2156500000000001</v>
      </c>
      <c r="F182" s="237"/>
      <c r="G182" s="238">
        <f>ROUND(E182*F182,2)</f>
        <v>0</v>
      </c>
      <c r="H182" s="237"/>
      <c r="I182" s="238">
        <f>ROUND(E182*H182,2)</f>
        <v>0</v>
      </c>
      <c r="J182" s="237"/>
      <c r="K182" s="238">
        <f>ROUND(E182*J182,2)</f>
        <v>0</v>
      </c>
      <c r="L182" s="238">
        <v>21</v>
      </c>
      <c r="M182" s="238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8" t="s">
        <v>366</v>
      </c>
      <c r="S182" s="238" t="s">
        <v>170</v>
      </c>
      <c r="T182" s="239" t="s">
        <v>171</v>
      </c>
      <c r="U182" s="222">
        <v>3.0059999999999998</v>
      </c>
      <c r="V182" s="222">
        <f>ROUND(E182*U182,2)</f>
        <v>12.67</v>
      </c>
      <c r="W182" s="222"/>
      <c r="X182" s="222" t="s">
        <v>318</v>
      </c>
      <c r="Y182" s="222" t="s">
        <v>173</v>
      </c>
      <c r="Z182" s="212"/>
      <c r="AA182" s="212"/>
      <c r="AB182" s="212"/>
      <c r="AC182" s="212"/>
      <c r="AD182" s="212"/>
      <c r="AE182" s="212"/>
      <c r="AF182" s="212"/>
      <c r="AG182" s="212" t="s">
        <v>319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2" x14ac:dyDescent="0.25">
      <c r="A183" s="219"/>
      <c r="B183" s="220"/>
      <c r="C183" s="253" t="s">
        <v>361</v>
      </c>
      <c r="D183" s="240"/>
      <c r="E183" s="240"/>
      <c r="F183" s="240"/>
      <c r="G183" s="240"/>
      <c r="H183" s="222"/>
      <c r="I183" s="222"/>
      <c r="J183" s="222"/>
      <c r="K183" s="222"/>
      <c r="L183" s="222"/>
      <c r="M183" s="222"/>
      <c r="N183" s="221"/>
      <c r="O183" s="221"/>
      <c r="P183" s="221"/>
      <c r="Q183" s="221"/>
      <c r="R183" s="222"/>
      <c r="S183" s="222"/>
      <c r="T183" s="222"/>
      <c r="U183" s="222"/>
      <c r="V183" s="222"/>
      <c r="W183" s="222"/>
      <c r="X183" s="222"/>
      <c r="Y183" s="222"/>
      <c r="Z183" s="212"/>
      <c r="AA183" s="212"/>
      <c r="AB183" s="212"/>
      <c r="AC183" s="212"/>
      <c r="AD183" s="212"/>
      <c r="AE183" s="212"/>
      <c r="AF183" s="212"/>
      <c r="AG183" s="212" t="s">
        <v>176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2" x14ac:dyDescent="0.25">
      <c r="A184" s="219"/>
      <c r="B184" s="220"/>
      <c r="C184" s="254" t="s">
        <v>321</v>
      </c>
      <c r="D184" s="223"/>
      <c r="E184" s="224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22"/>
      <c r="Z184" s="212"/>
      <c r="AA184" s="212"/>
      <c r="AB184" s="212"/>
      <c r="AC184" s="212"/>
      <c r="AD184" s="212"/>
      <c r="AE184" s="212"/>
      <c r="AF184" s="212"/>
      <c r="AG184" s="212" t="s">
        <v>178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19"/>
      <c r="B185" s="220"/>
      <c r="C185" s="254" t="s">
        <v>384</v>
      </c>
      <c r="D185" s="223"/>
      <c r="E185" s="224"/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22"/>
      <c r="Z185" s="212"/>
      <c r="AA185" s="212"/>
      <c r="AB185" s="212"/>
      <c r="AC185" s="212"/>
      <c r="AD185" s="212"/>
      <c r="AE185" s="212"/>
      <c r="AF185" s="212"/>
      <c r="AG185" s="212" t="s">
        <v>178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3" x14ac:dyDescent="0.25">
      <c r="A186" s="219"/>
      <c r="B186" s="220"/>
      <c r="C186" s="254" t="s">
        <v>385</v>
      </c>
      <c r="D186" s="223"/>
      <c r="E186" s="224">
        <v>4.2156500000000001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22"/>
      <c r="Z186" s="212"/>
      <c r="AA186" s="212"/>
      <c r="AB186" s="212"/>
      <c r="AC186" s="212"/>
      <c r="AD186" s="212"/>
      <c r="AE186" s="212"/>
      <c r="AF186" s="212"/>
      <c r="AG186" s="212" t="s">
        <v>178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x14ac:dyDescent="0.25">
      <c r="A187" s="226" t="s">
        <v>164</v>
      </c>
      <c r="B187" s="227" t="s">
        <v>114</v>
      </c>
      <c r="C187" s="251" t="s">
        <v>115</v>
      </c>
      <c r="D187" s="228"/>
      <c r="E187" s="229"/>
      <c r="F187" s="230"/>
      <c r="G187" s="230">
        <f>SUMIF(AG188:AG199,"&lt;&gt;NOR",G188:G199)</f>
        <v>0</v>
      </c>
      <c r="H187" s="230"/>
      <c r="I187" s="230">
        <f>SUM(I188:I199)</f>
        <v>0</v>
      </c>
      <c r="J187" s="230"/>
      <c r="K187" s="230">
        <f>SUM(K188:K199)</f>
        <v>0</v>
      </c>
      <c r="L187" s="230"/>
      <c r="M187" s="230">
        <f>SUM(M188:M199)</f>
        <v>0</v>
      </c>
      <c r="N187" s="229"/>
      <c r="O187" s="229">
        <f>SUM(O188:O199)</f>
        <v>0.14000000000000001</v>
      </c>
      <c r="P187" s="229"/>
      <c r="Q187" s="229">
        <f>SUM(Q188:Q199)</f>
        <v>0</v>
      </c>
      <c r="R187" s="230"/>
      <c r="S187" s="230"/>
      <c r="T187" s="231"/>
      <c r="U187" s="225"/>
      <c r="V187" s="225">
        <f>SUM(V188:V199)</f>
        <v>3.1500000000000004</v>
      </c>
      <c r="W187" s="225"/>
      <c r="X187" s="225"/>
      <c r="Y187" s="225"/>
      <c r="AG187" t="s">
        <v>165</v>
      </c>
    </row>
    <row r="188" spans="1:60" outlineLevel="1" x14ac:dyDescent="0.25">
      <c r="A188" s="233">
        <v>47</v>
      </c>
      <c r="B188" s="234" t="s">
        <v>386</v>
      </c>
      <c r="C188" s="252" t="s">
        <v>387</v>
      </c>
      <c r="D188" s="235" t="s">
        <v>181</v>
      </c>
      <c r="E188" s="236">
        <v>1.232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6">
        <v>2.1000000000000001E-4</v>
      </c>
      <c r="O188" s="236">
        <f>ROUND(E188*N188,2)</f>
        <v>0</v>
      </c>
      <c r="P188" s="236">
        <v>0</v>
      </c>
      <c r="Q188" s="236">
        <f>ROUND(E188*P188,2)</f>
        <v>0</v>
      </c>
      <c r="R188" s="238" t="s">
        <v>314</v>
      </c>
      <c r="S188" s="238" t="s">
        <v>170</v>
      </c>
      <c r="T188" s="239" t="s">
        <v>171</v>
      </c>
      <c r="U188" s="222">
        <v>0.05</v>
      </c>
      <c r="V188" s="222">
        <f>ROUND(E188*U188,2)</f>
        <v>0.06</v>
      </c>
      <c r="W188" s="222"/>
      <c r="X188" s="222" t="s">
        <v>172</v>
      </c>
      <c r="Y188" s="222" t="s">
        <v>173</v>
      </c>
      <c r="Z188" s="212"/>
      <c r="AA188" s="212"/>
      <c r="AB188" s="212"/>
      <c r="AC188" s="212"/>
      <c r="AD188" s="212"/>
      <c r="AE188" s="212"/>
      <c r="AF188" s="212"/>
      <c r="AG188" s="212" t="s">
        <v>174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2" x14ac:dyDescent="0.25">
      <c r="A189" s="219"/>
      <c r="B189" s="220"/>
      <c r="C189" s="254" t="s">
        <v>388</v>
      </c>
      <c r="D189" s="223"/>
      <c r="E189" s="224">
        <v>1.232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22"/>
      <c r="Z189" s="212"/>
      <c r="AA189" s="212"/>
      <c r="AB189" s="212"/>
      <c r="AC189" s="212"/>
      <c r="AD189" s="212"/>
      <c r="AE189" s="212"/>
      <c r="AF189" s="212"/>
      <c r="AG189" s="212" t="s">
        <v>178</v>
      </c>
      <c r="AH189" s="212">
        <v>5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0.399999999999999" outlineLevel="1" x14ac:dyDescent="0.25">
      <c r="A190" s="233">
        <v>48</v>
      </c>
      <c r="B190" s="234" t="s">
        <v>389</v>
      </c>
      <c r="C190" s="252" t="s">
        <v>390</v>
      </c>
      <c r="D190" s="235" t="s">
        <v>283</v>
      </c>
      <c r="E190" s="236">
        <v>12.32</v>
      </c>
      <c r="F190" s="237"/>
      <c r="G190" s="238">
        <f>ROUND(E190*F190,2)</f>
        <v>0</v>
      </c>
      <c r="H190" s="237"/>
      <c r="I190" s="238">
        <f>ROUND(E190*H190,2)</f>
        <v>0</v>
      </c>
      <c r="J190" s="237"/>
      <c r="K190" s="238">
        <f>ROUND(E190*J190,2)</f>
        <v>0</v>
      </c>
      <c r="L190" s="238">
        <v>21</v>
      </c>
      <c r="M190" s="238">
        <f>G190*(1+L190/100)</f>
        <v>0</v>
      </c>
      <c r="N190" s="236">
        <v>3.2000000000000003E-4</v>
      </c>
      <c r="O190" s="236">
        <f>ROUND(E190*N190,2)</f>
        <v>0</v>
      </c>
      <c r="P190" s="236">
        <v>0</v>
      </c>
      <c r="Q190" s="236">
        <f>ROUND(E190*P190,2)</f>
        <v>0</v>
      </c>
      <c r="R190" s="238" t="s">
        <v>314</v>
      </c>
      <c r="S190" s="238" t="s">
        <v>170</v>
      </c>
      <c r="T190" s="239" t="s">
        <v>171</v>
      </c>
      <c r="U190" s="222">
        <v>0.23599999999999999</v>
      </c>
      <c r="V190" s="222">
        <f>ROUND(E190*U190,2)</f>
        <v>2.91</v>
      </c>
      <c r="W190" s="222"/>
      <c r="X190" s="222" t="s">
        <v>172</v>
      </c>
      <c r="Y190" s="222" t="s">
        <v>173</v>
      </c>
      <c r="Z190" s="212"/>
      <c r="AA190" s="212"/>
      <c r="AB190" s="212"/>
      <c r="AC190" s="212"/>
      <c r="AD190" s="212"/>
      <c r="AE190" s="212"/>
      <c r="AF190" s="212"/>
      <c r="AG190" s="212" t="s">
        <v>174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2" x14ac:dyDescent="0.25">
      <c r="A191" s="219"/>
      <c r="B191" s="220"/>
      <c r="C191" s="254" t="s">
        <v>391</v>
      </c>
      <c r="D191" s="223"/>
      <c r="E191" s="224"/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22"/>
      <c r="Z191" s="212"/>
      <c r="AA191" s="212"/>
      <c r="AB191" s="212"/>
      <c r="AC191" s="212"/>
      <c r="AD191" s="212"/>
      <c r="AE191" s="212"/>
      <c r="AF191" s="212"/>
      <c r="AG191" s="212" t="s">
        <v>178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19"/>
      <c r="B192" s="220"/>
      <c r="C192" s="254" t="s">
        <v>392</v>
      </c>
      <c r="D192" s="223"/>
      <c r="E192" s="224">
        <v>12.32</v>
      </c>
      <c r="F192" s="222"/>
      <c r="G192" s="222"/>
      <c r="H192" s="222"/>
      <c r="I192" s="222"/>
      <c r="J192" s="222"/>
      <c r="K192" s="222"/>
      <c r="L192" s="222"/>
      <c r="M192" s="222"/>
      <c r="N192" s="221"/>
      <c r="O192" s="221"/>
      <c r="P192" s="221"/>
      <c r="Q192" s="221"/>
      <c r="R192" s="222"/>
      <c r="S192" s="222"/>
      <c r="T192" s="222"/>
      <c r="U192" s="222"/>
      <c r="V192" s="222"/>
      <c r="W192" s="222"/>
      <c r="X192" s="222"/>
      <c r="Y192" s="222"/>
      <c r="Z192" s="212"/>
      <c r="AA192" s="212"/>
      <c r="AB192" s="212"/>
      <c r="AC192" s="212"/>
      <c r="AD192" s="212"/>
      <c r="AE192" s="212"/>
      <c r="AF192" s="212"/>
      <c r="AG192" s="212" t="s">
        <v>178</v>
      </c>
      <c r="AH192" s="212">
        <v>5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33">
        <v>49</v>
      </c>
      <c r="B193" s="234" t="s">
        <v>393</v>
      </c>
      <c r="C193" s="252" t="s">
        <v>394</v>
      </c>
      <c r="D193" s="235" t="s">
        <v>395</v>
      </c>
      <c r="E193" s="236">
        <v>13.552</v>
      </c>
      <c r="F193" s="237"/>
      <c r="G193" s="238">
        <f>ROUND(E193*F193,2)</f>
        <v>0</v>
      </c>
      <c r="H193" s="237"/>
      <c r="I193" s="238">
        <f>ROUND(E193*H193,2)</f>
        <v>0</v>
      </c>
      <c r="J193" s="237"/>
      <c r="K193" s="238">
        <f>ROUND(E193*J193,2)</f>
        <v>0</v>
      </c>
      <c r="L193" s="238">
        <v>21</v>
      </c>
      <c r="M193" s="238">
        <f>G193*(1+L193/100)</f>
        <v>0</v>
      </c>
      <c r="N193" s="236">
        <v>0.01</v>
      </c>
      <c r="O193" s="236">
        <f>ROUND(E193*N193,2)</f>
        <v>0.14000000000000001</v>
      </c>
      <c r="P193" s="236">
        <v>0</v>
      </c>
      <c r="Q193" s="236">
        <f>ROUND(E193*P193,2)</f>
        <v>0</v>
      </c>
      <c r="R193" s="238"/>
      <c r="S193" s="238" t="s">
        <v>327</v>
      </c>
      <c r="T193" s="239" t="s">
        <v>328</v>
      </c>
      <c r="U193" s="222">
        <v>0</v>
      </c>
      <c r="V193" s="222">
        <f>ROUND(E193*U193,2)</f>
        <v>0</v>
      </c>
      <c r="W193" s="222"/>
      <c r="X193" s="222" t="s">
        <v>191</v>
      </c>
      <c r="Y193" s="222" t="s">
        <v>173</v>
      </c>
      <c r="Z193" s="212"/>
      <c r="AA193" s="212"/>
      <c r="AB193" s="212"/>
      <c r="AC193" s="212"/>
      <c r="AD193" s="212"/>
      <c r="AE193" s="212"/>
      <c r="AF193" s="212"/>
      <c r="AG193" s="212" t="s">
        <v>192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5">
      <c r="A194" s="219"/>
      <c r="B194" s="220"/>
      <c r="C194" s="254" t="s">
        <v>396</v>
      </c>
      <c r="D194" s="223"/>
      <c r="E194" s="224">
        <v>13.552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22"/>
      <c r="Z194" s="212"/>
      <c r="AA194" s="212"/>
      <c r="AB194" s="212"/>
      <c r="AC194" s="212"/>
      <c r="AD194" s="212"/>
      <c r="AE194" s="212"/>
      <c r="AF194" s="212"/>
      <c r="AG194" s="212" t="s">
        <v>178</v>
      </c>
      <c r="AH194" s="212">
        <v>5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5">
      <c r="A195" s="233">
        <v>50</v>
      </c>
      <c r="B195" s="234" t="s">
        <v>397</v>
      </c>
      <c r="C195" s="252" t="s">
        <v>398</v>
      </c>
      <c r="D195" s="235" t="s">
        <v>168</v>
      </c>
      <c r="E195" s="236">
        <v>0.13972000000000001</v>
      </c>
      <c r="F195" s="237"/>
      <c r="G195" s="238">
        <f>ROUND(E195*F195,2)</f>
        <v>0</v>
      </c>
      <c r="H195" s="237"/>
      <c r="I195" s="238">
        <f>ROUND(E195*H195,2)</f>
        <v>0</v>
      </c>
      <c r="J195" s="237"/>
      <c r="K195" s="238">
        <f>ROUND(E195*J195,2)</f>
        <v>0</v>
      </c>
      <c r="L195" s="238">
        <v>21</v>
      </c>
      <c r="M195" s="238">
        <f>G195*(1+L195/100)</f>
        <v>0</v>
      </c>
      <c r="N195" s="236">
        <v>0</v>
      </c>
      <c r="O195" s="236">
        <f>ROUND(E195*N195,2)</f>
        <v>0</v>
      </c>
      <c r="P195" s="236">
        <v>0</v>
      </c>
      <c r="Q195" s="236">
        <f>ROUND(E195*P195,2)</f>
        <v>0</v>
      </c>
      <c r="R195" s="238" t="s">
        <v>314</v>
      </c>
      <c r="S195" s="238" t="s">
        <v>170</v>
      </c>
      <c r="T195" s="239" t="s">
        <v>171</v>
      </c>
      <c r="U195" s="222">
        <v>1.2649999999999999</v>
      </c>
      <c r="V195" s="222">
        <f>ROUND(E195*U195,2)</f>
        <v>0.18</v>
      </c>
      <c r="W195" s="222"/>
      <c r="X195" s="222" t="s">
        <v>318</v>
      </c>
      <c r="Y195" s="222" t="s">
        <v>173</v>
      </c>
      <c r="Z195" s="212"/>
      <c r="AA195" s="212"/>
      <c r="AB195" s="212"/>
      <c r="AC195" s="212"/>
      <c r="AD195" s="212"/>
      <c r="AE195" s="212"/>
      <c r="AF195" s="212"/>
      <c r="AG195" s="212" t="s">
        <v>319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2" x14ac:dyDescent="0.25">
      <c r="A196" s="219"/>
      <c r="B196" s="220"/>
      <c r="C196" s="253" t="s">
        <v>361</v>
      </c>
      <c r="D196" s="240"/>
      <c r="E196" s="240"/>
      <c r="F196" s="240"/>
      <c r="G196" s="240"/>
      <c r="H196" s="222"/>
      <c r="I196" s="222"/>
      <c r="J196" s="222"/>
      <c r="K196" s="222"/>
      <c r="L196" s="222"/>
      <c r="M196" s="222"/>
      <c r="N196" s="221"/>
      <c r="O196" s="221"/>
      <c r="P196" s="221"/>
      <c r="Q196" s="221"/>
      <c r="R196" s="222"/>
      <c r="S196" s="222"/>
      <c r="T196" s="222"/>
      <c r="U196" s="222"/>
      <c r="V196" s="222"/>
      <c r="W196" s="222"/>
      <c r="X196" s="222"/>
      <c r="Y196" s="222"/>
      <c r="Z196" s="212"/>
      <c r="AA196" s="212"/>
      <c r="AB196" s="212"/>
      <c r="AC196" s="212"/>
      <c r="AD196" s="212"/>
      <c r="AE196" s="212"/>
      <c r="AF196" s="212"/>
      <c r="AG196" s="212" t="s">
        <v>176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2" x14ac:dyDescent="0.25">
      <c r="A197" s="219"/>
      <c r="B197" s="220"/>
      <c r="C197" s="254" t="s">
        <v>321</v>
      </c>
      <c r="D197" s="223"/>
      <c r="E197" s="224"/>
      <c r="F197" s="222"/>
      <c r="G197" s="222"/>
      <c r="H197" s="222"/>
      <c r="I197" s="222"/>
      <c r="J197" s="222"/>
      <c r="K197" s="222"/>
      <c r="L197" s="222"/>
      <c r="M197" s="222"/>
      <c r="N197" s="221"/>
      <c r="O197" s="221"/>
      <c r="P197" s="221"/>
      <c r="Q197" s="221"/>
      <c r="R197" s="222"/>
      <c r="S197" s="222"/>
      <c r="T197" s="222"/>
      <c r="U197" s="222"/>
      <c r="V197" s="222"/>
      <c r="W197" s="222"/>
      <c r="X197" s="222"/>
      <c r="Y197" s="222"/>
      <c r="Z197" s="212"/>
      <c r="AA197" s="212"/>
      <c r="AB197" s="212"/>
      <c r="AC197" s="212"/>
      <c r="AD197" s="212"/>
      <c r="AE197" s="212"/>
      <c r="AF197" s="212"/>
      <c r="AG197" s="212" t="s">
        <v>178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5">
      <c r="A198" s="219"/>
      <c r="B198" s="220"/>
      <c r="C198" s="254" t="s">
        <v>399</v>
      </c>
      <c r="D198" s="223"/>
      <c r="E198" s="224"/>
      <c r="F198" s="222"/>
      <c r="G198" s="222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22"/>
      <c r="Z198" s="212"/>
      <c r="AA198" s="212"/>
      <c r="AB198" s="212"/>
      <c r="AC198" s="212"/>
      <c r="AD198" s="212"/>
      <c r="AE198" s="212"/>
      <c r="AF198" s="212"/>
      <c r="AG198" s="212" t="s">
        <v>178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5">
      <c r="A199" s="219"/>
      <c r="B199" s="220"/>
      <c r="C199" s="254" t="s">
        <v>400</v>
      </c>
      <c r="D199" s="223"/>
      <c r="E199" s="224">
        <v>0.13972000000000001</v>
      </c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22"/>
      <c r="Z199" s="212"/>
      <c r="AA199" s="212"/>
      <c r="AB199" s="212"/>
      <c r="AC199" s="212"/>
      <c r="AD199" s="212"/>
      <c r="AE199" s="212"/>
      <c r="AF199" s="212"/>
      <c r="AG199" s="212" t="s">
        <v>178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x14ac:dyDescent="0.25">
      <c r="A200" s="226" t="s">
        <v>164</v>
      </c>
      <c r="B200" s="227" t="s">
        <v>116</v>
      </c>
      <c r="C200" s="251" t="s">
        <v>117</v>
      </c>
      <c r="D200" s="228"/>
      <c r="E200" s="229"/>
      <c r="F200" s="230"/>
      <c r="G200" s="230">
        <f>SUMIF(AG201:AG235,"&lt;&gt;NOR",G201:G235)</f>
        <v>0</v>
      </c>
      <c r="H200" s="230"/>
      <c r="I200" s="230">
        <f>SUM(I201:I235)</f>
        <v>0</v>
      </c>
      <c r="J200" s="230"/>
      <c r="K200" s="230">
        <f>SUM(K201:K235)</f>
        <v>0</v>
      </c>
      <c r="L200" s="230"/>
      <c r="M200" s="230">
        <f>SUM(M201:M235)</f>
        <v>0</v>
      </c>
      <c r="N200" s="229"/>
      <c r="O200" s="229">
        <f>SUM(O201:O235)</f>
        <v>1.66</v>
      </c>
      <c r="P200" s="229"/>
      <c r="Q200" s="229">
        <f>SUM(Q201:Q235)</f>
        <v>0.62999999999999989</v>
      </c>
      <c r="R200" s="230"/>
      <c r="S200" s="230"/>
      <c r="T200" s="231"/>
      <c r="U200" s="225"/>
      <c r="V200" s="225">
        <f>SUM(V201:V235)</f>
        <v>94.74</v>
      </c>
      <c r="W200" s="225"/>
      <c r="X200" s="225"/>
      <c r="Y200" s="225"/>
      <c r="AG200" t="s">
        <v>165</v>
      </c>
    </row>
    <row r="201" spans="1:60" outlineLevel="1" x14ac:dyDescent="0.25">
      <c r="A201" s="233">
        <v>51</v>
      </c>
      <c r="B201" s="234" t="s">
        <v>401</v>
      </c>
      <c r="C201" s="252" t="s">
        <v>402</v>
      </c>
      <c r="D201" s="235" t="s">
        <v>181</v>
      </c>
      <c r="E201" s="236">
        <v>163.25</v>
      </c>
      <c r="F201" s="237"/>
      <c r="G201" s="238">
        <f>ROUND(E201*F201,2)</f>
        <v>0</v>
      </c>
      <c r="H201" s="237"/>
      <c r="I201" s="238">
        <f>ROUND(E201*H201,2)</f>
        <v>0</v>
      </c>
      <c r="J201" s="237"/>
      <c r="K201" s="238">
        <f>ROUND(E201*J201,2)</f>
        <v>0</v>
      </c>
      <c r="L201" s="238">
        <v>21</v>
      </c>
      <c r="M201" s="238">
        <f>G201*(1+L201/100)</f>
        <v>0</v>
      </c>
      <c r="N201" s="236">
        <v>0</v>
      </c>
      <c r="O201" s="236">
        <f>ROUND(E201*N201,2)</f>
        <v>0</v>
      </c>
      <c r="P201" s="236">
        <v>0</v>
      </c>
      <c r="Q201" s="236">
        <f>ROUND(E201*P201,2)</f>
        <v>0</v>
      </c>
      <c r="R201" s="238" t="s">
        <v>403</v>
      </c>
      <c r="S201" s="238" t="s">
        <v>170</v>
      </c>
      <c r="T201" s="239" t="s">
        <v>171</v>
      </c>
      <c r="U201" s="222">
        <v>1.6E-2</v>
      </c>
      <c r="V201" s="222">
        <f>ROUND(E201*U201,2)</f>
        <v>2.61</v>
      </c>
      <c r="W201" s="222"/>
      <c r="X201" s="222" t="s">
        <v>172</v>
      </c>
      <c r="Y201" s="222" t="s">
        <v>173</v>
      </c>
      <c r="Z201" s="212"/>
      <c r="AA201" s="212"/>
      <c r="AB201" s="212"/>
      <c r="AC201" s="212"/>
      <c r="AD201" s="212"/>
      <c r="AE201" s="212"/>
      <c r="AF201" s="212"/>
      <c r="AG201" s="212" t="s">
        <v>174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2" x14ac:dyDescent="0.25">
      <c r="A202" s="219"/>
      <c r="B202" s="220"/>
      <c r="C202" s="253" t="s">
        <v>404</v>
      </c>
      <c r="D202" s="240"/>
      <c r="E202" s="240"/>
      <c r="F202" s="240"/>
      <c r="G202" s="240"/>
      <c r="H202" s="222"/>
      <c r="I202" s="222"/>
      <c r="J202" s="222"/>
      <c r="K202" s="222"/>
      <c r="L202" s="222"/>
      <c r="M202" s="222"/>
      <c r="N202" s="221"/>
      <c r="O202" s="221"/>
      <c r="P202" s="221"/>
      <c r="Q202" s="221"/>
      <c r="R202" s="222"/>
      <c r="S202" s="222"/>
      <c r="T202" s="222"/>
      <c r="U202" s="222"/>
      <c r="V202" s="222"/>
      <c r="W202" s="222"/>
      <c r="X202" s="222"/>
      <c r="Y202" s="222"/>
      <c r="Z202" s="212"/>
      <c r="AA202" s="212"/>
      <c r="AB202" s="212"/>
      <c r="AC202" s="212"/>
      <c r="AD202" s="212"/>
      <c r="AE202" s="212"/>
      <c r="AF202" s="212"/>
      <c r="AG202" s="212" t="s">
        <v>176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2" x14ac:dyDescent="0.25">
      <c r="A203" s="219"/>
      <c r="B203" s="220"/>
      <c r="C203" s="254" t="s">
        <v>247</v>
      </c>
      <c r="D203" s="223"/>
      <c r="E203" s="224">
        <v>163.25</v>
      </c>
      <c r="F203" s="222"/>
      <c r="G203" s="222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22"/>
      <c r="Z203" s="212"/>
      <c r="AA203" s="212"/>
      <c r="AB203" s="212"/>
      <c r="AC203" s="212"/>
      <c r="AD203" s="212"/>
      <c r="AE203" s="212"/>
      <c r="AF203" s="212"/>
      <c r="AG203" s="212" t="s">
        <v>178</v>
      </c>
      <c r="AH203" s="212">
        <v>5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5">
      <c r="A204" s="233">
        <v>52</v>
      </c>
      <c r="B204" s="234" t="s">
        <v>405</v>
      </c>
      <c r="C204" s="252" t="s">
        <v>406</v>
      </c>
      <c r="D204" s="235" t="s">
        <v>283</v>
      </c>
      <c r="E204" s="236">
        <v>53.72</v>
      </c>
      <c r="F204" s="237"/>
      <c r="G204" s="238">
        <f>ROUND(E204*F204,2)</f>
        <v>0</v>
      </c>
      <c r="H204" s="237"/>
      <c r="I204" s="238">
        <f>ROUND(E204*H204,2)</f>
        <v>0</v>
      </c>
      <c r="J204" s="237"/>
      <c r="K204" s="238">
        <f>ROUND(E204*J204,2)</f>
        <v>0</v>
      </c>
      <c r="L204" s="238">
        <v>21</v>
      </c>
      <c r="M204" s="238">
        <f>G204*(1+L204/100)</f>
        <v>0</v>
      </c>
      <c r="N204" s="236">
        <v>0</v>
      </c>
      <c r="O204" s="236">
        <f>ROUND(E204*N204,2)</f>
        <v>0</v>
      </c>
      <c r="P204" s="236">
        <v>8.0000000000000007E-5</v>
      </c>
      <c r="Q204" s="236">
        <f>ROUND(E204*P204,2)</f>
        <v>0</v>
      </c>
      <c r="R204" s="238" t="s">
        <v>403</v>
      </c>
      <c r="S204" s="238" t="s">
        <v>170</v>
      </c>
      <c r="T204" s="239" t="s">
        <v>171</v>
      </c>
      <c r="U204" s="222">
        <v>0.04</v>
      </c>
      <c r="V204" s="222">
        <f>ROUND(E204*U204,2)</f>
        <v>2.15</v>
      </c>
      <c r="W204" s="222"/>
      <c r="X204" s="222" t="s">
        <v>172</v>
      </c>
      <c r="Y204" s="222" t="s">
        <v>173</v>
      </c>
      <c r="Z204" s="212"/>
      <c r="AA204" s="212"/>
      <c r="AB204" s="212"/>
      <c r="AC204" s="212"/>
      <c r="AD204" s="212"/>
      <c r="AE204" s="212"/>
      <c r="AF204" s="212"/>
      <c r="AG204" s="212" t="s">
        <v>174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2" x14ac:dyDescent="0.25">
      <c r="A205" s="219"/>
      <c r="B205" s="220"/>
      <c r="C205" s="254" t="s">
        <v>407</v>
      </c>
      <c r="D205" s="223"/>
      <c r="E205" s="224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22"/>
      <c r="Z205" s="212"/>
      <c r="AA205" s="212"/>
      <c r="AB205" s="212"/>
      <c r="AC205" s="212"/>
      <c r="AD205" s="212"/>
      <c r="AE205" s="212"/>
      <c r="AF205" s="212"/>
      <c r="AG205" s="212" t="s">
        <v>178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5">
      <c r="A206" s="219"/>
      <c r="B206" s="220"/>
      <c r="C206" s="254" t="s">
        <v>408</v>
      </c>
      <c r="D206" s="223"/>
      <c r="E206" s="224">
        <v>53.72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22"/>
      <c r="Z206" s="212"/>
      <c r="AA206" s="212"/>
      <c r="AB206" s="212"/>
      <c r="AC206" s="212"/>
      <c r="AD206" s="212"/>
      <c r="AE206" s="212"/>
      <c r="AF206" s="212"/>
      <c r="AG206" s="212" t="s">
        <v>178</v>
      </c>
      <c r="AH206" s="212">
        <v>5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0.399999999999999" outlineLevel="1" x14ac:dyDescent="0.25">
      <c r="A207" s="233">
        <v>53</v>
      </c>
      <c r="B207" s="234" t="s">
        <v>409</v>
      </c>
      <c r="C207" s="252" t="s">
        <v>410</v>
      </c>
      <c r="D207" s="235" t="s">
        <v>283</v>
      </c>
      <c r="E207" s="236">
        <v>53.72</v>
      </c>
      <c r="F207" s="237"/>
      <c r="G207" s="238">
        <f>ROUND(E207*F207,2)</f>
        <v>0</v>
      </c>
      <c r="H207" s="237"/>
      <c r="I207" s="238">
        <f>ROUND(E207*H207,2)</f>
        <v>0</v>
      </c>
      <c r="J207" s="237"/>
      <c r="K207" s="238">
        <f>ROUND(E207*J207,2)</f>
        <v>0</v>
      </c>
      <c r="L207" s="238">
        <v>21</v>
      </c>
      <c r="M207" s="238">
        <f>G207*(1+L207/100)</f>
        <v>0</v>
      </c>
      <c r="N207" s="236">
        <v>1.6000000000000001E-4</v>
      </c>
      <c r="O207" s="236">
        <f>ROUND(E207*N207,2)</f>
        <v>0.01</v>
      </c>
      <c r="P207" s="236">
        <v>0</v>
      </c>
      <c r="Q207" s="236">
        <f>ROUND(E207*P207,2)</f>
        <v>0</v>
      </c>
      <c r="R207" s="238" t="s">
        <v>403</v>
      </c>
      <c r="S207" s="238" t="s">
        <v>170</v>
      </c>
      <c r="T207" s="239" t="s">
        <v>171</v>
      </c>
      <c r="U207" s="222">
        <v>0.23</v>
      </c>
      <c r="V207" s="222">
        <f>ROUND(E207*U207,2)</f>
        <v>12.36</v>
      </c>
      <c r="W207" s="222"/>
      <c r="X207" s="222" t="s">
        <v>172</v>
      </c>
      <c r="Y207" s="222" t="s">
        <v>173</v>
      </c>
      <c r="Z207" s="212"/>
      <c r="AA207" s="212"/>
      <c r="AB207" s="212"/>
      <c r="AC207" s="212"/>
      <c r="AD207" s="212"/>
      <c r="AE207" s="212"/>
      <c r="AF207" s="212"/>
      <c r="AG207" s="212" t="s">
        <v>174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5">
      <c r="A208" s="219"/>
      <c r="B208" s="220"/>
      <c r="C208" s="255" t="s">
        <v>411</v>
      </c>
      <c r="D208" s="242"/>
      <c r="E208" s="242"/>
      <c r="F208" s="242"/>
      <c r="G208" s="24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22"/>
      <c r="Z208" s="212"/>
      <c r="AA208" s="212"/>
      <c r="AB208" s="212"/>
      <c r="AC208" s="212"/>
      <c r="AD208" s="212"/>
      <c r="AE208" s="212"/>
      <c r="AF208" s="212"/>
      <c r="AG208" s="212" t="s">
        <v>201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2" x14ac:dyDescent="0.25">
      <c r="A209" s="219"/>
      <c r="B209" s="220"/>
      <c r="C209" s="254" t="s">
        <v>412</v>
      </c>
      <c r="D209" s="223"/>
      <c r="E209" s="224"/>
      <c r="F209" s="222"/>
      <c r="G209" s="222"/>
      <c r="H209" s="222"/>
      <c r="I209" s="222"/>
      <c r="J209" s="222"/>
      <c r="K209" s="222"/>
      <c r="L209" s="222"/>
      <c r="M209" s="222"/>
      <c r="N209" s="221"/>
      <c r="O209" s="221"/>
      <c r="P209" s="221"/>
      <c r="Q209" s="221"/>
      <c r="R209" s="222"/>
      <c r="S209" s="222"/>
      <c r="T209" s="222"/>
      <c r="U209" s="222"/>
      <c r="V209" s="222"/>
      <c r="W209" s="222"/>
      <c r="X209" s="222"/>
      <c r="Y209" s="222"/>
      <c r="Z209" s="212"/>
      <c r="AA209" s="212"/>
      <c r="AB209" s="212"/>
      <c r="AC209" s="212"/>
      <c r="AD209" s="212"/>
      <c r="AE209" s="212"/>
      <c r="AF209" s="212"/>
      <c r="AG209" s="212" t="s">
        <v>178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5">
      <c r="A210" s="219"/>
      <c r="B210" s="220"/>
      <c r="C210" s="254" t="s">
        <v>413</v>
      </c>
      <c r="D210" s="223"/>
      <c r="E210" s="224">
        <v>53.72</v>
      </c>
      <c r="F210" s="222"/>
      <c r="G210" s="222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22"/>
      <c r="Z210" s="212"/>
      <c r="AA210" s="212"/>
      <c r="AB210" s="212"/>
      <c r="AC210" s="212"/>
      <c r="AD210" s="212"/>
      <c r="AE210" s="212"/>
      <c r="AF210" s="212"/>
      <c r="AG210" s="212" t="s">
        <v>178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5">
      <c r="A211" s="233">
        <v>54</v>
      </c>
      <c r="B211" s="234" t="s">
        <v>414</v>
      </c>
      <c r="C211" s="252" t="s">
        <v>415</v>
      </c>
      <c r="D211" s="235" t="s">
        <v>181</v>
      </c>
      <c r="E211" s="236">
        <v>163.25</v>
      </c>
      <c r="F211" s="237"/>
      <c r="G211" s="238">
        <f>ROUND(E211*F211,2)</f>
        <v>0</v>
      </c>
      <c r="H211" s="237"/>
      <c r="I211" s="238">
        <f>ROUND(E211*H211,2)</f>
        <v>0</v>
      </c>
      <c r="J211" s="237"/>
      <c r="K211" s="238">
        <f>ROUND(E211*J211,2)</f>
        <v>0</v>
      </c>
      <c r="L211" s="238">
        <v>21</v>
      </c>
      <c r="M211" s="238">
        <f>G211*(1+L211/100)</f>
        <v>0</v>
      </c>
      <c r="N211" s="236">
        <v>0</v>
      </c>
      <c r="O211" s="236">
        <f>ROUND(E211*N211,2)</f>
        <v>0</v>
      </c>
      <c r="P211" s="236">
        <v>3.5000000000000001E-3</v>
      </c>
      <c r="Q211" s="236">
        <f>ROUND(E211*P211,2)</f>
        <v>0.56999999999999995</v>
      </c>
      <c r="R211" s="238" t="s">
        <v>403</v>
      </c>
      <c r="S211" s="238" t="s">
        <v>170</v>
      </c>
      <c r="T211" s="239" t="s">
        <v>171</v>
      </c>
      <c r="U211" s="222">
        <v>0.105</v>
      </c>
      <c r="V211" s="222">
        <f>ROUND(E211*U211,2)</f>
        <v>17.14</v>
      </c>
      <c r="W211" s="222"/>
      <c r="X211" s="222" t="s">
        <v>172</v>
      </c>
      <c r="Y211" s="222" t="s">
        <v>173</v>
      </c>
      <c r="Z211" s="212"/>
      <c r="AA211" s="212"/>
      <c r="AB211" s="212"/>
      <c r="AC211" s="212"/>
      <c r="AD211" s="212"/>
      <c r="AE211" s="212"/>
      <c r="AF211" s="212"/>
      <c r="AG211" s="212" t="s">
        <v>174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2" x14ac:dyDescent="0.25">
      <c r="A212" s="219"/>
      <c r="B212" s="220"/>
      <c r="C212" s="254" t="s">
        <v>416</v>
      </c>
      <c r="D212" s="223"/>
      <c r="E212" s="224"/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22"/>
      <c r="Z212" s="212"/>
      <c r="AA212" s="212"/>
      <c r="AB212" s="212"/>
      <c r="AC212" s="212"/>
      <c r="AD212" s="212"/>
      <c r="AE212" s="212"/>
      <c r="AF212" s="212"/>
      <c r="AG212" s="212" t="s">
        <v>178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5">
      <c r="A213" s="219"/>
      <c r="B213" s="220"/>
      <c r="C213" s="254" t="s">
        <v>247</v>
      </c>
      <c r="D213" s="223"/>
      <c r="E213" s="224">
        <v>163.25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22"/>
      <c r="Z213" s="212"/>
      <c r="AA213" s="212"/>
      <c r="AB213" s="212"/>
      <c r="AC213" s="212"/>
      <c r="AD213" s="212"/>
      <c r="AE213" s="212"/>
      <c r="AF213" s="212"/>
      <c r="AG213" s="212" t="s">
        <v>178</v>
      </c>
      <c r="AH213" s="212">
        <v>5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5">
      <c r="A214" s="233">
        <v>55</v>
      </c>
      <c r="B214" s="234" t="s">
        <v>417</v>
      </c>
      <c r="C214" s="252" t="s">
        <v>418</v>
      </c>
      <c r="D214" s="235" t="s">
        <v>181</v>
      </c>
      <c r="E214" s="236">
        <v>163.25</v>
      </c>
      <c r="F214" s="237"/>
      <c r="G214" s="238">
        <f>ROUND(E214*F214,2)</f>
        <v>0</v>
      </c>
      <c r="H214" s="237"/>
      <c r="I214" s="238">
        <f>ROUND(E214*H214,2)</f>
        <v>0</v>
      </c>
      <c r="J214" s="237"/>
      <c r="K214" s="238">
        <f>ROUND(E214*J214,2)</f>
        <v>0</v>
      </c>
      <c r="L214" s="238">
        <v>21</v>
      </c>
      <c r="M214" s="238">
        <f>G214*(1+L214/100)</f>
        <v>0</v>
      </c>
      <c r="N214" s="236">
        <v>2.9999999999999997E-4</v>
      </c>
      <c r="O214" s="236">
        <f>ROUND(E214*N214,2)</f>
        <v>0.05</v>
      </c>
      <c r="P214" s="236">
        <v>0</v>
      </c>
      <c r="Q214" s="236">
        <f>ROUND(E214*P214,2)</f>
        <v>0</v>
      </c>
      <c r="R214" s="238" t="s">
        <v>403</v>
      </c>
      <c r="S214" s="238" t="s">
        <v>170</v>
      </c>
      <c r="T214" s="239" t="s">
        <v>171</v>
      </c>
      <c r="U214" s="222">
        <v>0.34720000000000001</v>
      </c>
      <c r="V214" s="222">
        <f>ROUND(E214*U214,2)</f>
        <v>56.68</v>
      </c>
      <c r="W214" s="222"/>
      <c r="X214" s="222" t="s">
        <v>172</v>
      </c>
      <c r="Y214" s="222" t="s">
        <v>173</v>
      </c>
      <c r="Z214" s="212"/>
      <c r="AA214" s="212"/>
      <c r="AB214" s="212"/>
      <c r="AC214" s="212"/>
      <c r="AD214" s="212"/>
      <c r="AE214" s="212"/>
      <c r="AF214" s="212"/>
      <c r="AG214" s="212" t="s">
        <v>174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2" x14ac:dyDescent="0.25">
      <c r="A215" s="219"/>
      <c r="B215" s="220"/>
      <c r="C215" s="255" t="s">
        <v>419</v>
      </c>
      <c r="D215" s="242"/>
      <c r="E215" s="242"/>
      <c r="F215" s="242"/>
      <c r="G215" s="24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22"/>
      <c r="Z215" s="212"/>
      <c r="AA215" s="212"/>
      <c r="AB215" s="212"/>
      <c r="AC215" s="212"/>
      <c r="AD215" s="212"/>
      <c r="AE215" s="212"/>
      <c r="AF215" s="212"/>
      <c r="AG215" s="212" t="s">
        <v>201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2" x14ac:dyDescent="0.25">
      <c r="A216" s="219"/>
      <c r="B216" s="220"/>
      <c r="C216" s="254" t="s">
        <v>420</v>
      </c>
      <c r="D216" s="223"/>
      <c r="E216" s="224">
        <v>163.25</v>
      </c>
      <c r="F216" s="222"/>
      <c r="G216" s="222"/>
      <c r="H216" s="222"/>
      <c r="I216" s="222"/>
      <c r="J216" s="222"/>
      <c r="K216" s="222"/>
      <c r="L216" s="222"/>
      <c r="M216" s="222"/>
      <c r="N216" s="221"/>
      <c r="O216" s="221"/>
      <c r="P216" s="221"/>
      <c r="Q216" s="221"/>
      <c r="R216" s="222"/>
      <c r="S216" s="222"/>
      <c r="T216" s="222"/>
      <c r="U216" s="222"/>
      <c r="V216" s="222"/>
      <c r="W216" s="222"/>
      <c r="X216" s="222"/>
      <c r="Y216" s="222"/>
      <c r="Z216" s="212"/>
      <c r="AA216" s="212"/>
      <c r="AB216" s="212"/>
      <c r="AC216" s="212"/>
      <c r="AD216" s="212"/>
      <c r="AE216" s="212"/>
      <c r="AF216" s="212"/>
      <c r="AG216" s="212" t="s">
        <v>178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5">
      <c r="A217" s="233">
        <v>56</v>
      </c>
      <c r="B217" s="234" t="s">
        <v>421</v>
      </c>
      <c r="C217" s="252" t="s">
        <v>422</v>
      </c>
      <c r="D217" s="235" t="s">
        <v>181</v>
      </c>
      <c r="E217" s="236">
        <v>64.754999999999995</v>
      </c>
      <c r="F217" s="237"/>
      <c r="G217" s="238">
        <f>ROUND(E217*F217,2)</f>
        <v>0</v>
      </c>
      <c r="H217" s="237"/>
      <c r="I217" s="238">
        <f>ROUND(E217*H217,2)</f>
        <v>0</v>
      </c>
      <c r="J217" s="237"/>
      <c r="K217" s="238">
        <f>ROUND(E217*J217,2)</f>
        <v>0</v>
      </c>
      <c r="L217" s="238">
        <v>21</v>
      </c>
      <c r="M217" s="238">
        <f>G217*(1+L217/100)</f>
        <v>0</v>
      </c>
      <c r="N217" s="236">
        <v>0</v>
      </c>
      <c r="O217" s="236">
        <f>ROUND(E217*N217,2)</f>
        <v>0</v>
      </c>
      <c r="P217" s="236">
        <v>1E-3</v>
      </c>
      <c r="Q217" s="236">
        <f>ROUND(E217*P217,2)</f>
        <v>0.06</v>
      </c>
      <c r="R217" s="238" t="s">
        <v>403</v>
      </c>
      <c r="S217" s="238" t="s">
        <v>170</v>
      </c>
      <c r="T217" s="239" t="s">
        <v>171</v>
      </c>
      <c r="U217" s="222">
        <v>0.01</v>
      </c>
      <c r="V217" s="222">
        <f>ROUND(E217*U217,2)</f>
        <v>0.65</v>
      </c>
      <c r="W217" s="222"/>
      <c r="X217" s="222" t="s">
        <v>172</v>
      </c>
      <c r="Y217" s="222" t="s">
        <v>173</v>
      </c>
      <c r="Z217" s="212"/>
      <c r="AA217" s="212"/>
      <c r="AB217" s="212"/>
      <c r="AC217" s="212"/>
      <c r="AD217" s="212"/>
      <c r="AE217" s="212"/>
      <c r="AF217" s="212"/>
      <c r="AG217" s="212" t="s">
        <v>174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5">
      <c r="A218" s="219"/>
      <c r="B218" s="220"/>
      <c r="C218" s="254" t="s">
        <v>423</v>
      </c>
      <c r="D218" s="223"/>
      <c r="E218" s="224"/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22"/>
      <c r="Z218" s="212"/>
      <c r="AA218" s="212"/>
      <c r="AB218" s="212"/>
      <c r="AC218" s="212"/>
      <c r="AD218" s="212"/>
      <c r="AE218" s="212"/>
      <c r="AF218" s="212"/>
      <c r="AG218" s="212" t="s">
        <v>178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19"/>
      <c r="B219" s="220"/>
      <c r="C219" s="254" t="s">
        <v>424</v>
      </c>
      <c r="D219" s="223"/>
      <c r="E219" s="224">
        <v>60.12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22"/>
      <c r="Z219" s="212"/>
      <c r="AA219" s="212"/>
      <c r="AB219" s="212"/>
      <c r="AC219" s="212"/>
      <c r="AD219" s="212"/>
      <c r="AE219" s="212"/>
      <c r="AF219" s="212"/>
      <c r="AG219" s="212" t="s">
        <v>178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19"/>
      <c r="B220" s="220"/>
      <c r="C220" s="254" t="s">
        <v>425</v>
      </c>
      <c r="D220" s="223"/>
      <c r="E220" s="224">
        <v>4.6349999999999998</v>
      </c>
      <c r="F220" s="222"/>
      <c r="G220" s="222"/>
      <c r="H220" s="222"/>
      <c r="I220" s="222"/>
      <c r="J220" s="222"/>
      <c r="K220" s="222"/>
      <c r="L220" s="222"/>
      <c r="M220" s="222"/>
      <c r="N220" s="221"/>
      <c r="O220" s="221"/>
      <c r="P220" s="221"/>
      <c r="Q220" s="221"/>
      <c r="R220" s="222"/>
      <c r="S220" s="222"/>
      <c r="T220" s="222"/>
      <c r="U220" s="222"/>
      <c r="V220" s="222"/>
      <c r="W220" s="222"/>
      <c r="X220" s="222"/>
      <c r="Y220" s="222"/>
      <c r="Z220" s="212"/>
      <c r="AA220" s="212"/>
      <c r="AB220" s="212"/>
      <c r="AC220" s="212"/>
      <c r="AD220" s="212"/>
      <c r="AE220" s="212"/>
      <c r="AF220" s="212"/>
      <c r="AG220" s="212" t="s">
        <v>178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5">
      <c r="A221" s="233">
        <v>57</v>
      </c>
      <c r="B221" s="234" t="s">
        <v>426</v>
      </c>
      <c r="C221" s="252" t="s">
        <v>427</v>
      </c>
      <c r="D221" s="235" t="s">
        <v>181</v>
      </c>
      <c r="E221" s="236">
        <v>26.4</v>
      </c>
      <c r="F221" s="237"/>
      <c r="G221" s="238">
        <f>ROUND(E221*F221,2)</f>
        <v>0</v>
      </c>
      <c r="H221" s="237"/>
      <c r="I221" s="238">
        <f>ROUND(E221*H221,2)</f>
        <v>0</v>
      </c>
      <c r="J221" s="237"/>
      <c r="K221" s="238">
        <f>ROUND(E221*J221,2)</f>
        <v>0</v>
      </c>
      <c r="L221" s="238">
        <v>21</v>
      </c>
      <c r="M221" s="238">
        <f>G221*(1+L221/100)</f>
        <v>0</v>
      </c>
      <c r="N221" s="236">
        <v>4.1999999999999997E-3</v>
      </c>
      <c r="O221" s="236">
        <f>ROUND(E221*N221,2)</f>
        <v>0.11</v>
      </c>
      <c r="P221" s="236">
        <v>0</v>
      </c>
      <c r="Q221" s="236">
        <f>ROUND(E221*P221,2)</f>
        <v>0</v>
      </c>
      <c r="R221" s="238"/>
      <c r="S221" s="238" t="s">
        <v>327</v>
      </c>
      <c r="T221" s="239" t="s">
        <v>328</v>
      </c>
      <c r="U221" s="222">
        <v>0.05</v>
      </c>
      <c r="V221" s="222">
        <f>ROUND(E221*U221,2)</f>
        <v>1.32</v>
      </c>
      <c r="W221" s="222"/>
      <c r="X221" s="222" t="s">
        <v>172</v>
      </c>
      <c r="Y221" s="222" t="s">
        <v>173</v>
      </c>
      <c r="Z221" s="212"/>
      <c r="AA221" s="212"/>
      <c r="AB221" s="212"/>
      <c r="AC221" s="212"/>
      <c r="AD221" s="212"/>
      <c r="AE221" s="212"/>
      <c r="AF221" s="212"/>
      <c r="AG221" s="212" t="s">
        <v>174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5">
      <c r="A222" s="219"/>
      <c r="B222" s="220"/>
      <c r="C222" s="254" t="s">
        <v>428</v>
      </c>
      <c r="D222" s="223"/>
      <c r="E222" s="224">
        <v>26.4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22"/>
      <c r="Z222" s="212"/>
      <c r="AA222" s="212"/>
      <c r="AB222" s="212"/>
      <c r="AC222" s="212"/>
      <c r="AD222" s="212"/>
      <c r="AE222" s="212"/>
      <c r="AF222" s="212"/>
      <c r="AG222" s="212" t="s">
        <v>178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5">
      <c r="A223" s="233">
        <v>58</v>
      </c>
      <c r="B223" s="234" t="s">
        <v>429</v>
      </c>
      <c r="C223" s="252" t="s">
        <v>430</v>
      </c>
      <c r="D223" s="235" t="s">
        <v>283</v>
      </c>
      <c r="E223" s="236">
        <v>56.405999999999999</v>
      </c>
      <c r="F223" s="237"/>
      <c r="G223" s="238">
        <f>ROUND(E223*F223,2)</f>
        <v>0</v>
      </c>
      <c r="H223" s="237"/>
      <c r="I223" s="238">
        <f>ROUND(E223*H223,2)</f>
        <v>0</v>
      </c>
      <c r="J223" s="237"/>
      <c r="K223" s="238">
        <f>ROUND(E223*J223,2)</f>
        <v>0</v>
      </c>
      <c r="L223" s="238">
        <v>21</v>
      </c>
      <c r="M223" s="238">
        <f>G223*(1+L223/100)</f>
        <v>0</v>
      </c>
      <c r="N223" s="236">
        <v>1.3999999999999999E-4</v>
      </c>
      <c r="O223" s="236">
        <f>ROUND(E223*N223,2)</f>
        <v>0.01</v>
      </c>
      <c r="P223" s="236">
        <v>0</v>
      </c>
      <c r="Q223" s="236">
        <f>ROUND(E223*P223,2)</f>
        <v>0</v>
      </c>
      <c r="R223" s="238" t="s">
        <v>190</v>
      </c>
      <c r="S223" s="238" t="s">
        <v>170</v>
      </c>
      <c r="T223" s="239" t="s">
        <v>171</v>
      </c>
      <c r="U223" s="222">
        <v>0</v>
      </c>
      <c r="V223" s="222">
        <f>ROUND(E223*U223,2)</f>
        <v>0</v>
      </c>
      <c r="W223" s="222"/>
      <c r="X223" s="222" t="s">
        <v>191</v>
      </c>
      <c r="Y223" s="222" t="s">
        <v>173</v>
      </c>
      <c r="Z223" s="212"/>
      <c r="AA223" s="212"/>
      <c r="AB223" s="212"/>
      <c r="AC223" s="212"/>
      <c r="AD223" s="212"/>
      <c r="AE223" s="212"/>
      <c r="AF223" s="212"/>
      <c r="AG223" s="212" t="s">
        <v>192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2" x14ac:dyDescent="0.25">
      <c r="A224" s="219"/>
      <c r="B224" s="220"/>
      <c r="C224" s="254" t="s">
        <v>431</v>
      </c>
      <c r="D224" s="223"/>
      <c r="E224" s="224">
        <v>56.405999999999999</v>
      </c>
      <c r="F224" s="222"/>
      <c r="G224" s="222"/>
      <c r="H224" s="222"/>
      <c r="I224" s="222"/>
      <c r="J224" s="222"/>
      <c r="K224" s="222"/>
      <c r="L224" s="222"/>
      <c r="M224" s="222"/>
      <c r="N224" s="221"/>
      <c r="O224" s="221"/>
      <c r="P224" s="221"/>
      <c r="Q224" s="221"/>
      <c r="R224" s="222"/>
      <c r="S224" s="222"/>
      <c r="T224" s="222"/>
      <c r="U224" s="222"/>
      <c r="V224" s="222"/>
      <c r="W224" s="222"/>
      <c r="X224" s="222"/>
      <c r="Y224" s="222"/>
      <c r="Z224" s="212"/>
      <c r="AA224" s="212"/>
      <c r="AB224" s="212"/>
      <c r="AC224" s="212"/>
      <c r="AD224" s="212"/>
      <c r="AE224" s="212"/>
      <c r="AF224" s="212"/>
      <c r="AG224" s="212" t="s">
        <v>178</v>
      </c>
      <c r="AH224" s="212">
        <v>5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5">
      <c r="A225" s="233">
        <v>59</v>
      </c>
      <c r="B225" s="234" t="s">
        <v>432</v>
      </c>
      <c r="C225" s="252" t="s">
        <v>433</v>
      </c>
      <c r="D225" s="235" t="s">
        <v>181</v>
      </c>
      <c r="E225" s="236">
        <v>185.48419999999999</v>
      </c>
      <c r="F225" s="237"/>
      <c r="G225" s="238">
        <f>ROUND(E225*F225,2)</f>
        <v>0</v>
      </c>
      <c r="H225" s="237"/>
      <c r="I225" s="238">
        <f>ROUND(E225*H225,2)</f>
        <v>0</v>
      </c>
      <c r="J225" s="237"/>
      <c r="K225" s="238">
        <f>ROUND(E225*J225,2)</f>
        <v>0</v>
      </c>
      <c r="L225" s="238">
        <v>21</v>
      </c>
      <c r="M225" s="238">
        <f>G225*(1+L225/100)</f>
        <v>0</v>
      </c>
      <c r="N225" s="236">
        <v>8.0000000000000002E-3</v>
      </c>
      <c r="O225" s="236">
        <f>ROUND(E225*N225,2)</f>
        <v>1.48</v>
      </c>
      <c r="P225" s="236">
        <v>0</v>
      </c>
      <c r="Q225" s="236">
        <f>ROUND(E225*P225,2)</f>
        <v>0</v>
      </c>
      <c r="R225" s="238"/>
      <c r="S225" s="238" t="s">
        <v>327</v>
      </c>
      <c r="T225" s="239" t="s">
        <v>328</v>
      </c>
      <c r="U225" s="222">
        <v>0</v>
      </c>
      <c r="V225" s="222">
        <f>ROUND(E225*U225,2)</f>
        <v>0</v>
      </c>
      <c r="W225" s="222"/>
      <c r="X225" s="222" t="s">
        <v>191</v>
      </c>
      <c r="Y225" s="222" t="s">
        <v>173</v>
      </c>
      <c r="Z225" s="212"/>
      <c r="AA225" s="212"/>
      <c r="AB225" s="212"/>
      <c r="AC225" s="212"/>
      <c r="AD225" s="212"/>
      <c r="AE225" s="212"/>
      <c r="AF225" s="212"/>
      <c r="AG225" s="212" t="s">
        <v>192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ht="41.4" outlineLevel="2" x14ac:dyDescent="0.25">
      <c r="A226" s="219"/>
      <c r="B226" s="220"/>
      <c r="C226" s="255" t="s">
        <v>434</v>
      </c>
      <c r="D226" s="242"/>
      <c r="E226" s="242"/>
      <c r="F226" s="242"/>
      <c r="G226" s="24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22"/>
      <c r="Z226" s="212"/>
      <c r="AA226" s="212"/>
      <c r="AB226" s="212"/>
      <c r="AC226" s="212"/>
      <c r="AD226" s="212"/>
      <c r="AE226" s="212"/>
      <c r="AF226" s="212"/>
      <c r="AG226" s="212" t="s">
        <v>201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41" t="str">
        <f>C226</f>
        <v>Vysoce zátěžová homogenní vinylová podlahová krytina v rolích. Produkt tvořen jednovrstvou homogenní kalandrovanou a lisovanou konstrukcí, laserem tvrzenou povrchovou úpravou nevyžadující aplikaci ochranných emulzí, chránící před chemickými látkami. Celková tloušťka 2mm, hmotnost max 2700g/m2. Reakce na oheň Bfl-s1, součinitel smykového tření dle ČSN  744507 min. 0,6, odolnost vůči bodové zátěži 0,02mm, protiskluznost dle DIN 51130.</v>
      </c>
      <c r="BB226" s="212"/>
      <c r="BC226" s="212"/>
      <c r="BD226" s="212"/>
      <c r="BE226" s="212"/>
      <c r="BF226" s="212"/>
      <c r="BG226" s="212"/>
      <c r="BH226" s="212"/>
    </row>
    <row r="227" spans="1:60" outlineLevel="2" x14ac:dyDescent="0.25">
      <c r="A227" s="219"/>
      <c r="B227" s="220"/>
      <c r="C227" s="254" t="s">
        <v>435</v>
      </c>
      <c r="D227" s="223"/>
      <c r="E227" s="224"/>
      <c r="F227" s="222"/>
      <c r="G227" s="222"/>
      <c r="H227" s="222"/>
      <c r="I227" s="222"/>
      <c r="J227" s="222"/>
      <c r="K227" s="222"/>
      <c r="L227" s="222"/>
      <c r="M227" s="222"/>
      <c r="N227" s="221"/>
      <c r="O227" s="221"/>
      <c r="P227" s="221"/>
      <c r="Q227" s="221"/>
      <c r="R227" s="222"/>
      <c r="S227" s="222"/>
      <c r="T227" s="222"/>
      <c r="U227" s="222"/>
      <c r="V227" s="222"/>
      <c r="W227" s="222"/>
      <c r="X227" s="222"/>
      <c r="Y227" s="222"/>
      <c r="Z227" s="212"/>
      <c r="AA227" s="212"/>
      <c r="AB227" s="212"/>
      <c r="AC227" s="212"/>
      <c r="AD227" s="212"/>
      <c r="AE227" s="212"/>
      <c r="AF227" s="212"/>
      <c r="AG227" s="212" t="s">
        <v>178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5">
      <c r="A228" s="219"/>
      <c r="B228" s="220"/>
      <c r="C228" s="254" t="s">
        <v>436</v>
      </c>
      <c r="D228" s="223"/>
      <c r="E228" s="224">
        <v>179.57499999999999</v>
      </c>
      <c r="F228" s="222"/>
      <c r="G228" s="222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22"/>
      <c r="Z228" s="212"/>
      <c r="AA228" s="212"/>
      <c r="AB228" s="212"/>
      <c r="AC228" s="212"/>
      <c r="AD228" s="212"/>
      <c r="AE228" s="212"/>
      <c r="AF228" s="212"/>
      <c r="AG228" s="212" t="s">
        <v>178</v>
      </c>
      <c r="AH228" s="212">
        <v>5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19"/>
      <c r="B229" s="220"/>
      <c r="C229" s="254" t="s">
        <v>437</v>
      </c>
      <c r="D229" s="223"/>
      <c r="E229" s="224"/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22"/>
      <c r="Z229" s="212"/>
      <c r="AA229" s="212"/>
      <c r="AB229" s="212"/>
      <c r="AC229" s="212"/>
      <c r="AD229" s="212"/>
      <c r="AE229" s="212"/>
      <c r="AF229" s="212"/>
      <c r="AG229" s="212" t="s">
        <v>178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5">
      <c r="A230" s="219"/>
      <c r="B230" s="220"/>
      <c r="C230" s="254" t="s">
        <v>438</v>
      </c>
      <c r="D230" s="223"/>
      <c r="E230" s="224">
        <v>5.9092000000000002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22"/>
      <c r="Z230" s="212"/>
      <c r="AA230" s="212"/>
      <c r="AB230" s="212"/>
      <c r="AC230" s="212"/>
      <c r="AD230" s="212"/>
      <c r="AE230" s="212"/>
      <c r="AF230" s="212"/>
      <c r="AG230" s="212" t="s">
        <v>178</v>
      </c>
      <c r="AH230" s="212">
        <v>5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5">
      <c r="A231" s="233">
        <v>60</v>
      </c>
      <c r="B231" s="234" t="s">
        <v>439</v>
      </c>
      <c r="C231" s="252" t="s">
        <v>440</v>
      </c>
      <c r="D231" s="235" t="s">
        <v>168</v>
      </c>
      <c r="E231" s="236">
        <v>1.66022</v>
      </c>
      <c r="F231" s="237"/>
      <c r="G231" s="238">
        <f>ROUND(E231*F231,2)</f>
        <v>0</v>
      </c>
      <c r="H231" s="237"/>
      <c r="I231" s="238">
        <f>ROUND(E231*H231,2)</f>
        <v>0</v>
      </c>
      <c r="J231" s="237"/>
      <c r="K231" s="238">
        <f>ROUND(E231*J231,2)</f>
        <v>0</v>
      </c>
      <c r="L231" s="238">
        <v>21</v>
      </c>
      <c r="M231" s="238">
        <f>G231*(1+L231/100)</f>
        <v>0</v>
      </c>
      <c r="N231" s="236">
        <v>0</v>
      </c>
      <c r="O231" s="236">
        <f>ROUND(E231*N231,2)</f>
        <v>0</v>
      </c>
      <c r="P231" s="236">
        <v>0</v>
      </c>
      <c r="Q231" s="236">
        <f>ROUND(E231*P231,2)</f>
        <v>0</v>
      </c>
      <c r="R231" s="238" t="s">
        <v>403</v>
      </c>
      <c r="S231" s="238" t="s">
        <v>170</v>
      </c>
      <c r="T231" s="239" t="s">
        <v>171</v>
      </c>
      <c r="U231" s="222">
        <v>1.1020000000000001</v>
      </c>
      <c r="V231" s="222">
        <f>ROUND(E231*U231,2)</f>
        <v>1.83</v>
      </c>
      <c r="W231" s="222"/>
      <c r="X231" s="222" t="s">
        <v>318</v>
      </c>
      <c r="Y231" s="222" t="s">
        <v>173</v>
      </c>
      <c r="Z231" s="212"/>
      <c r="AA231" s="212"/>
      <c r="AB231" s="212"/>
      <c r="AC231" s="212"/>
      <c r="AD231" s="212"/>
      <c r="AE231" s="212"/>
      <c r="AF231" s="212"/>
      <c r="AG231" s="212" t="s">
        <v>319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5">
      <c r="A232" s="219"/>
      <c r="B232" s="220"/>
      <c r="C232" s="253" t="s">
        <v>441</v>
      </c>
      <c r="D232" s="240"/>
      <c r="E232" s="240"/>
      <c r="F232" s="240"/>
      <c r="G232" s="240"/>
      <c r="H232" s="222"/>
      <c r="I232" s="222"/>
      <c r="J232" s="222"/>
      <c r="K232" s="222"/>
      <c r="L232" s="222"/>
      <c r="M232" s="222"/>
      <c r="N232" s="221"/>
      <c r="O232" s="221"/>
      <c r="P232" s="221"/>
      <c r="Q232" s="221"/>
      <c r="R232" s="222"/>
      <c r="S232" s="222"/>
      <c r="T232" s="222"/>
      <c r="U232" s="222"/>
      <c r="V232" s="222"/>
      <c r="W232" s="222"/>
      <c r="X232" s="222"/>
      <c r="Y232" s="222"/>
      <c r="Z232" s="212"/>
      <c r="AA232" s="212"/>
      <c r="AB232" s="212"/>
      <c r="AC232" s="212"/>
      <c r="AD232" s="212"/>
      <c r="AE232" s="212"/>
      <c r="AF232" s="212"/>
      <c r="AG232" s="212" t="s">
        <v>176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2" x14ac:dyDescent="0.25">
      <c r="A233" s="219"/>
      <c r="B233" s="220"/>
      <c r="C233" s="254" t="s">
        <v>321</v>
      </c>
      <c r="D233" s="223"/>
      <c r="E233" s="224"/>
      <c r="F233" s="222"/>
      <c r="G233" s="222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22"/>
      <c r="Z233" s="212"/>
      <c r="AA233" s="212"/>
      <c r="AB233" s="212"/>
      <c r="AC233" s="212"/>
      <c r="AD233" s="212"/>
      <c r="AE233" s="212"/>
      <c r="AF233" s="212"/>
      <c r="AG233" s="212" t="s">
        <v>178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5">
      <c r="A234" s="219"/>
      <c r="B234" s="220"/>
      <c r="C234" s="254" t="s">
        <v>442</v>
      </c>
      <c r="D234" s="223"/>
      <c r="E234" s="224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22"/>
      <c r="Z234" s="212"/>
      <c r="AA234" s="212"/>
      <c r="AB234" s="212"/>
      <c r="AC234" s="212"/>
      <c r="AD234" s="212"/>
      <c r="AE234" s="212"/>
      <c r="AF234" s="212"/>
      <c r="AG234" s="212" t="s">
        <v>178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19"/>
      <c r="B235" s="220"/>
      <c r="C235" s="254" t="s">
        <v>443</v>
      </c>
      <c r="D235" s="223"/>
      <c r="E235" s="224">
        <v>1.66022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22"/>
      <c r="Z235" s="212"/>
      <c r="AA235" s="212"/>
      <c r="AB235" s="212"/>
      <c r="AC235" s="212"/>
      <c r="AD235" s="212"/>
      <c r="AE235" s="212"/>
      <c r="AF235" s="212"/>
      <c r="AG235" s="212" t="s">
        <v>178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x14ac:dyDescent="0.25">
      <c r="A236" s="226" t="s">
        <v>164</v>
      </c>
      <c r="B236" s="227" t="s">
        <v>118</v>
      </c>
      <c r="C236" s="251" t="s">
        <v>119</v>
      </c>
      <c r="D236" s="228"/>
      <c r="E236" s="229"/>
      <c r="F236" s="230"/>
      <c r="G236" s="230">
        <f>SUMIF(AG237:AG253,"&lt;&gt;NOR",G237:G253)</f>
        <v>0</v>
      </c>
      <c r="H236" s="230"/>
      <c r="I236" s="230">
        <f>SUM(I237:I253)</f>
        <v>0</v>
      </c>
      <c r="J236" s="230"/>
      <c r="K236" s="230">
        <f>SUM(K237:K253)</f>
        <v>0</v>
      </c>
      <c r="L236" s="230"/>
      <c r="M236" s="230">
        <f>SUM(M237:M253)</f>
        <v>0</v>
      </c>
      <c r="N236" s="229"/>
      <c r="O236" s="229">
        <f>SUM(O237:O253)</f>
        <v>0.21000000000000002</v>
      </c>
      <c r="P236" s="229"/>
      <c r="Q236" s="229">
        <f>SUM(Q237:Q253)</f>
        <v>0</v>
      </c>
      <c r="R236" s="230"/>
      <c r="S236" s="230"/>
      <c r="T236" s="231"/>
      <c r="U236" s="225"/>
      <c r="V236" s="225">
        <f>SUM(V237:V253)</f>
        <v>12.030000000000001</v>
      </c>
      <c r="W236" s="225"/>
      <c r="X236" s="225"/>
      <c r="Y236" s="225"/>
      <c r="AG236" t="s">
        <v>165</v>
      </c>
    </row>
    <row r="237" spans="1:60" outlineLevel="1" x14ac:dyDescent="0.25">
      <c r="A237" s="233">
        <v>61</v>
      </c>
      <c r="B237" s="234" t="s">
        <v>444</v>
      </c>
      <c r="C237" s="252" t="s">
        <v>445</v>
      </c>
      <c r="D237" s="235" t="s">
        <v>181</v>
      </c>
      <c r="E237" s="236">
        <v>8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21</v>
      </c>
      <c r="M237" s="238">
        <f>G237*(1+L237/100)</f>
        <v>0</v>
      </c>
      <c r="N237" s="236">
        <v>1.6000000000000001E-4</v>
      </c>
      <c r="O237" s="236">
        <f>ROUND(E237*N237,2)</f>
        <v>0</v>
      </c>
      <c r="P237" s="236">
        <v>0</v>
      </c>
      <c r="Q237" s="236">
        <f>ROUND(E237*P237,2)</f>
        <v>0</v>
      </c>
      <c r="R237" s="238" t="s">
        <v>314</v>
      </c>
      <c r="S237" s="238" t="s">
        <v>170</v>
      </c>
      <c r="T237" s="239" t="s">
        <v>171</v>
      </c>
      <c r="U237" s="222">
        <v>0.05</v>
      </c>
      <c r="V237" s="222">
        <f>ROUND(E237*U237,2)</f>
        <v>0.4</v>
      </c>
      <c r="W237" s="222"/>
      <c r="X237" s="222" t="s">
        <v>172</v>
      </c>
      <c r="Y237" s="222" t="s">
        <v>173</v>
      </c>
      <c r="Z237" s="212"/>
      <c r="AA237" s="212"/>
      <c r="AB237" s="212"/>
      <c r="AC237" s="212"/>
      <c r="AD237" s="212"/>
      <c r="AE237" s="212"/>
      <c r="AF237" s="212"/>
      <c r="AG237" s="212" t="s">
        <v>174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2" x14ac:dyDescent="0.25">
      <c r="A238" s="219"/>
      <c r="B238" s="220"/>
      <c r="C238" s="255" t="s">
        <v>446</v>
      </c>
      <c r="D238" s="242"/>
      <c r="E238" s="242"/>
      <c r="F238" s="242"/>
      <c r="G238" s="242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22"/>
      <c r="Z238" s="212"/>
      <c r="AA238" s="212"/>
      <c r="AB238" s="212"/>
      <c r="AC238" s="212"/>
      <c r="AD238" s="212"/>
      <c r="AE238" s="212"/>
      <c r="AF238" s="212"/>
      <c r="AG238" s="212" t="s">
        <v>201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5">
      <c r="A239" s="219"/>
      <c r="B239" s="220"/>
      <c r="C239" s="254" t="s">
        <v>447</v>
      </c>
      <c r="D239" s="223"/>
      <c r="E239" s="224">
        <v>8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22"/>
      <c r="Z239" s="212"/>
      <c r="AA239" s="212"/>
      <c r="AB239" s="212"/>
      <c r="AC239" s="212"/>
      <c r="AD239" s="212"/>
      <c r="AE239" s="212"/>
      <c r="AF239" s="212"/>
      <c r="AG239" s="212" t="s">
        <v>178</v>
      </c>
      <c r="AH239" s="212">
        <v>5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0.399999999999999" outlineLevel="1" x14ac:dyDescent="0.25">
      <c r="A240" s="233">
        <v>62</v>
      </c>
      <c r="B240" s="234" t="s">
        <v>448</v>
      </c>
      <c r="C240" s="252" t="s">
        <v>449</v>
      </c>
      <c r="D240" s="235" t="s">
        <v>181</v>
      </c>
      <c r="E240" s="236">
        <v>8</v>
      </c>
      <c r="F240" s="237"/>
      <c r="G240" s="238">
        <f>ROUND(E240*F240,2)</f>
        <v>0</v>
      </c>
      <c r="H240" s="237"/>
      <c r="I240" s="238">
        <f>ROUND(E240*H240,2)</f>
        <v>0</v>
      </c>
      <c r="J240" s="237"/>
      <c r="K240" s="238">
        <f>ROUND(E240*J240,2)</f>
        <v>0</v>
      </c>
      <c r="L240" s="238">
        <v>21</v>
      </c>
      <c r="M240" s="238">
        <f>G240*(1+L240/100)</f>
        <v>0</v>
      </c>
      <c r="N240" s="236">
        <v>5.3499999999999997E-3</v>
      </c>
      <c r="O240" s="236">
        <f>ROUND(E240*N240,2)</f>
        <v>0.04</v>
      </c>
      <c r="P240" s="236">
        <v>0</v>
      </c>
      <c r="Q240" s="236">
        <f>ROUND(E240*P240,2)</f>
        <v>0</v>
      </c>
      <c r="R240" s="238" t="s">
        <v>314</v>
      </c>
      <c r="S240" s="238" t="s">
        <v>170</v>
      </c>
      <c r="T240" s="239" t="s">
        <v>171</v>
      </c>
      <c r="U240" s="222">
        <v>1.29</v>
      </c>
      <c r="V240" s="222">
        <f>ROUND(E240*U240,2)</f>
        <v>10.32</v>
      </c>
      <c r="W240" s="222"/>
      <c r="X240" s="222" t="s">
        <v>172</v>
      </c>
      <c r="Y240" s="222" t="s">
        <v>173</v>
      </c>
      <c r="Z240" s="212"/>
      <c r="AA240" s="212"/>
      <c r="AB240" s="212"/>
      <c r="AC240" s="212"/>
      <c r="AD240" s="212"/>
      <c r="AE240" s="212"/>
      <c r="AF240" s="212"/>
      <c r="AG240" s="212" t="s">
        <v>174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5">
      <c r="A241" s="219"/>
      <c r="B241" s="220"/>
      <c r="C241" s="255" t="s">
        <v>450</v>
      </c>
      <c r="D241" s="242"/>
      <c r="E241" s="242"/>
      <c r="F241" s="242"/>
      <c r="G241" s="24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22"/>
      <c r="Z241" s="212"/>
      <c r="AA241" s="212"/>
      <c r="AB241" s="212"/>
      <c r="AC241" s="212"/>
      <c r="AD241" s="212"/>
      <c r="AE241" s="212"/>
      <c r="AF241" s="212"/>
      <c r="AG241" s="212" t="s">
        <v>201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2" x14ac:dyDescent="0.25">
      <c r="A242" s="219"/>
      <c r="B242" s="220"/>
      <c r="C242" s="254" t="s">
        <v>451</v>
      </c>
      <c r="D242" s="223"/>
      <c r="E242" s="224"/>
      <c r="F242" s="222"/>
      <c r="G242" s="222"/>
      <c r="H242" s="222"/>
      <c r="I242" s="222"/>
      <c r="J242" s="222"/>
      <c r="K242" s="222"/>
      <c r="L242" s="222"/>
      <c r="M242" s="222"/>
      <c r="N242" s="221"/>
      <c r="O242" s="221"/>
      <c r="P242" s="221"/>
      <c r="Q242" s="221"/>
      <c r="R242" s="222"/>
      <c r="S242" s="222"/>
      <c r="T242" s="222"/>
      <c r="U242" s="222"/>
      <c r="V242" s="222"/>
      <c r="W242" s="222"/>
      <c r="X242" s="222"/>
      <c r="Y242" s="222"/>
      <c r="Z242" s="212"/>
      <c r="AA242" s="212"/>
      <c r="AB242" s="212"/>
      <c r="AC242" s="212"/>
      <c r="AD242" s="212"/>
      <c r="AE242" s="212"/>
      <c r="AF242" s="212"/>
      <c r="AG242" s="212" t="s">
        <v>178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5">
      <c r="A243" s="219"/>
      <c r="B243" s="220"/>
      <c r="C243" s="254" t="s">
        <v>452</v>
      </c>
      <c r="D243" s="223"/>
      <c r="E243" s="224">
        <v>8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22"/>
      <c r="Z243" s="212"/>
      <c r="AA243" s="212"/>
      <c r="AB243" s="212"/>
      <c r="AC243" s="212"/>
      <c r="AD243" s="212"/>
      <c r="AE243" s="212"/>
      <c r="AF243" s="212"/>
      <c r="AG243" s="212" t="s">
        <v>178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0.399999999999999" outlineLevel="1" x14ac:dyDescent="0.25">
      <c r="A244" s="233">
        <v>63</v>
      </c>
      <c r="B244" s="234" t="s">
        <v>453</v>
      </c>
      <c r="C244" s="252" t="s">
        <v>454</v>
      </c>
      <c r="D244" s="235" t="s">
        <v>181</v>
      </c>
      <c r="E244" s="236">
        <v>8</v>
      </c>
      <c r="F244" s="237"/>
      <c r="G244" s="238">
        <f>ROUND(E244*F244,2)</f>
        <v>0</v>
      </c>
      <c r="H244" s="237"/>
      <c r="I244" s="238">
        <f>ROUND(E244*H244,2)</f>
        <v>0</v>
      </c>
      <c r="J244" s="237"/>
      <c r="K244" s="238">
        <f>ROUND(E244*J244,2)</f>
        <v>0</v>
      </c>
      <c r="L244" s="238">
        <v>21</v>
      </c>
      <c r="M244" s="238">
        <f>G244*(1+L244/100)</f>
        <v>0</v>
      </c>
      <c r="N244" s="236">
        <v>0</v>
      </c>
      <c r="O244" s="236">
        <f>ROUND(E244*N244,2)</f>
        <v>0</v>
      </c>
      <c r="P244" s="236">
        <v>0</v>
      </c>
      <c r="Q244" s="236">
        <f>ROUND(E244*P244,2)</f>
        <v>0</v>
      </c>
      <c r="R244" s="238" t="s">
        <v>314</v>
      </c>
      <c r="S244" s="238" t="s">
        <v>170</v>
      </c>
      <c r="T244" s="239" t="s">
        <v>171</v>
      </c>
      <c r="U244" s="222">
        <v>0.13</v>
      </c>
      <c r="V244" s="222">
        <f>ROUND(E244*U244,2)</f>
        <v>1.04</v>
      </c>
      <c r="W244" s="222"/>
      <c r="X244" s="222" t="s">
        <v>172</v>
      </c>
      <c r="Y244" s="222" t="s">
        <v>173</v>
      </c>
      <c r="Z244" s="212"/>
      <c r="AA244" s="212"/>
      <c r="AB244" s="212"/>
      <c r="AC244" s="212"/>
      <c r="AD244" s="212"/>
      <c r="AE244" s="212"/>
      <c r="AF244" s="212"/>
      <c r="AG244" s="212" t="s">
        <v>174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2" x14ac:dyDescent="0.25">
      <c r="A245" s="219"/>
      <c r="B245" s="220"/>
      <c r="C245" s="254" t="s">
        <v>447</v>
      </c>
      <c r="D245" s="223"/>
      <c r="E245" s="224">
        <v>8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22"/>
      <c r="Z245" s="212"/>
      <c r="AA245" s="212"/>
      <c r="AB245" s="212"/>
      <c r="AC245" s="212"/>
      <c r="AD245" s="212"/>
      <c r="AE245" s="212"/>
      <c r="AF245" s="212"/>
      <c r="AG245" s="212" t="s">
        <v>178</v>
      </c>
      <c r="AH245" s="212">
        <v>5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5">
      <c r="A246" s="233">
        <v>64</v>
      </c>
      <c r="B246" s="234" t="s">
        <v>455</v>
      </c>
      <c r="C246" s="252" t="s">
        <v>456</v>
      </c>
      <c r="D246" s="235" t="s">
        <v>181</v>
      </c>
      <c r="E246" s="236">
        <v>8.8000000000000007</v>
      </c>
      <c r="F246" s="237"/>
      <c r="G246" s="238">
        <f>ROUND(E246*F246,2)</f>
        <v>0</v>
      </c>
      <c r="H246" s="237"/>
      <c r="I246" s="238">
        <f>ROUND(E246*H246,2)</f>
        <v>0</v>
      </c>
      <c r="J246" s="237"/>
      <c r="K246" s="238">
        <f>ROUND(E246*J246,2)</f>
        <v>0</v>
      </c>
      <c r="L246" s="238">
        <v>21</v>
      </c>
      <c r="M246" s="238">
        <f>G246*(1+L246/100)</f>
        <v>0</v>
      </c>
      <c r="N246" s="236">
        <v>1.9199999999999998E-2</v>
      </c>
      <c r="O246" s="236">
        <f>ROUND(E246*N246,2)</f>
        <v>0.17</v>
      </c>
      <c r="P246" s="236">
        <v>0</v>
      </c>
      <c r="Q246" s="236">
        <f>ROUND(E246*P246,2)</f>
        <v>0</v>
      </c>
      <c r="R246" s="238"/>
      <c r="S246" s="238" t="s">
        <v>327</v>
      </c>
      <c r="T246" s="239" t="s">
        <v>328</v>
      </c>
      <c r="U246" s="222">
        <v>0</v>
      </c>
      <c r="V246" s="222">
        <f>ROUND(E246*U246,2)</f>
        <v>0</v>
      </c>
      <c r="W246" s="222"/>
      <c r="X246" s="222" t="s">
        <v>191</v>
      </c>
      <c r="Y246" s="222" t="s">
        <v>173</v>
      </c>
      <c r="Z246" s="212"/>
      <c r="AA246" s="212"/>
      <c r="AB246" s="212"/>
      <c r="AC246" s="212"/>
      <c r="AD246" s="212"/>
      <c r="AE246" s="212"/>
      <c r="AF246" s="212"/>
      <c r="AG246" s="212" t="s">
        <v>192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2" x14ac:dyDescent="0.25">
      <c r="A247" s="219"/>
      <c r="B247" s="220"/>
      <c r="C247" s="255" t="s">
        <v>457</v>
      </c>
      <c r="D247" s="242"/>
      <c r="E247" s="242"/>
      <c r="F247" s="242"/>
      <c r="G247" s="24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22"/>
      <c r="Z247" s="212"/>
      <c r="AA247" s="212"/>
      <c r="AB247" s="212"/>
      <c r="AC247" s="212"/>
      <c r="AD247" s="212"/>
      <c r="AE247" s="212"/>
      <c r="AF247" s="212"/>
      <c r="AG247" s="212" t="s">
        <v>201</v>
      </c>
      <c r="AH247" s="212"/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5">
      <c r="A248" s="219"/>
      <c r="B248" s="220"/>
      <c r="C248" s="257" t="s">
        <v>458</v>
      </c>
      <c r="D248" s="250"/>
      <c r="E248" s="250"/>
      <c r="F248" s="250"/>
      <c r="G248" s="250"/>
      <c r="H248" s="222"/>
      <c r="I248" s="222"/>
      <c r="J248" s="222"/>
      <c r="K248" s="222"/>
      <c r="L248" s="222"/>
      <c r="M248" s="222"/>
      <c r="N248" s="221"/>
      <c r="O248" s="221"/>
      <c r="P248" s="221"/>
      <c r="Q248" s="221"/>
      <c r="R248" s="222"/>
      <c r="S248" s="222"/>
      <c r="T248" s="222"/>
      <c r="U248" s="222"/>
      <c r="V248" s="222"/>
      <c r="W248" s="222"/>
      <c r="X248" s="222"/>
      <c r="Y248" s="222"/>
      <c r="Z248" s="212"/>
      <c r="AA248" s="212"/>
      <c r="AB248" s="212"/>
      <c r="AC248" s="212"/>
      <c r="AD248" s="212"/>
      <c r="AE248" s="212"/>
      <c r="AF248" s="212"/>
      <c r="AG248" s="212" t="s">
        <v>201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2" x14ac:dyDescent="0.25">
      <c r="A249" s="219"/>
      <c r="B249" s="220"/>
      <c r="C249" s="254" t="s">
        <v>459</v>
      </c>
      <c r="D249" s="223"/>
      <c r="E249" s="224">
        <v>8.8000000000000007</v>
      </c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22"/>
      <c r="Z249" s="212"/>
      <c r="AA249" s="212"/>
      <c r="AB249" s="212"/>
      <c r="AC249" s="212"/>
      <c r="AD249" s="212"/>
      <c r="AE249" s="212"/>
      <c r="AF249" s="212"/>
      <c r="AG249" s="212" t="s">
        <v>178</v>
      </c>
      <c r="AH249" s="212">
        <v>5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5">
      <c r="A250" s="233">
        <v>65</v>
      </c>
      <c r="B250" s="234" t="s">
        <v>460</v>
      </c>
      <c r="C250" s="252" t="s">
        <v>461</v>
      </c>
      <c r="D250" s="235" t="s">
        <v>168</v>
      </c>
      <c r="E250" s="236">
        <v>0.21304000000000001</v>
      </c>
      <c r="F250" s="237"/>
      <c r="G250" s="238">
        <f>ROUND(E250*F250,2)</f>
        <v>0</v>
      </c>
      <c r="H250" s="237"/>
      <c r="I250" s="238">
        <f>ROUND(E250*H250,2)</f>
        <v>0</v>
      </c>
      <c r="J250" s="237"/>
      <c r="K250" s="238">
        <f>ROUND(E250*J250,2)</f>
        <v>0</v>
      </c>
      <c r="L250" s="238">
        <v>21</v>
      </c>
      <c r="M250" s="238">
        <f>G250*(1+L250/100)</f>
        <v>0</v>
      </c>
      <c r="N250" s="236">
        <v>0</v>
      </c>
      <c r="O250" s="236">
        <f>ROUND(E250*N250,2)</f>
        <v>0</v>
      </c>
      <c r="P250" s="236">
        <v>0</v>
      </c>
      <c r="Q250" s="236">
        <f>ROUND(E250*P250,2)</f>
        <v>0</v>
      </c>
      <c r="R250" s="238" t="s">
        <v>314</v>
      </c>
      <c r="S250" s="238" t="s">
        <v>170</v>
      </c>
      <c r="T250" s="239" t="s">
        <v>171</v>
      </c>
      <c r="U250" s="222">
        <v>1.2649999999999999</v>
      </c>
      <c r="V250" s="222">
        <f>ROUND(E250*U250,2)</f>
        <v>0.27</v>
      </c>
      <c r="W250" s="222"/>
      <c r="X250" s="222" t="s">
        <v>318</v>
      </c>
      <c r="Y250" s="222" t="s">
        <v>173</v>
      </c>
      <c r="Z250" s="212"/>
      <c r="AA250" s="212"/>
      <c r="AB250" s="212"/>
      <c r="AC250" s="212"/>
      <c r="AD250" s="212"/>
      <c r="AE250" s="212"/>
      <c r="AF250" s="212"/>
      <c r="AG250" s="212" t="s">
        <v>319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5">
      <c r="A251" s="219"/>
      <c r="B251" s="220"/>
      <c r="C251" s="254" t="s">
        <v>321</v>
      </c>
      <c r="D251" s="223"/>
      <c r="E251" s="224"/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22"/>
      <c r="Z251" s="212"/>
      <c r="AA251" s="212"/>
      <c r="AB251" s="212"/>
      <c r="AC251" s="212"/>
      <c r="AD251" s="212"/>
      <c r="AE251" s="212"/>
      <c r="AF251" s="212"/>
      <c r="AG251" s="212" t="s">
        <v>178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5">
      <c r="A252" s="219"/>
      <c r="B252" s="220"/>
      <c r="C252" s="254" t="s">
        <v>462</v>
      </c>
      <c r="D252" s="223"/>
      <c r="E252" s="224"/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22"/>
      <c r="Z252" s="212"/>
      <c r="AA252" s="212"/>
      <c r="AB252" s="212"/>
      <c r="AC252" s="212"/>
      <c r="AD252" s="212"/>
      <c r="AE252" s="212"/>
      <c r="AF252" s="212"/>
      <c r="AG252" s="212" t="s">
        <v>178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5">
      <c r="A253" s="219"/>
      <c r="B253" s="220"/>
      <c r="C253" s="254" t="s">
        <v>463</v>
      </c>
      <c r="D253" s="223"/>
      <c r="E253" s="224">
        <v>0.21304000000000001</v>
      </c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22"/>
      <c r="Z253" s="212"/>
      <c r="AA253" s="212"/>
      <c r="AB253" s="212"/>
      <c r="AC253" s="212"/>
      <c r="AD253" s="212"/>
      <c r="AE253" s="212"/>
      <c r="AF253" s="212"/>
      <c r="AG253" s="212" t="s">
        <v>178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x14ac:dyDescent="0.25">
      <c r="A254" s="226" t="s">
        <v>164</v>
      </c>
      <c r="B254" s="227" t="s">
        <v>120</v>
      </c>
      <c r="C254" s="251" t="s">
        <v>121</v>
      </c>
      <c r="D254" s="228"/>
      <c r="E254" s="229"/>
      <c r="F254" s="230"/>
      <c r="G254" s="230">
        <f>SUMIF(AG255:AG258,"&lt;&gt;NOR",G255:G258)</f>
        <v>0</v>
      </c>
      <c r="H254" s="230"/>
      <c r="I254" s="230">
        <f>SUM(I255:I258)</f>
        <v>0</v>
      </c>
      <c r="J254" s="230"/>
      <c r="K254" s="230">
        <f>SUM(K255:K258)</f>
        <v>0</v>
      </c>
      <c r="L254" s="230"/>
      <c r="M254" s="230">
        <f>SUM(M255:M258)</f>
        <v>0</v>
      </c>
      <c r="N254" s="229"/>
      <c r="O254" s="229">
        <f>SUM(O255:O258)</f>
        <v>0</v>
      </c>
      <c r="P254" s="229"/>
      <c r="Q254" s="229">
        <f>SUM(Q255:Q258)</f>
        <v>0</v>
      </c>
      <c r="R254" s="230"/>
      <c r="S254" s="230"/>
      <c r="T254" s="231"/>
      <c r="U254" s="225"/>
      <c r="V254" s="225">
        <f>SUM(V255:V258)</f>
        <v>0.34</v>
      </c>
      <c r="W254" s="225"/>
      <c r="X254" s="225"/>
      <c r="Y254" s="225"/>
      <c r="AG254" t="s">
        <v>165</v>
      </c>
    </row>
    <row r="255" spans="1:60" outlineLevel="1" x14ac:dyDescent="0.25">
      <c r="A255" s="233">
        <v>66</v>
      </c>
      <c r="B255" s="234" t="s">
        <v>464</v>
      </c>
      <c r="C255" s="252" t="s">
        <v>465</v>
      </c>
      <c r="D255" s="235" t="s">
        <v>181</v>
      </c>
      <c r="E255" s="236">
        <v>1.2</v>
      </c>
      <c r="F255" s="237"/>
      <c r="G255" s="238">
        <f>ROUND(E255*F255,2)</f>
        <v>0</v>
      </c>
      <c r="H255" s="237"/>
      <c r="I255" s="238">
        <f>ROUND(E255*H255,2)</f>
        <v>0</v>
      </c>
      <c r="J255" s="237"/>
      <c r="K255" s="238">
        <f>ROUND(E255*J255,2)</f>
        <v>0</v>
      </c>
      <c r="L255" s="238">
        <v>21</v>
      </c>
      <c r="M255" s="238">
        <f>G255*(1+L255/100)</f>
        <v>0</v>
      </c>
      <c r="N255" s="236">
        <v>2.4000000000000001E-4</v>
      </c>
      <c r="O255" s="236">
        <f>ROUND(E255*N255,2)</f>
        <v>0</v>
      </c>
      <c r="P255" s="236">
        <v>0</v>
      </c>
      <c r="Q255" s="236">
        <f>ROUND(E255*P255,2)</f>
        <v>0</v>
      </c>
      <c r="R255" s="238" t="s">
        <v>466</v>
      </c>
      <c r="S255" s="238" t="s">
        <v>170</v>
      </c>
      <c r="T255" s="239" t="s">
        <v>171</v>
      </c>
      <c r="U255" s="222">
        <v>0.28699999999999998</v>
      </c>
      <c r="V255" s="222">
        <f>ROUND(E255*U255,2)</f>
        <v>0.34</v>
      </c>
      <c r="W255" s="222"/>
      <c r="X255" s="222" t="s">
        <v>172</v>
      </c>
      <c r="Y255" s="222" t="s">
        <v>173</v>
      </c>
      <c r="Z255" s="212"/>
      <c r="AA255" s="212"/>
      <c r="AB255" s="212"/>
      <c r="AC255" s="212"/>
      <c r="AD255" s="212"/>
      <c r="AE255" s="212"/>
      <c r="AF255" s="212"/>
      <c r="AG255" s="212" t="s">
        <v>174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5">
      <c r="A256" s="219"/>
      <c r="B256" s="220"/>
      <c r="C256" s="255" t="s">
        <v>467</v>
      </c>
      <c r="D256" s="242"/>
      <c r="E256" s="242"/>
      <c r="F256" s="242"/>
      <c r="G256" s="24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22"/>
      <c r="Z256" s="212"/>
      <c r="AA256" s="212"/>
      <c r="AB256" s="212"/>
      <c r="AC256" s="212"/>
      <c r="AD256" s="212"/>
      <c r="AE256" s="212"/>
      <c r="AF256" s="212"/>
      <c r="AG256" s="212" t="s">
        <v>201</v>
      </c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2" x14ac:dyDescent="0.25">
      <c r="A257" s="219"/>
      <c r="B257" s="220"/>
      <c r="C257" s="254" t="s">
        <v>468</v>
      </c>
      <c r="D257" s="223"/>
      <c r="E257" s="224"/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22"/>
      <c r="Z257" s="212"/>
      <c r="AA257" s="212"/>
      <c r="AB257" s="212"/>
      <c r="AC257" s="212"/>
      <c r="AD257" s="212"/>
      <c r="AE257" s="212"/>
      <c r="AF257" s="212"/>
      <c r="AG257" s="212" t="s">
        <v>178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19"/>
      <c r="B258" s="220"/>
      <c r="C258" s="254" t="s">
        <v>469</v>
      </c>
      <c r="D258" s="223"/>
      <c r="E258" s="224">
        <v>1.2</v>
      </c>
      <c r="F258" s="222"/>
      <c r="G258" s="222"/>
      <c r="H258" s="222"/>
      <c r="I258" s="222"/>
      <c r="J258" s="222"/>
      <c r="K258" s="222"/>
      <c r="L258" s="222"/>
      <c r="M258" s="222"/>
      <c r="N258" s="221"/>
      <c r="O258" s="221"/>
      <c r="P258" s="221"/>
      <c r="Q258" s="221"/>
      <c r="R258" s="222"/>
      <c r="S258" s="222"/>
      <c r="T258" s="222"/>
      <c r="U258" s="222"/>
      <c r="V258" s="222"/>
      <c r="W258" s="222"/>
      <c r="X258" s="222"/>
      <c r="Y258" s="222"/>
      <c r="Z258" s="212"/>
      <c r="AA258" s="212"/>
      <c r="AB258" s="212"/>
      <c r="AC258" s="212"/>
      <c r="AD258" s="212"/>
      <c r="AE258" s="212"/>
      <c r="AF258" s="212"/>
      <c r="AG258" s="212" t="s">
        <v>178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x14ac:dyDescent="0.25">
      <c r="A259" s="226" t="s">
        <v>164</v>
      </c>
      <c r="B259" s="227" t="s">
        <v>122</v>
      </c>
      <c r="C259" s="251" t="s">
        <v>123</v>
      </c>
      <c r="D259" s="228"/>
      <c r="E259" s="229"/>
      <c r="F259" s="230"/>
      <c r="G259" s="230">
        <f>SUMIF(AG260:AG270,"&lt;&gt;NOR",G260:G270)</f>
        <v>0</v>
      </c>
      <c r="H259" s="230"/>
      <c r="I259" s="230">
        <f>SUM(I260:I270)</f>
        <v>0</v>
      </c>
      <c r="J259" s="230"/>
      <c r="K259" s="230">
        <f>SUM(K260:K270)</f>
        <v>0</v>
      </c>
      <c r="L259" s="230"/>
      <c r="M259" s="230">
        <f>SUM(M260:M270)</f>
        <v>0</v>
      </c>
      <c r="N259" s="229"/>
      <c r="O259" s="229">
        <f>SUM(O260:O270)</f>
        <v>0.16</v>
      </c>
      <c r="P259" s="229"/>
      <c r="Q259" s="229">
        <f>SUM(Q260:Q270)</f>
        <v>0</v>
      </c>
      <c r="R259" s="230"/>
      <c r="S259" s="230"/>
      <c r="T259" s="231"/>
      <c r="U259" s="225"/>
      <c r="V259" s="225">
        <f>SUM(V260:V270)</f>
        <v>59.17</v>
      </c>
      <c r="W259" s="225"/>
      <c r="X259" s="225"/>
      <c r="Y259" s="225"/>
      <c r="AG259" t="s">
        <v>165</v>
      </c>
    </row>
    <row r="260" spans="1:60" outlineLevel="1" x14ac:dyDescent="0.25">
      <c r="A260" s="233">
        <v>67</v>
      </c>
      <c r="B260" s="234" t="s">
        <v>470</v>
      </c>
      <c r="C260" s="252" t="s">
        <v>471</v>
      </c>
      <c r="D260" s="235" t="s">
        <v>181</v>
      </c>
      <c r="E260" s="236">
        <v>256.26</v>
      </c>
      <c r="F260" s="237"/>
      <c r="G260" s="238">
        <f>ROUND(E260*F260,2)</f>
        <v>0</v>
      </c>
      <c r="H260" s="237"/>
      <c r="I260" s="238">
        <f>ROUND(E260*H260,2)</f>
        <v>0</v>
      </c>
      <c r="J260" s="237"/>
      <c r="K260" s="238">
        <f>ROUND(E260*J260,2)</f>
        <v>0</v>
      </c>
      <c r="L260" s="238">
        <v>21</v>
      </c>
      <c r="M260" s="238">
        <f>G260*(1+L260/100)</f>
        <v>0</v>
      </c>
      <c r="N260" s="236">
        <v>0</v>
      </c>
      <c r="O260" s="236">
        <f>ROUND(E260*N260,2)</f>
        <v>0</v>
      </c>
      <c r="P260" s="236">
        <v>0</v>
      </c>
      <c r="Q260" s="236">
        <f>ROUND(E260*P260,2)</f>
        <v>0</v>
      </c>
      <c r="R260" s="238" t="s">
        <v>472</v>
      </c>
      <c r="S260" s="238" t="s">
        <v>170</v>
      </c>
      <c r="T260" s="239" t="s">
        <v>171</v>
      </c>
      <c r="U260" s="222">
        <v>7.0000000000000007E-2</v>
      </c>
      <c r="V260" s="222">
        <f>ROUND(E260*U260,2)</f>
        <v>17.940000000000001</v>
      </c>
      <c r="W260" s="222"/>
      <c r="X260" s="222" t="s">
        <v>172</v>
      </c>
      <c r="Y260" s="222" t="s">
        <v>173</v>
      </c>
      <c r="Z260" s="212"/>
      <c r="AA260" s="212"/>
      <c r="AB260" s="212"/>
      <c r="AC260" s="212"/>
      <c r="AD260" s="212"/>
      <c r="AE260" s="212"/>
      <c r="AF260" s="212"/>
      <c r="AG260" s="212" t="s">
        <v>174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2" x14ac:dyDescent="0.25">
      <c r="A261" s="219"/>
      <c r="B261" s="220"/>
      <c r="C261" s="254" t="s">
        <v>473</v>
      </c>
      <c r="D261" s="223"/>
      <c r="E261" s="224">
        <v>256.26</v>
      </c>
      <c r="F261" s="222"/>
      <c r="G261" s="222"/>
      <c r="H261" s="222"/>
      <c r="I261" s="222"/>
      <c r="J261" s="222"/>
      <c r="K261" s="222"/>
      <c r="L261" s="222"/>
      <c r="M261" s="222"/>
      <c r="N261" s="221"/>
      <c r="O261" s="221"/>
      <c r="P261" s="221"/>
      <c r="Q261" s="221"/>
      <c r="R261" s="222"/>
      <c r="S261" s="222"/>
      <c r="T261" s="222"/>
      <c r="U261" s="222"/>
      <c r="V261" s="222"/>
      <c r="W261" s="222"/>
      <c r="X261" s="222"/>
      <c r="Y261" s="222"/>
      <c r="Z261" s="212"/>
      <c r="AA261" s="212"/>
      <c r="AB261" s="212"/>
      <c r="AC261" s="212"/>
      <c r="AD261" s="212"/>
      <c r="AE261" s="212"/>
      <c r="AF261" s="212"/>
      <c r="AG261" s="212" t="s">
        <v>178</v>
      </c>
      <c r="AH261" s="212">
        <v>5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5">
      <c r="A262" s="233">
        <v>68</v>
      </c>
      <c r="B262" s="234" t="s">
        <v>474</v>
      </c>
      <c r="C262" s="252" t="s">
        <v>475</v>
      </c>
      <c r="D262" s="235" t="s">
        <v>181</v>
      </c>
      <c r="E262" s="236">
        <v>256.26</v>
      </c>
      <c r="F262" s="237"/>
      <c r="G262" s="238">
        <f>ROUND(E262*F262,2)</f>
        <v>0</v>
      </c>
      <c r="H262" s="237"/>
      <c r="I262" s="238">
        <f>ROUND(E262*H262,2)</f>
        <v>0</v>
      </c>
      <c r="J262" s="237"/>
      <c r="K262" s="238">
        <f>ROUND(E262*J262,2)</f>
        <v>0</v>
      </c>
      <c r="L262" s="238">
        <v>21</v>
      </c>
      <c r="M262" s="238">
        <f>G262*(1+L262/100)</f>
        <v>0</v>
      </c>
      <c r="N262" s="236">
        <v>1.7000000000000001E-4</v>
      </c>
      <c r="O262" s="236">
        <f>ROUND(E262*N262,2)</f>
        <v>0.04</v>
      </c>
      <c r="P262" s="236">
        <v>0</v>
      </c>
      <c r="Q262" s="236">
        <f>ROUND(E262*P262,2)</f>
        <v>0</v>
      </c>
      <c r="R262" s="238" t="s">
        <v>472</v>
      </c>
      <c r="S262" s="238" t="s">
        <v>170</v>
      </c>
      <c r="T262" s="239" t="s">
        <v>171</v>
      </c>
      <c r="U262" s="222">
        <v>3.2480000000000002E-2</v>
      </c>
      <c r="V262" s="222">
        <f>ROUND(E262*U262,2)</f>
        <v>8.32</v>
      </c>
      <c r="W262" s="222"/>
      <c r="X262" s="222" t="s">
        <v>172</v>
      </c>
      <c r="Y262" s="222" t="s">
        <v>173</v>
      </c>
      <c r="Z262" s="212"/>
      <c r="AA262" s="212"/>
      <c r="AB262" s="212"/>
      <c r="AC262" s="212"/>
      <c r="AD262" s="212"/>
      <c r="AE262" s="212"/>
      <c r="AF262" s="212"/>
      <c r="AG262" s="212" t="s">
        <v>174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2" x14ac:dyDescent="0.25">
      <c r="A263" s="219"/>
      <c r="B263" s="220"/>
      <c r="C263" s="254" t="s">
        <v>476</v>
      </c>
      <c r="D263" s="223"/>
      <c r="E263" s="224"/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22"/>
      <c r="Z263" s="212"/>
      <c r="AA263" s="212"/>
      <c r="AB263" s="212"/>
      <c r="AC263" s="212"/>
      <c r="AD263" s="212"/>
      <c r="AE263" s="212"/>
      <c r="AF263" s="212"/>
      <c r="AG263" s="212" t="s">
        <v>178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5">
      <c r="A264" s="219"/>
      <c r="B264" s="220"/>
      <c r="C264" s="254" t="s">
        <v>477</v>
      </c>
      <c r="D264" s="223"/>
      <c r="E264" s="224">
        <v>254</v>
      </c>
      <c r="F264" s="222"/>
      <c r="G264" s="222"/>
      <c r="H264" s="222"/>
      <c r="I264" s="222"/>
      <c r="J264" s="222"/>
      <c r="K264" s="222"/>
      <c r="L264" s="222"/>
      <c r="M264" s="222"/>
      <c r="N264" s="221"/>
      <c r="O264" s="221"/>
      <c r="P264" s="221"/>
      <c r="Q264" s="221"/>
      <c r="R264" s="222"/>
      <c r="S264" s="222"/>
      <c r="T264" s="222"/>
      <c r="U264" s="222"/>
      <c r="V264" s="222"/>
      <c r="W264" s="222"/>
      <c r="X264" s="222"/>
      <c r="Y264" s="222"/>
      <c r="Z264" s="212"/>
      <c r="AA264" s="212"/>
      <c r="AB264" s="212"/>
      <c r="AC264" s="212"/>
      <c r="AD264" s="212"/>
      <c r="AE264" s="212"/>
      <c r="AF264" s="212"/>
      <c r="AG264" s="212" t="s">
        <v>178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5">
      <c r="A265" s="219"/>
      <c r="B265" s="220"/>
      <c r="C265" s="254" t="s">
        <v>478</v>
      </c>
      <c r="D265" s="223"/>
      <c r="E265" s="224"/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22"/>
      <c r="Z265" s="212"/>
      <c r="AA265" s="212"/>
      <c r="AB265" s="212"/>
      <c r="AC265" s="212"/>
      <c r="AD265" s="212"/>
      <c r="AE265" s="212"/>
      <c r="AF265" s="212"/>
      <c r="AG265" s="212" t="s">
        <v>178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5">
      <c r="A266" s="219"/>
      <c r="B266" s="220"/>
      <c r="C266" s="254" t="s">
        <v>479</v>
      </c>
      <c r="D266" s="223"/>
      <c r="E266" s="224">
        <v>2.2599999999999998</v>
      </c>
      <c r="F266" s="222"/>
      <c r="G266" s="222"/>
      <c r="H266" s="222"/>
      <c r="I266" s="222"/>
      <c r="J266" s="222"/>
      <c r="K266" s="222"/>
      <c r="L266" s="222"/>
      <c r="M266" s="222"/>
      <c r="N266" s="221"/>
      <c r="O266" s="221"/>
      <c r="P266" s="221"/>
      <c r="Q266" s="221"/>
      <c r="R266" s="222"/>
      <c r="S266" s="222"/>
      <c r="T266" s="222"/>
      <c r="U266" s="222"/>
      <c r="V266" s="222"/>
      <c r="W266" s="222"/>
      <c r="X266" s="222"/>
      <c r="Y266" s="222"/>
      <c r="Z266" s="212"/>
      <c r="AA266" s="212"/>
      <c r="AB266" s="212"/>
      <c r="AC266" s="212"/>
      <c r="AD266" s="212"/>
      <c r="AE266" s="212"/>
      <c r="AF266" s="212"/>
      <c r="AG266" s="212" t="s">
        <v>178</v>
      </c>
      <c r="AH266" s="212">
        <v>5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5">
      <c r="A267" s="233">
        <v>69</v>
      </c>
      <c r="B267" s="234" t="s">
        <v>480</v>
      </c>
      <c r="C267" s="252" t="s">
        <v>481</v>
      </c>
      <c r="D267" s="235" t="s">
        <v>181</v>
      </c>
      <c r="E267" s="236">
        <v>256.26</v>
      </c>
      <c r="F267" s="237"/>
      <c r="G267" s="238">
        <f>ROUND(E267*F267,2)</f>
        <v>0</v>
      </c>
      <c r="H267" s="237"/>
      <c r="I267" s="238">
        <f>ROUND(E267*H267,2)</f>
        <v>0</v>
      </c>
      <c r="J267" s="237"/>
      <c r="K267" s="238">
        <f>ROUND(E267*J267,2)</f>
        <v>0</v>
      </c>
      <c r="L267" s="238">
        <v>21</v>
      </c>
      <c r="M267" s="238">
        <f>G267*(1+L267/100)</f>
        <v>0</v>
      </c>
      <c r="N267" s="236">
        <v>4.6000000000000001E-4</v>
      </c>
      <c r="O267" s="236">
        <f>ROUND(E267*N267,2)</f>
        <v>0.12</v>
      </c>
      <c r="P267" s="236">
        <v>0</v>
      </c>
      <c r="Q267" s="236">
        <f>ROUND(E267*P267,2)</f>
        <v>0</v>
      </c>
      <c r="R267" s="238" t="s">
        <v>472</v>
      </c>
      <c r="S267" s="238" t="s">
        <v>170</v>
      </c>
      <c r="T267" s="239" t="s">
        <v>171</v>
      </c>
      <c r="U267" s="222">
        <v>0.10191</v>
      </c>
      <c r="V267" s="222">
        <f>ROUND(E267*U267,2)</f>
        <v>26.12</v>
      </c>
      <c r="W267" s="222"/>
      <c r="X267" s="222" t="s">
        <v>172</v>
      </c>
      <c r="Y267" s="222" t="s">
        <v>173</v>
      </c>
      <c r="Z267" s="212"/>
      <c r="AA267" s="212"/>
      <c r="AB267" s="212"/>
      <c r="AC267" s="212"/>
      <c r="AD267" s="212"/>
      <c r="AE267" s="212"/>
      <c r="AF267" s="212"/>
      <c r="AG267" s="212" t="s">
        <v>174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2" x14ac:dyDescent="0.25">
      <c r="A268" s="219"/>
      <c r="B268" s="220"/>
      <c r="C268" s="254" t="s">
        <v>473</v>
      </c>
      <c r="D268" s="223"/>
      <c r="E268" s="224">
        <v>256.26</v>
      </c>
      <c r="F268" s="222"/>
      <c r="G268" s="222"/>
      <c r="H268" s="222"/>
      <c r="I268" s="222"/>
      <c r="J268" s="222"/>
      <c r="K268" s="222"/>
      <c r="L268" s="222"/>
      <c r="M268" s="222"/>
      <c r="N268" s="221"/>
      <c r="O268" s="221"/>
      <c r="P268" s="221"/>
      <c r="Q268" s="221"/>
      <c r="R268" s="222"/>
      <c r="S268" s="222"/>
      <c r="T268" s="222"/>
      <c r="U268" s="222"/>
      <c r="V268" s="222"/>
      <c r="W268" s="222"/>
      <c r="X268" s="222"/>
      <c r="Y268" s="222"/>
      <c r="Z268" s="212"/>
      <c r="AA268" s="212"/>
      <c r="AB268" s="212"/>
      <c r="AC268" s="212"/>
      <c r="AD268" s="212"/>
      <c r="AE268" s="212"/>
      <c r="AF268" s="212"/>
      <c r="AG268" s="212" t="s">
        <v>178</v>
      </c>
      <c r="AH268" s="212">
        <v>5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5">
      <c r="A269" s="233">
        <v>70</v>
      </c>
      <c r="B269" s="234" t="s">
        <v>482</v>
      </c>
      <c r="C269" s="252" t="s">
        <v>483</v>
      </c>
      <c r="D269" s="235" t="s">
        <v>181</v>
      </c>
      <c r="E269" s="236">
        <v>256.26</v>
      </c>
      <c r="F269" s="237"/>
      <c r="G269" s="238">
        <f>ROUND(E269*F269,2)</f>
        <v>0</v>
      </c>
      <c r="H269" s="237"/>
      <c r="I269" s="238">
        <f>ROUND(E269*H269,2)</f>
        <v>0</v>
      </c>
      <c r="J269" s="237"/>
      <c r="K269" s="238">
        <f>ROUND(E269*J269,2)</f>
        <v>0</v>
      </c>
      <c r="L269" s="238">
        <v>21</v>
      </c>
      <c r="M269" s="238">
        <f>G269*(1+L269/100)</f>
        <v>0</v>
      </c>
      <c r="N269" s="236">
        <v>0</v>
      </c>
      <c r="O269" s="236">
        <f>ROUND(E269*N269,2)</f>
        <v>0</v>
      </c>
      <c r="P269" s="236">
        <v>0</v>
      </c>
      <c r="Q269" s="236">
        <f>ROUND(E269*P269,2)</f>
        <v>0</v>
      </c>
      <c r="R269" s="238" t="s">
        <v>472</v>
      </c>
      <c r="S269" s="238" t="s">
        <v>170</v>
      </c>
      <c r="T269" s="239" t="s">
        <v>171</v>
      </c>
      <c r="U269" s="222">
        <v>2.6499999999999999E-2</v>
      </c>
      <c r="V269" s="222">
        <f>ROUND(E269*U269,2)</f>
        <v>6.79</v>
      </c>
      <c r="W269" s="222"/>
      <c r="X269" s="222" t="s">
        <v>172</v>
      </c>
      <c r="Y269" s="222" t="s">
        <v>173</v>
      </c>
      <c r="Z269" s="212"/>
      <c r="AA269" s="212"/>
      <c r="AB269" s="212"/>
      <c r="AC269" s="212"/>
      <c r="AD269" s="212"/>
      <c r="AE269" s="212"/>
      <c r="AF269" s="212"/>
      <c r="AG269" s="212" t="s">
        <v>174</v>
      </c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2" x14ac:dyDescent="0.25">
      <c r="A270" s="219"/>
      <c r="B270" s="220"/>
      <c r="C270" s="254" t="s">
        <v>215</v>
      </c>
      <c r="D270" s="223"/>
      <c r="E270" s="224">
        <v>256.26</v>
      </c>
      <c r="F270" s="222"/>
      <c r="G270" s="222"/>
      <c r="H270" s="222"/>
      <c r="I270" s="222"/>
      <c r="J270" s="222"/>
      <c r="K270" s="222"/>
      <c r="L270" s="222"/>
      <c r="M270" s="222"/>
      <c r="N270" s="221"/>
      <c r="O270" s="221"/>
      <c r="P270" s="221"/>
      <c r="Q270" s="221"/>
      <c r="R270" s="222"/>
      <c r="S270" s="222"/>
      <c r="T270" s="222"/>
      <c r="U270" s="222"/>
      <c r="V270" s="222"/>
      <c r="W270" s="222"/>
      <c r="X270" s="222"/>
      <c r="Y270" s="222"/>
      <c r="Z270" s="212"/>
      <c r="AA270" s="212"/>
      <c r="AB270" s="212"/>
      <c r="AC270" s="212"/>
      <c r="AD270" s="212"/>
      <c r="AE270" s="212"/>
      <c r="AF270" s="212"/>
      <c r="AG270" s="212" t="s">
        <v>178</v>
      </c>
      <c r="AH270" s="212">
        <v>5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x14ac:dyDescent="0.25">
      <c r="A271" s="226" t="s">
        <v>164</v>
      </c>
      <c r="B271" s="227" t="s">
        <v>124</v>
      </c>
      <c r="C271" s="251" t="s">
        <v>125</v>
      </c>
      <c r="D271" s="228"/>
      <c r="E271" s="229"/>
      <c r="F271" s="230"/>
      <c r="G271" s="230">
        <f>SUMIF(AG272:AG273,"&lt;&gt;NOR",G272:G273)</f>
        <v>0</v>
      </c>
      <c r="H271" s="230"/>
      <c r="I271" s="230">
        <f>SUM(I272:I273)</f>
        <v>0</v>
      </c>
      <c r="J271" s="230"/>
      <c r="K271" s="230">
        <f>SUM(K272:K273)</f>
        <v>0</v>
      </c>
      <c r="L271" s="230"/>
      <c r="M271" s="230">
        <f>SUM(M272:M273)</f>
        <v>0</v>
      </c>
      <c r="N271" s="229"/>
      <c r="O271" s="229">
        <f>SUM(O272:O273)</f>
        <v>0</v>
      </c>
      <c r="P271" s="229"/>
      <c r="Q271" s="229">
        <f>SUM(Q272:Q273)</f>
        <v>0</v>
      </c>
      <c r="R271" s="230"/>
      <c r="S271" s="230"/>
      <c r="T271" s="231"/>
      <c r="U271" s="225"/>
      <c r="V271" s="225">
        <f>SUM(V272:V273)</f>
        <v>0</v>
      </c>
      <c r="W271" s="225"/>
      <c r="X271" s="225"/>
      <c r="Y271" s="225"/>
      <c r="AG271" t="s">
        <v>165</v>
      </c>
    </row>
    <row r="272" spans="1:60" outlineLevel="1" x14ac:dyDescent="0.25">
      <c r="A272" s="243">
        <v>71</v>
      </c>
      <c r="B272" s="244" t="s">
        <v>484</v>
      </c>
      <c r="C272" s="256" t="s">
        <v>485</v>
      </c>
      <c r="D272" s="245" t="s">
        <v>233</v>
      </c>
      <c r="E272" s="246">
        <v>2</v>
      </c>
      <c r="F272" s="247"/>
      <c r="G272" s="248">
        <f>ROUND(E272*F272,2)</f>
        <v>0</v>
      </c>
      <c r="H272" s="247"/>
      <c r="I272" s="248">
        <f>ROUND(E272*H272,2)</f>
        <v>0</v>
      </c>
      <c r="J272" s="247"/>
      <c r="K272" s="248">
        <f>ROUND(E272*J272,2)</f>
        <v>0</v>
      </c>
      <c r="L272" s="248">
        <v>21</v>
      </c>
      <c r="M272" s="248">
        <f>G272*(1+L272/100)</f>
        <v>0</v>
      </c>
      <c r="N272" s="246">
        <v>0</v>
      </c>
      <c r="O272" s="246">
        <f>ROUND(E272*N272,2)</f>
        <v>0</v>
      </c>
      <c r="P272" s="246">
        <v>0</v>
      </c>
      <c r="Q272" s="246">
        <f>ROUND(E272*P272,2)</f>
        <v>0</v>
      </c>
      <c r="R272" s="248"/>
      <c r="S272" s="248" t="s">
        <v>327</v>
      </c>
      <c r="T272" s="249" t="s">
        <v>328</v>
      </c>
      <c r="U272" s="222">
        <v>0</v>
      </c>
      <c r="V272" s="222">
        <f>ROUND(E272*U272,2)</f>
        <v>0</v>
      </c>
      <c r="W272" s="222"/>
      <c r="X272" s="222" t="s">
        <v>172</v>
      </c>
      <c r="Y272" s="222" t="s">
        <v>173</v>
      </c>
      <c r="Z272" s="212"/>
      <c r="AA272" s="212"/>
      <c r="AB272" s="212"/>
      <c r="AC272" s="212"/>
      <c r="AD272" s="212"/>
      <c r="AE272" s="212"/>
      <c r="AF272" s="212"/>
      <c r="AG272" s="212" t="s">
        <v>174</v>
      </c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5">
      <c r="A273" s="243">
        <v>72</v>
      </c>
      <c r="B273" s="244" t="s">
        <v>486</v>
      </c>
      <c r="C273" s="256" t="s">
        <v>487</v>
      </c>
      <c r="D273" s="245" t="s">
        <v>233</v>
      </c>
      <c r="E273" s="246">
        <v>3</v>
      </c>
      <c r="F273" s="247"/>
      <c r="G273" s="248">
        <f>ROUND(E273*F273,2)</f>
        <v>0</v>
      </c>
      <c r="H273" s="247"/>
      <c r="I273" s="248">
        <f>ROUND(E273*H273,2)</f>
        <v>0</v>
      </c>
      <c r="J273" s="247"/>
      <c r="K273" s="248">
        <f>ROUND(E273*J273,2)</f>
        <v>0</v>
      </c>
      <c r="L273" s="248">
        <v>21</v>
      </c>
      <c r="M273" s="248">
        <f>G273*(1+L273/100)</f>
        <v>0</v>
      </c>
      <c r="N273" s="246">
        <v>0</v>
      </c>
      <c r="O273" s="246">
        <f>ROUND(E273*N273,2)</f>
        <v>0</v>
      </c>
      <c r="P273" s="246">
        <v>0</v>
      </c>
      <c r="Q273" s="246">
        <f>ROUND(E273*P273,2)</f>
        <v>0</v>
      </c>
      <c r="R273" s="248"/>
      <c r="S273" s="248" t="s">
        <v>327</v>
      </c>
      <c r="T273" s="249" t="s">
        <v>328</v>
      </c>
      <c r="U273" s="222">
        <v>0</v>
      </c>
      <c r="V273" s="222">
        <f>ROUND(E273*U273,2)</f>
        <v>0</v>
      </c>
      <c r="W273" s="222"/>
      <c r="X273" s="222" t="s">
        <v>172</v>
      </c>
      <c r="Y273" s="222" t="s">
        <v>173</v>
      </c>
      <c r="Z273" s="212"/>
      <c r="AA273" s="212"/>
      <c r="AB273" s="212"/>
      <c r="AC273" s="212"/>
      <c r="AD273" s="212"/>
      <c r="AE273" s="212"/>
      <c r="AF273" s="212"/>
      <c r="AG273" s="212" t="s">
        <v>174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x14ac:dyDescent="0.25">
      <c r="A274" s="226" t="s">
        <v>164</v>
      </c>
      <c r="B274" s="227" t="s">
        <v>126</v>
      </c>
      <c r="C274" s="251" t="s">
        <v>127</v>
      </c>
      <c r="D274" s="228"/>
      <c r="E274" s="229"/>
      <c r="F274" s="230"/>
      <c r="G274" s="230">
        <f>SUMIF(AG275:AG278,"&lt;&gt;NOR",G275:G278)</f>
        <v>0</v>
      </c>
      <c r="H274" s="230"/>
      <c r="I274" s="230">
        <f>SUM(I275:I278)</f>
        <v>0</v>
      </c>
      <c r="J274" s="230"/>
      <c r="K274" s="230">
        <f>SUM(K275:K278)</f>
        <v>0</v>
      </c>
      <c r="L274" s="230"/>
      <c r="M274" s="230">
        <f>SUM(M275:M278)</f>
        <v>0</v>
      </c>
      <c r="N274" s="229"/>
      <c r="O274" s="229">
        <f>SUM(O275:O278)</f>
        <v>0</v>
      </c>
      <c r="P274" s="229"/>
      <c r="Q274" s="229">
        <f>SUM(Q275:Q278)</f>
        <v>0</v>
      </c>
      <c r="R274" s="230"/>
      <c r="S274" s="230"/>
      <c r="T274" s="231"/>
      <c r="U274" s="225"/>
      <c r="V274" s="225">
        <f>SUM(V275:V278)</f>
        <v>0</v>
      </c>
      <c r="W274" s="225"/>
      <c r="X274" s="225"/>
      <c r="Y274" s="225"/>
      <c r="AG274" t="s">
        <v>165</v>
      </c>
    </row>
    <row r="275" spans="1:60" outlineLevel="1" x14ac:dyDescent="0.25">
      <c r="A275" s="243">
        <v>73</v>
      </c>
      <c r="B275" s="244" t="s">
        <v>488</v>
      </c>
      <c r="C275" s="256" t="s">
        <v>489</v>
      </c>
      <c r="D275" s="245" t="s">
        <v>326</v>
      </c>
      <c r="E275" s="246">
        <v>1</v>
      </c>
      <c r="F275" s="247"/>
      <c r="G275" s="248">
        <f>ROUND(E275*F275,2)</f>
        <v>0</v>
      </c>
      <c r="H275" s="247"/>
      <c r="I275" s="248">
        <f>ROUND(E275*H275,2)</f>
        <v>0</v>
      </c>
      <c r="J275" s="247"/>
      <c r="K275" s="248">
        <f>ROUND(E275*J275,2)</f>
        <v>0</v>
      </c>
      <c r="L275" s="248">
        <v>21</v>
      </c>
      <c r="M275" s="248">
        <f>G275*(1+L275/100)</f>
        <v>0</v>
      </c>
      <c r="N275" s="246">
        <v>0</v>
      </c>
      <c r="O275" s="246">
        <f>ROUND(E275*N275,2)</f>
        <v>0</v>
      </c>
      <c r="P275" s="246">
        <v>0</v>
      </c>
      <c r="Q275" s="246">
        <f>ROUND(E275*P275,2)</f>
        <v>0</v>
      </c>
      <c r="R275" s="248"/>
      <c r="S275" s="248" t="s">
        <v>327</v>
      </c>
      <c r="T275" s="249" t="s">
        <v>328</v>
      </c>
      <c r="U275" s="222">
        <v>0</v>
      </c>
      <c r="V275" s="222">
        <f>ROUND(E275*U275,2)</f>
        <v>0</v>
      </c>
      <c r="W275" s="222"/>
      <c r="X275" s="222" t="s">
        <v>172</v>
      </c>
      <c r="Y275" s="222" t="s">
        <v>173</v>
      </c>
      <c r="Z275" s="212"/>
      <c r="AA275" s="212"/>
      <c r="AB275" s="212"/>
      <c r="AC275" s="212"/>
      <c r="AD275" s="212"/>
      <c r="AE275" s="212"/>
      <c r="AF275" s="212"/>
      <c r="AG275" s="212" t="s">
        <v>174</v>
      </c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5">
      <c r="A276" s="233">
        <v>74</v>
      </c>
      <c r="B276" s="234" t="s">
        <v>490</v>
      </c>
      <c r="C276" s="252" t="s">
        <v>491</v>
      </c>
      <c r="D276" s="235" t="s">
        <v>326</v>
      </c>
      <c r="E276" s="236">
        <v>1</v>
      </c>
      <c r="F276" s="237"/>
      <c r="G276" s="238">
        <f>ROUND(E276*F276,2)</f>
        <v>0</v>
      </c>
      <c r="H276" s="237"/>
      <c r="I276" s="238">
        <f>ROUND(E276*H276,2)</f>
        <v>0</v>
      </c>
      <c r="J276" s="237"/>
      <c r="K276" s="238">
        <f>ROUND(E276*J276,2)</f>
        <v>0</v>
      </c>
      <c r="L276" s="238">
        <v>21</v>
      </c>
      <c r="M276" s="238">
        <f>G276*(1+L276/100)</f>
        <v>0</v>
      </c>
      <c r="N276" s="236">
        <v>0</v>
      </c>
      <c r="O276" s="236">
        <f>ROUND(E276*N276,2)</f>
        <v>0</v>
      </c>
      <c r="P276" s="236">
        <v>0</v>
      </c>
      <c r="Q276" s="236">
        <f>ROUND(E276*P276,2)</f>
        <v>0</v>
      </c>
      <c r="R276" s="238"/>
      <c r="S276" s="238" t="s">
        <v>327</v>
      </c>
      <c r="T276" s="239" t="s">
        <v>328</v>
      </c>
      <c r="U276" s="222">
        <v>0</v>
      </c>
      <c r="V276" s="222">
        <f>ROUND(E276*U276,2)</f>
        <v>0</v>
      </c>
      <c r="W276" s="222"/>
      <c r="X276" s="222" t="s">
        <v>172</v>
      </c>
      <c r="Y276" s="222" t="s">
        <v>173</v>
      </c>
      <c r="Z276" s="212"/>
      <c r="AA276" s="212"/>
      <c r="AB276" s="212"/>
      <c r="AC276" s="212"/>
      <c r="AD276" s="212"/>
      <c r="AE276" s="212"/>
      <c r="AF276" s="212"/>
      <c r="AG276" s="212" t="s">
        <v>174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2" x14ac:dyDescent="0.25">
      <c r="A277" s="219"/>
      <c r="B277" s="220"/>
      <c r="C277" s="254" t="s">
        <v>492</v>
      </c>
      <c r="D277" s="223"/>
      <c r="E277" s="224"/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22"/>
      <c r="Z277" s="212"/>
      <c r="AA277" s="212"/>
      <c r="AB277" s="212"/>
      <c r="AC277" s="212"/>
      <c r="AD277" s="212"/>
      <c r="AE277" s="212"/>
      <c r="AF277" s="212"/>
      <c r="AG277" s="212" t="s">
        <v>178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3" x14ac:dyDescent="0.25">
      <c r="A278" s="219"/>
      <c r="B278" s="220"/>
      <c r="C278" s="254" t="s">
        <v>238</v>
      </c>
      <c r="D278" s="223"/>
      <c r="E278" s="224">
        <v>1</v>
      </c>
      <c r="F278" s="222"/>
      <c r="G278" s="222"/>
      <c r="H278" s="222"/>
      <c r="I278" s="222"/>
      <c r="J278" s="222"/>
      <c r="K278" s="222"/>
      <c r="L278" s="222"/>
      <c r="M278" s="222"/>
      <c r="N278" s="221"/>
      <c r="O278" s="221"/>
      <c r="P278" s="221"/>
      <c r="Q278" s="221"/>
      <c r="R278" s="222"/>
      <c r="S278" s="222"/>
      <c r="T278" s="222"/>
      <c r="U278" s="222"/>
      <c r="V278" s="222"/>
      <c r="W278" s="222"/>
      <c r="X278" s="222"/>
      <c r="Y278" s="222"/>
      <c r="Z278" s="212"/>
      <c r="AA278" s="212"/>
      <c r="AB278" s="212"/>
      <c r="AC278" s="212"/>
      <c r="AD278" s="212"/>
      <c r="AE278" s="212"/>
      <c r="AF278" s="212"/>
      <c r="AG278" s="212" t="s">
        <v>178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x14ac:dyDescent="0.25">
      <c r="A279" s="226" t="s">
        <v>164</v>
      </c>
      <c r="B279" s="227" t="s">
        <v>128</v>
      </c>
      <c r="C279" s="251" t="s">
        <v>129</v>
      </c>
      <c r="D279" s="228"/>
      <c r="E279" s="229"/>
      <c r="F279" s="230"/>
      <c r="G279" s="230">
        <f>SUMIF(AG280:AG280,"&lt;&gt;NOR",G280:G280)</f>
        <v>0</v>
      </c>
      <c r="H279" s="230"/>
      <c r="I279" s="230">
        <f>SUM(I280:I280)</f>
        <v>0</v>
      </c>
      <c r="J279" s="230"/>
      <c r="K279" s="230">
        <f>SUM(K280:K280)</f>
        <v>0</v>
      </c>
      <c r="L279" s="230"/>
      <c r="M279" s="230">
        <f>SUM(M280:M280)</f>
        <v>0</v>
      </c>
      <c r="N279" s="229"/>
      <c r="O279" s="229">
        <f>SUM(O280:O280)</f>
        <v>0</v>
      </c>
      <c r="P279" s="229"/>
      <c r="Q279" s="229">
        <f>SUM(Q280:Q280)</f>
        <v>0</v>
      </c>
      <c r="R279" s="230"/>
      <c r="S279" s="230"/>
      <c r="T279" s="231"/>
      <c r="U279" s="225"/>
      <c r="V279" s="225">
        <f>SUM(V280:V280)</f>
        <v>0</v>
      </c>
      <c r="W279" s="225"/>
      <c r="X279" s="225"/>
      <c r="Y279" s="225"/>
      <c r="AG279" t="s">
        <v>165</v>
      </c>
    </row>
    <row r="280" spans="1:60" outlineLevel="1" x14ac:dyDescent="0.25">
      <c r="A280" s="243">
        <v>75</v>
      </c>
      <c r="B280" s="244" t="s">
        <v>493</v>
      </c>
      <c r="C280" s="256" t="s">
        <v>494</v>
      </c>
      <c r="D280" s="245" t="s">
        <v>326</v>
      </c>
      <c r="E280" s="246">
        <v>1</v>
      </c>
      <c r="F280" s="247"/>
      <c r="G280" s="248">
        <f>ROUND(E280*F280,2)</f>
        <v>0</v>
      </c>
      <c r="H280" s="247"/>
      <c r="I280" s="248">
        <f>ROUND(E280*H280,2)</f>
        <v>0</v>
      </c>
      <c r="J280" s="247"/>
      <c r="K280" s="248">
        <f>ROUND(E280*J280,2)</f>
        <v>0</v>
      </c>
      <c r="L280" s="248">
        <v>21</v>
      </c>
      <c r="M280" s="248">
        <f>G280*(1+L280/100)</f>
        <v>0</v>
      </c>
      <c r="N280" s="246">
        <v>0</v>
      </c>
      <c r="O280" s="246">
        <f>ROUND(E280*N280,2)</f>
        <v>0</v>
      </c>
      <c r="P280" s="246">
        <v>0</v>
      </c>
      <c r="Q280" s="246">
        <f>ROUND(E280*P280,2)</f>
        <v>0</v>
      </c>
      <c r="R280" s="248"/>
      <c r="S280" s="248" t="s">
        <v>327</v>
      </c>
      <c r="T280" s="249" t="s">
        <v>328</v>
      </c>
      <c r="U280" s="222">
        <v>0</v>
      </c>
      <c r="V280" s="222">
        <f>ROUND(E280*U280,2)</f>
        <v>0</v>
      </c>
      <c r="W280" s="222"/>
      <c r="X280" s="222" t="s">
        <v>172</v>
      </c>
      <c r="Y280" s="222" t="s">
        <v>173</v>
      </c>
      <c r="Z280" s="212"/>
      <c r="AA280" s="212"/>
      <c r="AB280" s="212"/>
      <c r="AC280" s="212"/>
      <c r="AD280" s="212"/>
      <c r="AE280" s="212"/>
      <c r="AF280" s="212"/>
      <c r="AG280" s="212" t="s">
        <v>174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x14ac:dyDescent="0.25">
      <c r="A281" s="226" t="s">
        <v>164</v>
      </c>
      <c r="B281" s="227" t="s">
        <v>130</v>
      </c>
      <c r="C281" s="251" t="s">
        <v>131</v>
      </c>
      <c r="D281" s="228"/>
      <c r="E281" s="229"/>
      <c r="F281" s="230"/>
      <c r="G281" s="230">
        <f>SUMIF(AG282:AG282,"&lt;&gt;NOR",G282:G282)</f>
        <v>0</v>
      </c>
      <c r="H281" s="230"/>
      <c r="I281" s="230">
        <f>SUM(I282:I282)</f>
        <v>0</v>
      </c>
      <c r="J281" s="230"/>
      <c r="K281" s="230">
        <f>SUM(K282:K282)</f>
        <v>0</v>
      </c>
      <c r="L281" s="230"/>
      <c r="M281" s="230">
        <f>SUM(M282:M282)</f>
        <v>0</v>
      </c>
      <c r="N281" s="229"/>
      <c r="O281" s="229">
        <f>SUM(O282:O282)</f>
        <v>0</v>
      </c>
      <c r="P281" s="229"/>
      <c r="Q281" s="229">
        <f>SUM(Q282:Q282)</f>
        <v>0</v>
      </c>
      <c r="R281" s="230"/>
      <c r="S281" s="230"/>
      <c r="T281" s="231"/>
      <c r="U281" s="225"/>
      <c r="V281" s="225">
        <f>SUM(V282:V282)</f>
        <v>0</v>
      </c>
      <c r="W281" s="225"/>
      <c r="X281" s="225"/>
      <c r="Y281" s="225"/>
      <c r="AG281" t="s">
        <v>165</v>
      </c>
    </row>
    <row r="282" spans="1:60" outlineLevel="1" x14ac:dyDescent="0.25">
      <c r="A282" s="243">
        <v>76</v>
      </c>
      <c r="B282" s="244" t="s">
        <v>495</v>
      </c>
      <c r="C282" s="256" t="s">
        <v>496</v>
      </c>
      <c r="D282" s="245" t="s">
        <v>326</v>
      </c>
      <c r="E282" s="246">
        <v>1</v>
      </c>
      <c r="F282" s="247"/>
      <c r="G282" s="248">
        <f>ROUND(E282*F282,2)</f>
        <v>0</v>
      </c>
      <c r="H282" s="247"/>
      <c r="I282" s="248">
        <f>ROUND(E282*H282,2)</f>
        <v>0</v>
      </c>
      <c r="J282" s="247"/>
      <c r="K282" s="248">
        <f>ROUND(E282*J282,2)</f>
        <v>0</v>
      </c>
      <c r="L282" s="248">
        <v>21</v>
      </c>
      <c r="M282" s="248">
        <f>G282*(1+L282/100)</f>
        <v>0</v>
      </c>
      <c r="N282" s="246">
        <v>0</v>
      </c>
      <c r="O282" s="246">
        <f>ROUND(E282*N282,2)</f>
        <v>0</v>
      </c>
      <c r="P282" s="246">
        <v>0</v>
      </c>
      <c r="Q282" s="246">
        <f>ROUND(E282*P282,2)</f>
        <v>0</v>
      </c>
      <c r="R282" s="248"/>
      <c r="S282" s="248" t="s">
        <v>327</v>
      </c>
      <c r="T282" s="249" t="s">
        <v>328</v>
      </c>
      <c r="U282" s="222">
        <v>0</v>
      </c>
      <c r="V282" s="222">
        <f>ROUND(E282*U282,2)</f>
        <v>0</v>
      </c>
      <c r="W282" s="222"/>
      <c r="X282" s="222" t="s">
        <v>172</v>
      </c>
      <c r="Y282" s="222" t="s">
        <v>173</v>
      </c>
      <c r="Z282" s="212"/>
      <c r="AA282" s="212"/>
      <c r="AB282" s="212"/>
      <c r="AC282" s="212"/>
      <c r="AD282" s="212"/>
      <c r="AE282" s="212"/>
      <c r="AF282" s="212"/>
      <c r="AG282" s="212" t="s">
        <v>174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x14ac:dyDescent="0.25">
      <c r="A283" s="226" t="s">
        <v>164</v>
      </c>
      <c r="B283" s="227" t="s">
        <v>132</v>
      </c>
      <c r="C283" s="251" t="s">
        <v>133</v>
      </c>
      <c r="D283" s="228"/>
      <c r="E283" s="229"/>
      <c r="F283" s="230"/>
      <c r="G283" s="230">
        <f>SUMIF(AG284:AG314,"&lt;&gt;NOR",G284:G314)</f>
        <v>0</v>
      </c>
      <c r="H283" s="230"/>
      <c r="I283" s="230">
        <f>SUM(I284:I314)</f>
        <v>0</v>
      </c>
      <c r="J283" s="230"/>
      <c r="K283" s="230">
        <f>SUM(K284:K314)</f>
        <v>0</v>
      </c>
      <c r="L283" s="230"/>
      <c r="M283" s="230">
        <f>SUM(M284:M314)</f>
        <v>0</v>
      </c>
      <c r="N283" s="229"/>
      <c r="O283" s="229">
        <f>SUM(O284:O314)</f>
        <v>0</v>
      </c>
      <c r="P283" s="229"/>
      <c r="Q283" s="229">
        <f>SUM(Q284:Q314)</f>
        <v>0</v>
      </c>
      <c r="R283" s="230"/>
      <c r="S283" s="230"/>
      <c r="T283" s="231"/>
      <c r="U283" s="225"/>
      <c r="V283" s="225">
        <f>SUM(V284:V314)</f>
        <v>26.14</v>
      </c>
      <c r="W283" s="225"/>
      <c r="X283" s="225"/>
      <c r="Y283" s="225"/>
      <c r="AG283" t="s">
        <v>165</v>
      </c>
    </row>
    <row r="284" spans="1:60" outlineLevel="1" x14ac:dyDescent="0.25">
      <c r="A284" s="233">
        <v>77</v>
      </c>
      <c r="B284" s="234" t="s">
        <v>497</v>
      </c>
      <c r="C284" s="252" t="s">
        <v>498</v>
      </c>
      <c r="D284" s="235" t="s">
        <v>168</v>
      </c>
      <c r="E284" s="236">
        <v>13.975899999999999</v>
      </c>
      <c r="F284" s="237"/>
      <c r="G284" s="238">
        <f>ROUND(E284*F284,2)</f>
        <v>0</v>
      </c>
      <c r="H284" s="237"/>
      <c r="I284" s="238">
        <f>ROUND(E284*H284,2)</f>
        <v>0</v>
      </c>
      <c r="J284" s="237"/>
      <c r="K284" s="238">
        <f>ROUND(E284*J284,2)</f>
        <v>0</v>
      </c>
      <c r="L284" s="238">
        <v>21</v>
      </c>
      <c r="M284" s="238">
        <f>G284*(1+L284/100)</f>
        <v>0</v>
      </c>
      <c r="N284" s="236">
        <v>0</v>
      </c>
      <c r="O284" s="236">
        <f>ROUND(E284*N284,2)</f>
        <v>0</v>
      </c>
      <c r="P284" s="236">
        <v>0</v>
      </c>
      <c r="Q284" s="236">
        <f>ROUND(E284*P284,2)</f>
        <v>0</v>
      </c>
      <c r="R284" s="238" t="s">
        <v>252</v>
      </c>
      <c r="S284" s="238" t="s">
        <v>170</v>
      </c>
      <c r="T284" s="239" t="s">
        <v>171</v>
      </c>
      <c r="U284" s="222">
        <v>0.49</v>
      </c>
      <c r="V284" s="222">
        <f>ROUND(E284*U284,2)</f>
        <v>6.85</v>
      </c>
      <c r="W284" s="222"/>
      <c r="X284" s="222" t="s">
        <v>499</v>
      </c>
      <c r="Y284" s="222" t="s">
        <v>173</v>
      </c>
      <c r="Z284" s="212"/>
      <c r="AA284" s="212"/>
      <c r="AB284" s="212"/>
      <c r="AC284" s="212"/>
      <c r="AD284" s="212"/>
      <c r="AE284" s="212"/>
      <c r="AF284" s="212"/>
      <c r="AG284" s="212" t="s">
        <v>500</v>
      </c>
      <c r="AH284" s="212"/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2" x14ac:dyDescent="0.25">
      <c r="A285" s="219"/>
      <c r="B285" s="220"/>
      <c r="C285" s="255" t="s">
        <v>501</v>
      </c>
      <c r="D285" s="242"/>
      <c r="E285" s="242"/>
      <c r="F285" s="242"/>
      <c r="G285" s="242"/>
      <c r="H285" s="222"/>
      <c r="I285" s="222"/>
      <c r="J285" s="222"/>
      <c r="K285" s="222"/>
      <c r="L285" s="222"/>
      <c r="M285" s="222"/>
      <c r="N285" s="221"/>
      <c r="O285" s="221"/>
      <c r="P285" s="221"/>
      <c r="Q285" s="221"/>
      <c r="R285" s="222"/>
      <c r="S285" s="222"/>
      <c r="T285" s="222"/>
      <c r="U285" s="222"/>
      <c r="V285" s="222"/>
      <c r="W285" s="222"/>
      <c r="X285" s="222"/>
      <c r="Y285" s="222"/>
      <c r="Z285" s="212"/>
      <c r="AA285" s="212"/>
      <c r="AB285" s="212"/>
      <c r="AC285" s="212"/>
      <c r="AD285" s="212"/>
      <c r="AE285" s="212"/>
      <c r="AF285" s="212"/>
      <c r="AG285" s="212" t="s">
        <v>201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2" x14ac:dyDescent="0.25">
      <c r="A286" s="219"/>
      <c r="B286" s="220"/>
      <c r="C286" s="254" t="s">
        <v>502</v>
      </c>
      <c r="D286" s="223"/>
      <c r="E286" s="224"/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22"/>
      <c r="Z286" s="212"/>
      <c r="AA286" s="212"/>
      <c r="AB286" s="212"/>
      <c r="AC286" s="212"/>
      <c r="AD286" s="212"/>
      <c r="AE286" s="212"/>
      <c r="AF286" s="212"/>
      <c r="AG286" s="212" t="s">
        <v>178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5">
      <c r="A287" s="219"/>
      <c r="B287" s="220"/>
      <c r="C287" s="254" t="s">
        <v>503</v>
      </c>
      <c r="D287" s="223"/>
      <c r="E287" s="224"/>
      <c r="F287" s="222"/>
      <c r="G287" s="222"/>
      <c r="H287" s="222"/>
      <c r="I287" s="222"/>
      <c r="J287" s="222"/>
      <c r="K287" s="222"/>
      <c r="L287" s="222"/>
      <c r="M287" s="222"/>
      <c r="N287" s="221"/>
      <c r="O287" s="221"/>
      <c r="P287" s="221"/>
      <c r="Q287" s="221"/>
      <c r="R287" s="222"/>
      <c r="S287" s="222"/>
      <c r="T287" s="222"/>
      <c r="U287" s="222"/>
      <c r="V287" s="222"/>
      <c r="W287" s="222"/>
      <c r="X287" s="222"/>
      <c r="Y287" s="222"/>
      <c r="Z287" s="212"/>
      <c r="AA287" s="212"/>
      <c r="AB287" s="212"/>
      <c r="AC287" s="212"/>
      <c r="AD287" s="212"/>
      <c r="AE287" s="212"/>
      <c r="AF287" s="212"/>
      <c r="AG287" s="212" t="s">
        <v>178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5">
      <c r="A288" s="219"/>
      <c r="B288" s="220"/>
      <c r="C288" s="254" t="s">
        <v>504</v>
      </c>
      <c r="D288" s="223"/>
      <c r="E288" s="224">
        <v>13.975899999999999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22"/>
      <c r="Z288" s="212"/>
      <c r="AA288" s="212"/>
      <c r="AB288" s="212"/>
      <c r="AC288" s="212"/>
      <c r="AD288" s="212"/>
      <c r="AE288" s="212"/>
      <c r="AF288" s="212"/>
      <c r="AG288" s="212" t="s">
        <v>178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5">
      <c r="A289" s="233">
        <v>78</v>
      </c>
      <c r="B289" s="234" t="s">
        <v>505</v>
      </c>
      <c r="C289" s="252" t="s">
        <v>506</v>
      </c>
      <c r="D289" s="235" t="s">
        <v>168</v>
      </c>
      <c r="E289" s="236">
        <v>265.54217</v>
      </c>
      <c r="F289" s="237"/>
      <c r="G289" s="238">
        <f>ROUND(E289*F289,2)</f>
        <v>0</v>
      </c>
      <c r="H289" s="237"/>
      <c r="I289" s="238">
        <f>ROUND(E289*H289,2)</f>
        <v>0</v>
      </c>
      <c r="J289" s="237"/>
      <c r="K289" s="238">
        <f>ROUND(E289*J289,2)</f>
        <v>0</v>
      </c>
      <c r="L289" s="238">
        <v>21</v>
      </c>
      <c r="M289" s="238">
        <f>G289*(1+L289/100)</f>
        <v>0</v>
      </c>
      <c r="N289" s="236">
        <v>0</v>
      </c>
      <c r="O289" s="236">
        <f>ROUND(E289*N289,2)</f>
        <v>0</v>
      </c>
      <c r="P289" s="236">
        <v>0</v>
      </c>
      <c r="Q289" s="236">
        <f>ROUND(E289*P289,2)</f>
        <v>0</v>
      </c>
      <c r="R289" s="238" t="s">
        <v>252</v>
      </c>
      <c r="S289" s="238" t="s">
        <v>170</v>
      </c>
      <c r="T289" s="239" t="s">
        <v>171</v>
      </c>
      <c r="U289" s="222">
        <v>0</v>
      </c>
      <c r="V289" s="222">
        <f>ROUND(E289*U289,2)</f>
        <v>0</v>
      </c>
      <c r="W289" s="222"/>
      <c r="X289" s="222" t="s">
        <v>499</v>
      </c>
      <c r="Y289" s="222" t="s">
        <v>173</v>
      </c>
      <c r="Z289" s="212"/>
      <c r="AA289" s="212"/>
      <c r="AB289" s="212"/>
      <c r="AC289" s="212"/>
      <c r="AD289" s="212"/>
      <c r="AE289" s="212"/>
      <c r="AF289" s="212"/>
      <c r="AG289" s="212" t="s">
        <v>500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2" x14ac:dyDescent="0.25">
      <c r="A290" s="219"/>
      <c r="B290" s="220"/>
      <c r="C290" s="254" t="s">
        <v>502</v>
      </c>
      <c r="D290" s="223"/>
      <c r="E290" s="224"/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22"/>
      <c r="Z290" s="212"/>
      <c r="AA290" s="212"/>
      <c r="AB290" s="212"/>
      <c r="AC290" s="212"/>
      <c r="AD290" s="212"/>
      <c r="AE290" s="212"/>
      <c r="AF290" s="212"/>
      <c r="AG290" s="212" t="s">
        <v>178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5">
      <c r="A291" s="219"/>
      <c r="B291" s="220"/>
      <c r="C291" s="254" t="s">
        <v>503</v>
      </c>
      <c r="D291" s="223"/>
      <c r="E291" s="224"/>
      <c r="F291" s="222"/>
      <c r="G291" s="222"/>
      <c r="H291" s="222"/>
      <c r="I291" s="222"/>
      <c r="J291" s="222"/>
      <c r="K291" s="222"/>
      <c r="L291" s="222"/>
      <c r="M291" s="222"/>
      <c r="N291" s="221"/>
      <c r="O291" s="221"/>
      <c r="P291" s="221"/>
      <c r="Q291" s="221"/>
      <c r="R291" s="222"/>
      <c r="S291" s="222"/>
      <c r="T291" s="222"/>
      <c r="U291" s="222"/>
      <c r="V291" s="222"/>
      <c r="W291" s="222"/>
      <c r="X291" s="222"/>
      <c r="Y291" s="222"/>
      <c r="Z291" s="212"/>
      <c r="AA291" s="212"/>
      <c r="AB291" s="212"/>
      <c r="AC291" s="212"/>
      <c r="AD291" s="212"/>
      <c r="AE291" s="212"/>
      <c r="AF291" s="212"/>
      <c r="AG291" s="212" t="s">
        <v>178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3" x14ac:dyDescent="0.25">
      <c r="A292" s="219"/>
      <c r="B292" s="220"/>
      <c r="C292" s="254" t="s">
        <v>507</v>
      </c>
      <c r="D292" s="223"/>
      <c r="E292" s="224">
        <v>265.54217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22"/>
      <c r="Z292" s="212"/>
      <c r="AA292" s="212"/>
      <c r="AB292" s="212"/>
      <c r="AC292" s="212"/>
      <c r="AD292" s="212"/>
      <c r="AE292" s="212"/>
      <c r="AF292" s="212"/>
      <c r="AG292" s="212" t="s">
        <v>178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5">
      <c r="A293" s="233">
        <v>79</v>
      </c>
      <c r="B293" s="234" t="s">
        <v>508</v>
      </c>
      <c r="C293" s="252" t="s">
        <v>509</v>
      </c>
      <c r="D293" s="235" t="s">
        <v>168</v>
      </c>
      <c r="E293" s="236">
        <v>13.975899999999999</v>
      </c>
      <c r="F293" s="237"/>
      <c r="G293" s="238">
        <f>ROUND(E293*F293,2)</f>
        <v>0</v>
      </c>
      <c r="H293" s="237"/>
      <c r="I293" s="238">
        <f>ROUND(E293*H293,2)</f>
        <v>0</v>
      </c>
      <c r="J293" s="237"/>
      <c r="K293" s="238">
        <f>ROUND(E293*J293,2)</f>
        <v>0</v>
      </c>
      <c r="L293" s="238">
        <v>21</v>
      </c>
      <c r="M293" s="238">
        <f>G293*(1+L293/100)</f>
        <v>0</v>
      </c>
      <c r="N293" s="236">
        <v>0</v>
      </c>
      <c r="O293" s="236">
        <f>ROUND(E293*N293,2)</f>
        <v>0</v>
      </c>
      <c r="P293" s="236">
        <v>0</v>
      </c>
      <c r="Q293" s="236">
        <f>ROUND(E293*P293,2)</f>
        <v>0</v>
      </c>
      <c r="R293" s="238" t="s">
        <v>252</v>
      </c>
      <c r="S293" s="238" t="s">
        <v>170</v>
      </c>
      <c r="T293" s="239" t="s">
        <v>171</v>
      </c>
      <c r="U293" s="222">
        <v>0.94</v>
      </c>
      <c r="V293" s="222">
        <f>ROUND(E293*U293,2)</f>
        <v>13.14</v>
      </c>
      <c r="W293" s="222"/>
      <c r="X293" s="222" t="s">
        <v>499</v>
      </c>
      <c r="Y293" s="222" t="s">
        <v>173</v>
      </c>
      <c r="Z293" s="212"/>
      <c r="AA293" s="212"/>
      <c r="AB293" s="212"/>
      <c r="AC293" s="212"/>
      <c r="AD293" s="212"/>
      <c r="AE293" s="212"/>
      <c r="AF293" s="212"/>
      <c r="AG293" s="212" t="s">
        <v>500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2" x14ac:dyDescent="0.25">
      <c r="A294" s="219"/>
      <c r="B294" s="220"/>
      <c r="C294" s="254" t="s">
        <v>502</v>
      </c>
      <c r="D294" s="223"/>
      <c r="E294" s="224"/>
      <c r="F294" s="222"/>
      <c r="G294" s="222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22"/>
      <c r="Z294" s="212"/>
      <c r="AA294" s="212"/>
      <c r="AB294" s="212"/>
      <c r="AC294" s="212"/>
      <c r="AD294" s="212"/>
      <c r="AE294" s="212"/>
      <c r="AF294" s="212"/>
      <c r="AG294" s="212" t="s">
        <v>178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5">
      <c r="A295" s="219"/>
      <c r="B295" s="220"/>
      <c r="C295" s="254" t="s">
        <v>503</v>
      </c>
      <c r="D295" s="223"/>
      <c r="E295" s="224"/>
      <c r="F295" s="222"/>
      <c r="G295" s="222"/>
      <c r="H295" s="222"/>
      <c r="I295" s="222"/>
      <c r="J295" s="222"/>
      <c r="K295" s="222"/>
      <c r="L295" s="222"/>
      <c r="M295" s="222"/>
      <c r="N295" s="221"/>
      <c r="O295" s="221"/>
      <c r="P295" s="221"/>
      <c r="Q295" s="221"/>
      <c r="R295" s="222"/>
      <c r="S295" s="222"/>
      <c r="T295" s="222"/>
      <c r="U295" s="222"/>
      <c r="V295" s="222"/>
      <c r="W295" s="222"/>
      <c r="X295" s="222"/>
      <c r="Y295" s="222"/>
      <c r="Z295" s="212"/>
      <c r="AA295" s="212"/>
      <c r="AB295" s="212"/>
      <c r="AC295" s="212"/>
      <c r="AD295" s="212"/>
      <c r="AE295" s="212"/>
      <c r="AF295" s="212"/>
      <c r="AG295" s="212" t="s">
        <v>178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3" x14ac:dyDescent="0.25">
      <c r="A296" s="219"/>
      <c r="B296" s="220"/>
      <c r="C296" s="254" t="s">
        <v>504</v>
      </c>
      <c r="D296" s="223"/>
      <c r="E296" s="224">
        <v>13.975899999999999</v>
      </c>
      <c r="F296" s="222"/>
      <c r="G296" s="222"/>
      <c r="H296" s="222"/>
      <c r="I296" s="222"/>
      <c r="J296" s="222"/>
      <c r="K296" s="222"/>
      <c r="L296" s="222"/>
      <c r="M296" s="222"/>
      <c r="N296" s="221"/>
      <c r="O296" s="221"/>
      <c r="P296" s="221"/>
      <c r="Q296" s="221"/>
      <c r="R296" s="222"/>
      <c r="S296" s="222"/>
      <c r="T296" s="222"/>
      <c r="U296" s="222"/>
      <c r="V296" s="222"/>
      <c r="W296" s="222"/>
      <c r="X296" s="222"/>
      <c r="Y296" s="222"/>
      <c r="Z296" s="212"/>
      <c r="AA296" s="212"/>
      <c r="AB296" s="212"/>
      <c r="AC296" s="212"/>
      <c r="AD296" s="212"/>
      <c r="AE296" s="212"/>
      <c r="AF296" s="212"/>
      <c r="AG296" s="212" t="s">
        <v>178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5">
      <c r="A297" s="233">
        <v>80</v>
      </c>
      <c r="B297" s="234" t="s">
        <v>510</v>
      </c>
      <c r="C297" s="252" t="s">
        <v>511</v>
      </c>
      <c r="D297" s="235" t="s">
        <v>168</v>
      </c>
      <c r="E297" s="236">
        <v>55.90361</v>
      </c>
      <c r="F297" s="237"/>
      <c r="G297" s="238">
        <f>ROUND(E297*F297,2)</f>
        <v>0</v>
      </c>
      <c r="H297" s="237"/>
      <c r="I297" s="238">
        <f>ROUND(E297*H297,2)</f>
        <v>0</v>
      </c>
      <c r="J297" s="237"/>
      <c r="K297" s="238">
        <f>ROUND(E297*J297,2)</f>
        <v>0</v>
      </c>
      <c r="L297" s="238">
        <v>21</v>
      </c>
      <c r="M297" s="238">
        <f>G297*(1+L297/100)</f>
        <v>0</v>
      </c>
      <c r="N297" s="236">
        <v>0</v>
      </c>
      <c r="O297" s="236">
        <f>ROUND(E297*N297,2)</f>
        <v>0</v>
      </c>
      <c r="P297" s="236">
        <v>0</v>
      </c>
      <c r="Q297" s="236">
        <f>ROUND(E297*P297,2)</f>
        <v>0</v>
      </c>
      <c r="R297" s="238" t="s">
        <v>252</v>
      </c>
      <c r="S297" s="238" t="s">
        <v>170</v>
      </c>
      <c r="T297" s="239" t="s">
        <v>171</v>
      </c>
      <c r="U297" s="222">
        <v>0.11</v>
      </c>
      <c r="V297" s="222">
        <f>ROUND(E297*U297,2)</f>
        <v>6.15</v>
      </c>
      <c r="W297" s="222"/>
      <c r="X297" s="222" t="s">
        <v>499</v>
      </c>
      <c r="Y297" s="222" t="s">
        <v>173</v>
      </c>
      <c r="Z297" s="212"/>
      <c r="AA297" s="212"/>
      <c r="AB297" s="212"/>
      <c r="AC297" s="212"/>
      <c r="AD297" s="212"/>
      <c r="AE297" s="212"/>
      <c r="AF297" s="212"/>
      <c r="AG297" s="212" t="s">
        <v>500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2" x14ac:dyDescent="0.25">
      <c r="A298" s="219"/>
      <c r="B298" s="220"/>
      <c r="C298" s="254" t="s">
        <v>502</v>
      </c>
      <c r="D298" s="223"/>
      <c r="E298" s="224"/>
      <c r="F298" s="222"/>
      <c r="G298" s="222"/>
      <c r="H298" s="222"/>
      <c r="I298" s="222"/>
      <c r="J298" s="222"/>
      <c r="K298" s="222"/>
      <c r="L298" s="222"/>
      <c r="M298" s="222"/>
      <c r="N298" s="221"/>
      <c r="O298" s="221"/>
      <c r="P298" s="221"/>
      <c r="Q298" s="221"/>
      <c r="R298" s="222"/>
      <c r="S298" s="222"/>
      <c r="T298" s="222"/>
      <c r="U298" s="222"/>
      <c r="V298" s="222"/>
      <c r="W298" s="222"/>
      <c r="X298" s="222"/>
      <c r="Y298" s="222"/>
      <c r="Z298" s="212"/>
      <c r="AA298" s="212"/>
      <c r="AB298" s="212"/>
      <c r="AC298" s="212"/>
      <c r="AD298" s="212"/>
      <c r="AE298" s="212"/>
      <c r="AF298" s="212"/>
      <c r="AG298" s="212" t="s">
        <v>178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5">
      <c r="A299" s="219"/>
      <c r="B299" s="220"/>
      <c r="C299" s="254" t="s">
        <v>503</v>
      </c>
      <c r="D299" s="223"/>
      <c r="E299" s="224"/>
      <c r="F299" s="222"/>
      <c r="G299" s="222"/>
      <c r="H299" s="222"/>
      <c r="I299" s="222"/>
      <c r="J299" s="222"/>
      <c r="K299" s="222"/>
      <c r="L299" s="222"/>
      <c r="M299" s="222"/>
      <c r="N299" s="221"/>
      <c r="O299" s="221"/>
      <c r="P299" s="221"/>
      <c r="Q299" s="221"/>
      <c r="R299" s="222"/>
      <c r="S299" s="222"/>
      <c r="T299" s="222"/>
      <c r="U299" s="222"/>
      <c r="V299" s="222"/>
      <c r="W299" s="222"/>
      <c r="X299" s="222"/>
      <c r="Y299" s="222"/>
      <c r="Z299" s="212"/>
      <c r="AA299" s="212"/>
      <c r="AB299" s="212"/>
      <c r="AC299" s="212"/>
      <c r="AD299" s="212"/>
      <c r="AE299" s="212"/>
      <c r="AF299" s="212"/>
      <c r="AG299" s="212" t="s">
        <v>178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3" x14ac:dyDescent="0.25">
      <c r="A300" s="219"/>
      <c r="B300" s="220"/>
      <c r="C300" s="254" t="s">
        <v>512</v>
      </c>
      <c r="D300" s="223"/>
      <c r="E300" s="224">
        <v>55.90361</v>
      </c>
      <c r="F300" s="222"/>
      <c r="G300" s="222"/>
      <c r="H300" s="222"/>
      <c r="I300" s="222"/>
      <c r="J300" s="222"/>
      <c r="K300" s="222"/>
      <c r="L300" s="222"/>
      <c r="M300" s="222"/>
      <c r="N300" s="221"/>
      <c r="O300" s="221"/>
      <c r="P300" s="221"/>
      <c r="Q300" s="221"/>
      <c r="R300" s="222"/>
      <c r="S300" s="222"/>
      <c r="T300" s="222"/>
      <c r="U300" s="222"/>
      <c r="V300" s="222"/>
      <c r="W300" s="222"/>
      <c r="X300" s="222"/>
      <c r="Y300" s="222"/>
      <c r="Z300" s="212"/>
      <c r="AA300" s="212"/>
      <c r="AB300" s="212"/>
      <c r="AC300" s="212"/>
      <c r="AD300" s="212"/>
      <c r="AE300" s="212"/>
      <c r="AF300" s="212"/>
      <c r="AG300" s="212" t="s">
        <v>178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5">
      <c r="A301" s="233">
        <v>81</v>
      </c>
      <c r="B301" s="234" t="s">
        <v>513</v>
      </c>
      <c r="C301" s="252" t="s">
        <v>514</v>
      </c>
      <c r="D301" s="235" t="s">
        <v>168</v>
      </c>
      <c r="E301" s="236">
        <v>11.180720000000001</v>
      </c>
      <c r="F301" s="237"/>
      <c r="G301" s="238">
        <f>ROUND(E301*F301,2)</f>
        <v>0</v>
      </c>
      <c r="H301" s="237"/>
      <c r="I301" s="238">
        <f>ROUND(E301*H301,2)</f>
        <v>0</v>
      </c>
      <c r="J301" s="237"/>
      <c r="K301" s="238">
        <f>ROUND(E301*J301,2)</f>
        <v>0</v>
      </c>
      <c r="L301" s="238">
        <v>21</v>
      </c>
      <c r="M301" s="238">
        <f>G301*(1+L301/100)</f>
        <v>0</v>
      </c>
      <c r="N301" s="236">
        <v>0</v>
      </c>
      <c r="O301" s="236">
        <f>ROUND(E301*N301,2)</f>
        <v>0</v>
      </c>
      <c r="P301" s="236">
        <v>0</v>
      </c>
      <c r="Q301" s="236">
        <f>ROUND(E301*P301,2)</f>
        <v>0</v>
      </c>
      <c r="R301" s="238" t="s">
        <v>252</v>
      </c>
      <c r="S301" s="238" t="s">
        <v>170</v>
      </c>
      <c r="T301" s="239" t="s">
        <v>171</v>
      </c>
      <c r="U301" s="222">
        <v>0</v>
      </c>
      <c r="V301" s="222">
        <f>ROUND(E301*U301,2)</f>
        <v>0</v>
      </c>
      <c r="W301" s="222"/>
      <c r="X301" s="222" t="s">
        <v>499</v>
      </c>
      <c r="Y301" s="222" t="s">
        <v>173</v>
      </c>
      <c r="Z301" s="212"/>
      <c r="AA301" s="212"/>
      <c r="AB301" s="212"/>
      <c r="AC301" s="212"/>
      <c r="AD301" s="212"/>
      <c r="AE301" s="212"/>
      <c r="AF301" s="212"/>
      <c r="AG301" s="212" t="s">
        <v>500</v>
      </c>
      <c r="AH301" s="212"/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2" x14ac:dyDescent="0.25">
      <c r="A302" s="219"/>
      <c r="B302" s="220"/>
      <c r="C302" s="255" t="s">
        <v>515</v>
      </c>
      <c r="D302" s="242"/>
      <c r="E302" s="242"/>
      <c r="F302" s="242"/>
      <c r="G302" s="242"/>
      <c r="H302" s="222"/>
      <c r="I302" s="222"/>
      <c r="J302" s="222"/>
      <c r="K302" s="222"/>
      <c r="L302" s="222"/>
      <c r="M302" s="222"/>
      <c r="N302" s="221"/>
      <c r="O302" s="221"/>
      <c r="P302" s="221"/>
      <c r="Q302" s="221"/>
      <c r="R302" s="222"/>
      <c r="S302" s="222"/>
      <c r="T302" s="222"/>
      <c r="U302" s="222"/>
      <c r="V302" s="222"/>
      <c r="W302" s="222"/>
      <c r="X302" s="222"/>
      <c r="Y302" s="222"/>
      <c r="Z302" s="212"/>
      <c r="AA302" s="212"/>
      <c r="AB302" s="212"/>
      <c r="AC302" s="212"/>
      <c r="AD302" s="212"/>
      <c r="AE302" s="212"/>
      <c r="AF302" s="212"/>
      <c r="AG302" s="212" t="s">
        <v>201</v>
      </c>
      <c r="AH302" s="212"/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2" x14ac:dyDescent="0.25">
      <c r="A303" s="219"/>
      <c r="B303" s="220"/>
      <c r="C303" s="254" t="s">
        <v>502</v>
      </c>
      <c r="D303" s="223"/>
      <c r="E303" s="224"/>
      <c r="F303" s="222"/>
      <c r="G303" s="222"/>
      <c r="H303" s="222"/>
      <c r="I303" s="222"/>
      <c r="J303" s="222"/>
      <c r="K303" s="222"/>
      <c r="L303" s="222"/>
      <c r="M303" s="222"/>
      <c r="N303" s="221"/>
      <c r="O303" s="221"/>
      <c r="P303" s="221"/>
      <c r="Q303" s="221"/>
      <c r="R303" s="222"/>
      <c r="S303" s="222"/>
      <c r="T303" s="222"/>
      <c r="U303" s="222"/>
      <c r="V303" s="222"/>
      <c r="W303" s="222"/>
      <c r="X303" s="222"/>
      <c r="Y303" s="222"/>
      <c r="Z303" s="212"/>
      <c r="AA303" s="212"/>
      <c r="AB303" s="212"/>
      <c r="AC303" s="212"/>
      <c r="AD303" s="212"/>
      <c r="AE303" s="212"/>
      <c r="AF303" s="212"/>
      <c r="AG303" s="212" t="s">
        <v>178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5">
      <c r="A304" s="219"/>
      <c r="B304" s="220"/>
      <c r="C304" s="254" t="s">
        <v>503</v>
      </c>
      <c r="D304" s="223"/>
      <c r="E304" s="224"/>
      <c r="F304" s="222"/>
      <c r="G304" s="222"/>
      <c r="H304" s="222"/>
      <c r="I304" s="222"/>
      <c r="J304" s="222"/>
      <c r="K304" s="222"/>
      <c r="L304" s="222"/>
      <c r="M304" s="222"/>
      <c r="N304" s="221"/>
      <c r="O304" s="221"/>
      <c r="P304" s="221"/>
      <c r="Q304" s="221"/>
      <c r="R304" s="222"/>
      <c r="S304" s="222"/>
      <c r="T304" s="222"/>
      <c r="U304" s="222"/>
      <c r="V304" s="222"/>
      <c r="W304" s="222"/>
      <c r="X304" s="222"/>
      <c r="Y304" s="222"/>
      <c r="Z304" s="212"/>
      <c r="AA304" s="212"/>
      <c r="AB304" s="212"/>
      <c r="AC304" s="212"/>
      <c r="AD304" s="212"/>
      <c r="AE304" s="212"/>
      <c r="AF304" s="212"/>
      <c r="AG304" s="212" t="s">
        <v>178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5">
      <c r="A305" s="219"/>
      <c r="B305" s="220"/>
      <c r="C305" s="254" t="s">
        <v>516</v>
      </c>
      <c r="D305" s="223"/>
      <c r="E305" s="224">
        <v>11.180720000000001</v>
      </c>
      <c r="F305" s="222"/>
      <c r="G305" s="222"/>
      <c r="H305" s="222"/>
      <c r="I305" s="222"/>
      <c r="J305" s="222"/>
      <c r="K305" s="222"/>
      <c r="L305" s="222"/>
      <c r="M305" s="222"/>
      <c r="N305" s="221"/>
      <c r="O305" s="221"/>
      <c r="P305" s="221"/>
      <c r="Q305" s="221"/>
      <c r="R305" s="222"/>
      <c r="S305" s="222"/>
      <c r="T305" s="222"/>
      <c r="U305" s="222"/>
      <c r="V305" s="222"/>
      <c r="W305" s="222"/>
      <c r="X305" s="222"/>
      <c r="Y305" s="222"/>
      <c r="Z305" s="212"/>
      <c r="AA305" s="212"/>
      <c r="AB305" s="212"/>
      <c r="AC305" s="212"/>
      <c r="AD305" s="212"/>
      <c r="AE305" s="212"/>
      <c r="AF305" s="212"/>
      <c r="AG305" s="212" t="s">
        <v>178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5">
      <c r="A306" s="233">
        <v>82</v>
      </c>
      <c r="B306" s="234" t="s">
        <v>517</v>
      </c>
      <c r="C306" s="252" t="s">
        <v>518</v>
      </c>
      <c r="D306" s="235" t="s">
        <v>168</v>
      </c>
      <c r="E306" s="236">
        <v>1.3975900000000001</v>
      </c>
      <c r="F306" s="237"/>
      <c r="G306" s="238">
        <f>ROUND(E306*F306,2)</f>
        <v>0</v>
      </c>
      <c r="H306" s="237"/>
      <c r="I306" s="238">
        <f>ROUND(E306*H306,2)</f>
        <v>0</v>
      </c>
      <c r="J306" s="237"/>
      <c r="K306" s="238">
        <f>ROUND(E306*J306,2)</f>
        <v>0</v>
      </c>
      <c r="L306" s="238">
        <v>21</v>
      </c>
      <c r="M306" s="238">
        <f>G306*(1+L306/100)</f>
        <v>0</v>
      </c>
      <c r="N306" s="236">
        <v>0</v>
      </c>
      <c r="O306" s="236">
        <f>ROUND(E306*N306,2)</f>
        <v>0</v>
      </c>
      <c r="P306" s="236">
        <v>0</v>
      </c>
      <c r="Q306" s="236">
        <f>ROUND(E306*P306,2)</f>
        <v>0</v>
      </c>
      <c r="R306" s="238" t="s">
        <v>252</v>
      </c>
      <c r="S306" s="238" t="s">
        <v>170</v>
      </c>
      <c r="T306" s="239" t="s">
        <v>171</v>
      </c>
      <c r="U306" s="222">
        <v>0</v>
      </c>
      <c r="V306" s="222">
        <f>ROUND(E306*U306,2)</f>
        <v>0</v>
      </c>
      <c r="W306" s="222"/>
      <c r="X306" s="222" t="s">
        <v>499</v>
      </c>
      <c r="Y306" s="222" t="s">
        <v>173</v>
      </c>
      <c r="Z306" s="212"/>
      <c r="AA306" s="212"/>
      <c r="AB306" s="212"/>
      <c r="AC306" s="212"/>
      <c r="AD306" s="212"/>
      <c r="AE306" s="212"/>
      <c r="AF306" s="212"/>
      <c r="AG306" s="212" t="s">
        <v>500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2" x14ac:dyDescent="0.25">
      <c r="A307" s="219"/>
      <c r="B307" s="220"/>
      <c r="C307" s="255" t="s">
        <v>515</v>
      </c>
      <c r="D307" s="242"/>
      <c r="E307" s="242"/>
      <c r="F307" s="242"/>
      <c r="G307" s="242"/>
      <c r="H307" s="222"/>
      <c r="I307" s="222"/>
      <c r="J307" s="222"/>
      <c r="K307" s="222"/>
      <c r="L307" s="222"/>
      <c r="M307" s="222"/>
      <c r="N307" s="221"/>
      <c r="O307" s="221"/>
      <c r="P307" s="221"/>
      <c r="Q307" s="221"/>
      <c r="R307" s="222"/>
      <c r="S307" s="222"/>
      <c r="T307" s="222"/>
      <c r="U307" s="222"/>
      <c r="V307" s="222"/>
      <c r="W307" s="222"/>
      <c r="X307" s="222"/>
      <c r="Y307" s="222"/>
      <c r="Z307" s="212"/>
      <c r="AA307" s="212"/>
      <c r="AB307" s="212"/>
      <c r="AC307" s="212"/>
      <c r="AD307" s="212"/>
      <c r="AE307" s="212"/>
      <c r="AF307" s="212"/>
      <c r="AG307" s="212" t="s">
        <v>201</v>
      </c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2" x14ac:dyDescent="0.25">
      <c r="A308" s="219"/>
      <c r="B308" s="220"/>
      <c r="C308" s="254" t="s">
        <v>502</v>
      </c>
      <c r="D308" s="223"/>
      <c r="E308" s="224"/>
      <c r="F308" s="222"/>
      <c r="G308" s="222"/>
      <c r="H308" s="222"/>
      <c r="I308" s="222"/>
      <c r="J308" s="222"/>
      <c r="K308" s="222"/>
      <c r="L308" s="222"/>
      <c r="M308" s="222"/>
      <c r="N308" s="221"/>
      <c r="O308" s="221"/>
      <c r="P308" s="221"/>
      <c r="Q308" s="221"/>
      <c r="R308" s="222"/>
      <c r="S308" s="222"/>
      <c r="T308" s="222"/>
      <c r="U308" s="222"/>
      <c r="V308" s="222"/>
      <c r="W308" s="222"/>
      <c r="X308" s="222"/>
      <c r="Y308" s="222"/>
      <c r="Z308" s="212"/>
      <c r="AA308" s="212"/>
      <c r="AB308" s="212"/>
      <c r="AC308" s="212"/>
      <c r="AD308" s="212"/>
      <c r="AE308" s="212"/>
      <c r="AF308" s="212"/>
      <c r="AG308" s="212" t="s">
        <v>178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3" x14ac:dyDescent="0.25">
      <c r="A309" s="219"/>
      <c r="B309" s="220"/>
      <c r="C309" s="254" t="s">
        <v>503</v>
      </c>
      <c r="D309" s="223"/>
      <c r="E309" s="224"/>
      <c r="F309" s="222"/>
      <c r="G309" s="222"/>
      <c r="H309" s="222"/>
      <c r="I309" s="222"/>
      <c r="J309" s="222"/>
      <c r="K309" s="222"/>
      <c r="L309" s="222"/>
      <c r="M309" s="222"/>
      <c r="N309" s="221"/>
      <c r="O309" s="221"/>
      <c r="P309" s="221"/>
      <c r="Q309" s="221"/>
      <c r="R309" s="222"/>
      <c r="S309" s="222"/>
      <c r="T309" s="222"/>
      <c r="U309" s="222"/>
      <c r="V309" s="222"/>
      <c r="W309" s="222"/>
      <c r="X309" s="222"/>
      <c r="Y309" s="222"/>
      <c r="Z309" s="212"/>
      <c r="AA309" s="212"/>
      <c r="AB309" s="212"/>
      <c r="AC309" s="212"/>
      <c r="AD309" s="212"/>
      <c r="AE309" s="212"/>
      <c r="AF309" s="212"/>
      <c r="AG309" s="212" t="s">
        <v>178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3" x14ac:dyDescent="0.25">
      <c r="A310" s="219"/>
      <c r="B310" s="220"/>
      <c r="C310" s="254" t="s">
        <v>519</v>
      </c>
      <c r="D310" s="223"/>
      <c r="E310" s="224">
        <v>1.3975900000000001</v>
      </c>
      <c r="F310" s="222"/>
      <c r="G310" s="222"/>
      <c r="H310" s="222"/>
      <c r="I310" s="222"/>
      <c r="J310" s="222"/>
      <c r="K310" s="222"/>
      <c r="L310" s="222"/>
      <c r="M310" s="222"/>
      <c r="N310" s="221"/>
      <c r="O310" s="221"/>
      <c r="P310" s="221"/>
      <c r="Q310" s="221"/>
      <c r="R310" s="222"/>
      <c r="S310" s="222"/>
      <c r="T310" s="222"/>
      <c r="U310" s="222"/>
      <c r="V310" s="222"/>
      <c r="W310" s="222"/>
      <c r="X310" s="222"/>
      <c r="Y310" s="222"/>
      <c r="Z310" s="212"/>
      <c r="AA310" s="212"/>
      <c r="AB310" s="212"/>
      <c r="AC310" s="212"/>
      <c r="AD310" s="212"/>
      <c r="AE310" s="212"/>
      <c r="AF310" s="212"/>
      <c r="AG310" s="212" t="s">
        <v>178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5">
      <c r="A311" s="233">
        <v>83</v>
      </c>
      <c r="B311" s="234" t="s">
        <v>520</v>
      </c>
      <c r="C311" s="252" t="s">
        <v>521</v>
      </c>
      <c r="D311" s="235" t="s">
        <v>168</v>
      </c>
      <c r="E311" s="236">
        <v>1.3975900000000001</v>
      </c>
      <c r="F311" s="237"/>
      <c r="G311" s="238">
        <f>ROUND(E311*F311,2)</f>
        <v>0</v>
      </c>
      <c r="H311" s="237"/>
      <c r="I311" s="238">
        <f>ROUND(E311*H311,2)</f>
        <v>0</v>
      </c>
      <c r="J311" s="237"/>
      <c r="K311" s="238">
        <f>ROUND(E311*J311,2)</f>
        <v>0</v>
      </c>
      <c r="L311" s="238">
        <v>21</v>
      </c>
      <c r="M311" s="238">
        <f>G311*(1+L311/100)</f>
        <v>0</v>
      </c>
      <c r="N311" s="236">
        <v>0</v>
      </c>
      <c r="O311" s="236">
        <f>ROUND(E311*N311,2)</f>
        <v>0</v>
      </c>
      <c r="P311" s="236">
        <v>0</v>
      </c>
      <c r="Q311" s="236">
        <f>ROUND(E311*P311,2)</f>
        <v>0</v>
      </c>
      <c r="R311" s="238" t="s">
        <v>252</v>
      </c>
      <c r="S311" s="238" t="s">
        <v>170</v>
      </c>
      <c r="T311" s="239" t="s">
        <v>171</v>
      </c>
      <c r="U311" s="222">
        <v>0</v>
      </c>
      <c r="V311" s="222">
        <f>ROUND(E311*U311,2)</f>
        <v>0</v>
      </c>
      <c r="W311" s="222"/>
      <c r="X311" s="222" t="s">
        <v>499</v>
      </c>
      <c r="Y311" s="222" t="s">
        <v>173</v>
      </c>
      <c r="Z311" s="212"/>
      <c r="AA311" s="212"/>
      <c r="AB311" s="212"/>
      <c r="AC311" s="212"/>
      <c r="AD311" s="212"/>
      <c r="AE311" s="212"/>
      <c r="AF311" s="212"/>
      <c r="AG311" s="212" t="s">
        <v>500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2" x14ac:dyDescent="0.25">
      <c r="A312" s="219"/>
      <c r="B312" s="220"/>
      <c r="C312" s="254" t="s">
        <v>502</v>
      </c>
      <c r="D312" s="223"/>
      <c r="E312" s="224"/>
      <c r="F312" s="222"/>
      <c r="G312" s="222"/>
      <c r="H312" s="222"/>
      <c r="I312" s="222"/>
      <c r="J312" s="222"/>
      <c r="K312" s="222"/>
      <c r="L312" s="222"/>
      <c r="M312" s="222"/>
      <c r="N312" s="221"/>
      <c r="O312" s="221"/>
      <c r="P312" s="221"/>
      <c r="Q312" s="221"/>
      <c r="R312" s="222"/>
      <c r="S312" s="222"/>
      <c r="T312" s="222"/>
      <c r="U312" s="222"/>
      <c r="V312" s="222"/>
      <c r="W312" s="222"/>
      <c r="X312" s="222"/>
      <c r="Y312" s="222"/>
      <c r="Z312" s="212"/>
      <c r="AA312" s="212"/>
      <c r="AB312" s="212"/>
      <c r="AC312" s="212"/>
      <c r="AD312" s="212"/>
      <c r="AE312" s="212"/>
      <c r="AF312" s="212"/>
      <c r="AG312" s="212" t="s">
        <v>178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3" x14ac:dyDescent="0.25">
      <c r="A313" s="219"/>
      <c r="B313" s="220"/>
      <c r="C313" s="254" t="s">
        <v>503</v>
      </c>
      <c r="D313" s="223"/>
      <c r="E313" s="224"/>
      <c r="F313" s="222"/>
      <c r="G313" s="222"/>
      <c r="H313" s="222"/>
      <c r="I313" s="222"/>
      <c r="J313" s="222"/>
      <c r="K313" s="222"/>
      <c r="L313" s="222"/>
      <c r="M313" s="222"/>
      <c r="N313" s="221"/>
      <c r="O313" s="221"/>
      <c r="P313" s="221"/>
      <c r="Q313" s="221"/>
      <c r="R313" s="222"/>
      <c r="S313" s="222"/>
      <c r="T313" s="222"/>
      <c r="U313" s="222"/>
      <c r="V313" s="222"/>
      <c r="W313" s="222"/>
      <c r="X313" s="222"/>
      <c r="Y313" s="222"/>
      <c r="Z313" s="212"/>
      <c r="AA313" s="212"/>
      <c r="AB313" s="212"/>
      <c r="AC313" s="212"/>
      <c r="AD313" s="212"/>
      <c r="AE313" s="212"/>
      <c r="AF313" s="212"/>
      <c r="AG313" s="212" t="s">
        <v>178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3" x14ac:dyDescent="0.25">
      <c r="A314" s="219"/>
      <c r="B314" s="220"/>
      <c r="C314" s="254" t="s">
        <v>519</v>
      </c>
      <c r="D314" s="223"/>
      <c r="E314" s="224">
        <v>1.3975900000000001</v>
      </c>
      <c r="F314" s="222"/>
      <c r="G314" s="222"/>
      <c r="H314" s="222"/>
      <c r="I314" s="222"/>
      <c r="J314" s="222"/>
      <c r="K314" s="222"/>
      <c r="L314" s="222"/>
      <c r="M314" s="222"/>
      <c r="N314" s="221"/>
      <c r="O314" s="221"/>
      <c r="P314" s="221"/>
      <c r="Q314" s="221"/>
      <c r="R314" s="222"/>
      <c r="S314" s="222"/>
      <c r="T314" s="222"/>
      <c r="U314" s="222"/>
      <c r="V314" s="222"/>
      <c r="W314" s="222"/>
      <c r="X314" s="222"/>
      <c r="Y314" s="222"/>
      <c r="Z314" s="212"/>
      <c r="AA314" s="212"/>
      <c r="AB314" s="212"/>
      <c r="AC314" s="212"/>
      <c r="AD314" s="212"/>
      <c r="AE314" s="212"/>
      <c r="AF314" s="212"/>
      <c r="AG314" s="212" t="s">
        <v>178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x14ac:dyDescent="0.25">
      <c r="A315" s="226" t="s">
        <v>164</v>
      </c>
      <c r="B315" s="227" t="s">
        <v>135</v>
      </c>
      <c r="C315" s="251" t="s">
        <v>28</v>
      </c>
      <c r="D315" s="228"/>
      <c r="E315" s="229"/>
      <c r="F315" s="230"/>
      <c r="G315" s="230">
        <f>SUMIF(AG316:AG317,"&lt;&gt;NOR",G316:G317)</f>
        <v>0</v>
      </c>
      <c r="H315" s="230"/>
      <c r="I315" s="230">
        <f>SUM(I316:I317)</f>
        <v>0</v>
      </c>
      <c r="J315" s="230"/>
      <c r="K315" s="230">
        <f>SUM(K316:K317)</f>
        <v>0</v>
      </c>
      <c r="L315" s="230"/>
      <c r="M315" s="230">
        <f>SUM(M316:M317)</f>
        <v>0</v>
      </c>
      <c r="N315" s="229"/>
      <c r="O315" s="229">
        <f>SUM(O316:O317)</f>
        <v>0</v>
      </c>
      <c r="P315" s="229"/>
      <c r="Q315" s="229">
        <f>SUM(Q316:Q317)</f>
        <v>0</v>
      </c>
      <c r="R315" s="230"/>
      <c r="S315" s="230"/>
      <c r="T315" s="231"/>
      <c r="U315" s="225"/>
      <c r="V315" s="225">
        <f>SUM(V316:V317)</f>
        <v>0</v>
      </c>
      <c r="W315" s="225"/>
      <c r="X315" s="225"/>
      <c r="Y315" s="225"/>
      <c r="AG315" t="s">
        <v>165</v>
      </c>
    </row>
    <row r="316" spans="1:60" outlineLevel="1" x14ac:dyDescent="0.25">
      <c r="A316" s="233">
        <v>84</v>
      </c>
      <c r="B316" s="234" t="s">
        <v>522</v>
      </c>
      <c r="C316" s="252" t="s">
        <v>523</v>
      </c>
      <c r="D316" s="235" t="s">
        <v>524</v>
      </c>
      <c r="E316" s="236">
        <v>1</v>
      </c>
      <c r="F316" s="237"/>
      <c r="G316" s="238">
        <f>ROUND(E316*F316,2)</f>
        <v>0</v>
      </c>
      <c r="H316" s="237"/>
      <c r="I316" s="238">
        <f>ROUND(E316*H316,2)</f>
        <v>0</v>
      </c>
      <c r="J316" s="237"/>
      <c r="K316" s="238">
        <f>ROUND(E316*J316,2)</f>
        <v>0</v>
      </c>
      <c r="L316" s="238">
        <v>21</v>
      </c>
      <c r="M316" s="238">
        <f>G316*(1+L316/100)</f>
        <v>0</v>
      </c>
      <c r="N316" s="236">
        <v>0</v>
      </c>
      <c r="O316" s="236">
        <f>ROUND(E316*N316,2)</f>
        <v>0</v>
      </c>
      <c r="P316" s="236">
        <v>0</v>
      </c>
      <c r="Q316" s="236">
        <f>ROUND(E316*P316,2)</f>
        <v>0</v>
      </c>
      <c r="R316" s="238"/>
      <c r="S316" s="238" t="s">
        <v>170</v>
      </c>
      <c r="T316" s="239" t="s">
        <v>328</v>
      </c>
      <c r="U316" s="222">
        <v>0</v>
      </c>
      <c r="V316" s="222">
        <f>ROUND(E316*U316,2)</f>
        <v>0</v>
      </c>
      <c r="W316" s="222"/>
      <c r="X316" s="222" t="s">
        <v>525</v>
      </c>
      <c r="Y316" s="222" t="s">
        <v>173</v>
      </c>
      <c r="Z316" s="212"/>
      <c r="AA316" s="212"/>
      <c r="AB316" s="212"/>
      <c r="AC316" s="212"/>
      <c r="AD316" s="212"/>
      <c r="AE316" s="212"/>
      <c r="AF316" s="212"/>
      <c r="AG316" s="212" t="s">
        <v>526</v>
      </c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2" x14ac:dyDescent="0.25">
      <c r="A317" s="219"/>
      <c r="B317" s="220"/>
      <c r="C317" s="255" t="s">
        <v>527</v>
      </c>
      <c r="D317" s="242"/>
      <c r="E317" s="242"/>
      <c r="F317" s="242"/>
      <c r="G317" s="242"/>
      <c r="H317" s="222"/>
      <c r="I317" s="222"/>
      <c r="J317" s="222"/>
      <c r="K317" s="222"/>
      <c r="L317" s="222"/>
      <c r="M317" s="222"/>
      <c r="N317" s="221"/>
      <c r="O317" s="221"/>
      <c r="P317" s="221"/>
      <c r="Q317" s="221"/>
      <c r="R317" s="222"/>
      <c r="S317" s="222"/>
      <c r="T317" s="222"/>
      <c r="U317" s="222"/>
      <c r="V317" s="222"/>
      <c r="W317" s="222"/>
      <c r="X317" s="222"/>
      <c r="Y317" s="222"/>
      <c r="Z317" s="212"/>
      <c r="AA317" s="212"/>
      <c r="AB317" s="212"/>
      <c r="AC317" s="212"/>
      <c r="AD317" s="212"/>
      <c r="AE317" s="212"/>
      <c r="AF317" s="212"/>
      <c r="AG317" s="212" t="s">
        <v>201</v>
      </c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41" t="str">
        <f>C317</f>
        <v>Náklady na vyhotovení dokumentace skutečného provedení stavby a její předání objednateli v požadované formě a požadovaném počtu.</v>
      </c>
      <c r="BB317" s="212"/>
      <c r="BC317" s="212"/>
      <c r="BD317" s="212"/>
      <c r="BE317" s="212"/>
      <c r="BF317" s="212"/>
      <c r="BG317" s="212"/>
      <c r="BH317" s="212"/>
    </row>
    <row r="318" spans="1:60" x14ac:dyDescent="0.25">
      <c r="A318" s="3"/>
      <c r="B318" s="4"/>
      <c r="C318" s="258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AE318">
        <v>12</v>
      </c>
      <c r="AF318">
        <v>21</v>
      </c>
      <c r="AG318" t="s">
        <v>150</v>
      </c>
    </row>
    <row r="319" spans="1:60" x14ac:dyDescent="0.25">
      <c r="A319" s="215"/>
      <c r="B319" s="216" t="s">
        <v>29</v>
      </c>
      <c r="C319" s="259"/>
      <c r="D319" s="217"/>
      <c r="E319" s="218"/>
      <c r="F319" s="218"/>
      <c r="G319" s="232">
        <f>G8+G20+G24+G29+G42+G51+G56+G60+G66+G119+G125+G127+G130+G169+G187+G200+G236+G254+G259+G271+G274+G279+G281+G283+G315</f>
        <v>0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AE319">
        <f>SUMIF(L7:L317,AE318,G7:G317)</f>
        <v>0</v>
      </c>
      <c r="AF319">
        <f>SUMIF(L7:L317,AF318,G7:G317)</f>
        <v>0</v>
      </c>
      <c r="AG319" t="s">
        <v>528</v>
      </c>
    </row>
    <row r="320" spans="1:60" x14ac:dyDescent="0.25">
      <c r="C320" s="260"/>
      <c r="D320" s="10"/>
      <c r="AG320" t="s">
        <v>529</v>
      </c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1D" sheet="1" formatRows="0"/>
  <mergeCells count="65">
    <mergeCell ref="C256:G256"/>
    <mergeCell ref="C285:G285"/>
    <mergeCell ref="C302:G302"/>
    <mergeCell ref="C307:G307"/>
    <mergeCell ref="C317:G317"/>
    <mergeCell ref="C226:G226"/>
    <mergeCell ref="C232:G232"/>
    <mergeCell ref="C238:G238"/>
    <mergeCell ref="C241:G241"/>
    <mergeCell ref="C247:G247"/>
    <mergeCell ref="C248:G248"/>
    <mergeCell ref="C165:G165"/>
    <mergeCell ref="C183:G183"/>
    <mergeCell ref="C196:G196"/>
    <mergeCell ref="C202:G202"/>
    <mergeCell ref="C208:G208"/>
    <mergeCell ref="C215:G215"/>
    <mergeCell ref="C157:G157"/>
    <mergeCell ref="C158:G158"/>
    <mergeCell ref="C159:G159"/>
    <mergeCell ref="C160:G160"/>
    <mergeCell ref="C161:G161"/>
    <mergeCell ref="C162:G162"/>
    <mergeCell ref="C150:G150"/>
    <mergeCell ref="C151:G151"/>
    <mergeCell ref="C152:G152"/>
    <mergeCell ref="C153:G153"/>
    <mergeCell ref="C154:G154"/>
    <mergeCell ref="C156:G156"/>
    <mergeCell ref="C142:G142"/>
    <mergeCell ref="C144:G144"/>
    <mergeCell ref="C145:G145"/>
    <mergeCell ref="C146:G146"/>
    <mergeCell ref="C147:G147"/>
    <mergeCell ref="C148:G148"/>
    <mergeCell ref="C135:G135"/>
    <mergeCell ref="C136:G136"/>
    <mergeCell ref="C138:G138"/>
    <mergeCell ref="C139:G139"/>
    <mergeCell ref="C140:G140"/>
    <mergeCell ref="C141:G141"/>
    <mergeCell ref="C103:G103"/>
    <mergeCell ref="C113:G113"/>
    <mergeCell ref="C121:G121"/>
    <mergeCell ref="C132:G132"/>
    <mergeCell ref="C133:G133"/>
    <mergeCell ref="C134:G134"/>
    <mergeCell ref="C68:G68"/>
    <mergeCell ref="C75:G75"/>
    <mergeCell ref="C88:G88"/>
    <mergeCell ref="C92:G92"/>
    <mergeCell ref="C96:G96"/>
    <mergeCell ref="C102:G102"/>
    <mergeCell ref="C16:G16"/>
    <mergeCell ref="C22:G22"/>
    <mergeCell ref="C26:G26"/>
    <mergeCell ref="C31:G31"/>
    <mergeCell ref="C44:G44"/>
    <mergeCell ref="C48:G4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137</v>
      </c>
      <c r="B1" s="197"/>
      <c r="C1" s="197"/>
      <c r="D1" s="197"/>
      <c r="E1" s="197"/>
      <c r="F1" s="197"/>
      <c r="G1" s="197"/>
      <c r="AG1" t="s">
        <v>138</v>
      </c>
    </row>
    <row r="2" spans="1:60" ht="25.05" customHeight="1" x14ac:dyDescent="0.25">
      <c r="A2" s="198" t="s">
        <v>7</v>
      </c>
      <c r="B2" s="48" t="s">
        <v>43</v>
      </c>
      <c r="C2" s="201" t="s">
        <v>44</v>
      </c>
      <c r="D2" s="199"/>
      <c r="E2" s="199"/>
      <c r="F2" s="199"/>
      <c r="G2" s="200"/>
      <c r="AG2" t="s">
        <v>139</v>
      </c>
    </row>
    <row r="3" spans="1:60" ht="25.05" customHeight="1" x14ac:dyDescent="0.25">
      <c r="A3" s="198" t="s">
        <v>8</v>
      </c>
      <c r="B3" s="48" t="s">
        <v>59</v>
      </c>
      <c r="C3" s="201" t="s">
        <v>60</v>
      </c>
      <c r="D3" s="199"/>
      <c r="E3" s="199"/>
      <c r="F3" s="199"/>
      <c r="G3" s="200"/>
      <c r="AC3" s="176" t="s">
        <v>139</v>
      </c>
      <c r="AG3" t="s">
        <v>140</v>
      </c>
    </row>
    <row r="4" spans="1:60" ht="25.05" customHeight="1" x14ac:dyDescent="0.25">
      <c r="A4" s="202" t="s">
        <v>9</v>
      </c>
      <c r="B4" s="203" t="s">
        <v>63</v>
      </c>
      <c r="C4" s="204" t="s">
        <v>64</v>
      </c>
      <c r="D4" s="205"/>
      <c r="E4" s="205"/>
      <c r="F4" s="205"/>
      <c r="G4" s="206"/>
      <c r="AG4" t="s">
        <v>141</v>
      </c>
    </row>
    <row r="5" spans="1:60" x14ac:dyDescent="0.25">
      <c r="D5" s="10"/>
    </row>
    <row r="6" spans="1:60" ht="39.6" x14ac:dyDescent="0.25">
      <c r="A6" s="208" t="s">
        <v>142</v>
      </c>
      <c r="B6" s="210" t="s">
        <v>143</v>
      </c>
      <c r="C6" s="210" t="s">
        <v>144</v>
      </c>
      <c r="D6" s="209" t="s">
        <v>145</v>
      </c>
      <c r="E6" s="208" t="s">
        <v>146</v>
      </c>
      <c r="F6" s="207" t="s">
        <v>147</v>
      </c>
      <c r="G6" s="208" t="s">
        <v>29</v>
      </c>
      <c r="H6" s="211" t="s">
        <v>30</v>
      </c>
      <c r="I6" s="211" t="s">
        <v>148</v>
      </c>
      <c r="J6" s="211" t="s">
        <v>31</v>
      </c>
      <c r="K6" s="211" t="s">
        <v>149</v>
      </c>
      <c r="L6" s="211" t="s">
        <v>150</v>
      </c>
      <c r="M6" s="211" t="s">
        <v>151</v>
      </c>
      <c r="N6" s="211" t="s">
        <v>152</v>
      </c>
      <c r="O6" s="211" t="s">
        <v>153</v>
      </c>
      <c r="P6" s="211" t="s">
        <v>154</v>
      </c>
      <c r="Q6" s="211" t="s">
        <v>155</v>
      </c>
      <c r="R6" s="211" t="s">
        <v>156</v>
      </c>
      <c r="S6" s="211" t="s">
        <v>157</v>
      </c>
      <c r="T6" s="211" t="s">
        <v>158</v>
      </c>
      <c r="U6" s="211" t="s">
        <v>159</v>
      </c>
      <c r="V6" s="211" t="s">
        <v>160</v>
      </c>
      <c r="W6" s="211" t="s">
        <v>161</v>
      </c>
      <c r="X6" s="211" t="s">
        <v>162</v>
      </c>
      <c r="Y6" s="211" t="s">
        <v>163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6" t="s">
        <v>164</v>
      </c>
      <c r="B8" s="227" t="s">
        <v>94</v>
      </c>
      <c r="C8" s="251" t="s">
        <v>95</v>
      </c>
      <c r="D8" s="228"/>
      <c r="E8" s="229"/>
      <c r="F8" s="230"/>
      <c r="G8" s="230">
        <f>SUMIF(AG9:AG12,"&lt;&gt;NOR",G9:G12)</f>
        <v>0</v>
      </c>
      <c r="H8" s="230"/>
      <c r="I8" s="230">
        <f>SUM(I9:I12)</f>
        <v>0</v>
      </c>
      <c r="J8" s="230"/>
      <c r="K8" s="230">
        <f>SUM(K9:K12)</f>
        <v>0</v>
      </c>
      <c r="L8" s="230"/>
      <c r="M8" s="230">
        <f>SUM(M9:M12)</f>
        <v>0</v>
      </c>
      <c r="N8" s="229"/>
      <c r="O8" s="229">
        <f>SUM(O9:O12)</f>
        <v>0.28000000000000003</v>
      </c>
      <c r="P8" s="229"/>
      <c r="Q8" s="229">
        <f>SUM(Q9:Q12)</f>
        <v>0</v>
      </c>
      <c r="R8" s="230"/>
      <c r="S8" s="230"/>
      <c r="T8" s="231"/>
      <c r="U8" s="225"/>
      <c r="V8" s="225">
        <f>SUM(V9:V12)</f>
        <v>29.07</v>
      </c>
      <c r="W8" s="225"/>
      <c r="X8" s="225"/>
      <c r="Y8" s="225"/>
      <c r="AG8" t="s">
        <v>165</v>
      </c>
    </row>
    <row r="9" spans="1:60" ht="20.399999999999999" outlineLevel="1" x14ac:dyDescent="0.25">
      <c r="A9" s="233">
        <v>1</v>
      </c>
      <c r="B9" s="234" t="s">
        <v>226</v>
      </c>
      <c r="C9" s="252" t="s">
        <v>227</v>
      </c>
      <c r="D9" s="235" t="s">
        <v>181</v>
      </c>
      <c r="E9" s="236">
        <v>85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3.31E-3</v>
      </c>
      <c r="O9" s="236">
        <f>ROUND(E9*N9,2)</f>
        <v>0.28000000000000003</v>
      </c>
      <c r="P9" s="236">
        <v>0</v>
      </c>
      <c r="Q9" s="236">
        <f>ROUND(E9*P9,2)</f>
        <v>0</v>
      </c>
      <c r="R9" s="238" t="s">
        <v>169</v>
      </c>
      <c r="S9" s="238" t="s">
        <v>170</v>
      </c>
      <c r="T9" s="239" t="s">
        <v>171</v>
      </c>
      <c r="U9" s="222">
        <v>0.34200000000000003</v>
      </c>
      <c r="V9" s="222">
        <f>ROUND(E9*U9,2)</f>
        <v>29.07</v>
      </c>
      <c r="W9" s="222"/>
      <c r="X9" s="222" t="s">
        <v>172</v>
      </c>
      <c r="Y9" s="222" t="s">
        <v>173</v>
      </c>
      <c r="Z9" s="212"/>
      <c r="AA9" s="212"/>
      <c r="AB9" s="212"/>
      <c r="AC9" s="212"/>
      <c r="AD9" s="212"/>
      <c r="AE9" s="212"/>
      <c r="AF9" s="212"/>
      <c r="AG9" s="212" t="s">
        <v>174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3" t="s">
        <v>228</v>
      </c>
      <c r="D10" s="240"/>
      <c r="E10" s="240"/>
      <c r="F10" s="240"/>
      <c r="G10" s="240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176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2" x14ac:dyDescent="0.25">
      <c r="A11" s="219"/>
      <c r="B11" s="220"/>
      <c r="C11" s="254" t="s">
        <v>229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178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19"/>
      <c r="B12" s="220"/>
      <c r="C12" s="254" t="s">
        <v>530</v>
      </c>
      <c r="D12" s="223"/>
      <c r="E12" s="224">
        <v>85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178</v>
      </c>
      <c r="AH12" s="212">
        <v>5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5">
      <c r="A13" s="226" t="s">
        <v>164</v>
      </c>
      <c r="B13" s="227" t="s">
        <v>102</v>
      </c>
      <c r="C13" s="251" t="s">
        <v>103</v>
      </c>
      <c r="D13" s="228"/>
      <c r="E13" s="229"/>
      <c r="F13" s="230"/>
      <c r="G13" s="230">
        <f>SUMIF(AG14:AG19,"&lt;&gt;NOR",G14:G19)</f>
        <v>0</v>
      </c>
      <c r="H13" s="230"/>
      <c r="I13" s="230">
        <f>SUM(I14:I19)</f>
        <v>0</v>
      </c>
      <c r="J13" s="230"/>
      <c r="K13" s="230">
        <f>SUM(K14:K19)</f>
        <v>0</v>
      </c>
      <c r="L13" s="230"/>
      <c r="M13" s="230">
        <f>SUM(M14:M19)</f>
        <v>0</v>
      </c>
      <c r="N13" s="229"/>
      <c r="O13" s="229">
        <f>SUM(O14:O19)</f>
        <v>0</v>
      </c>
      <c r="P13" s="229"/>
      <c r="Q13" s="229">
        <f>SUM(Q14:Q19)</f>
        <v>1.07</v>
      </c>
      <c r="R13" s="230"/>
      <c r="S13" s="230"/>
      <c r="T13" s="231"/>
      <c r="U13" s="225"/>
      <c r="V13" s="225">
        <f>SUM(V14:V19)</f>
        <v>29.41</v>
      </c>
      <c r="W13" s="225"/>
      <c r="X13" s="225"/>
      <c r="Y13" s="225"/>
      <c r="AG13" t="s">
        <v>165</v>
      </c>
    </row>
    <row r="14" spans="1:60" outlineLevel="1" x14ac:dyDescent="0.25">
      <c r="A14" s="233">
        <v>2</v>
      </c>
      <c r="B14" s="234" t="s">
        <v>271</v>
      </c>
      <c r="C14" s="252" t="s">
        <v>272</v>
      </c>
      <c r="D14" s="235" t="s">
        <v>181</v>
      </c>
      <c r="E14" s="236">
        <v>85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0</v>
      </c>
      <c r="O14" s="236">
        <f>ROUND(E14*N14,2)</f>
        <v>0</v>
      </c>
      <c r="P14" s="236">
        <v>1.26E-2</v>
      </c>
      <c r="Q14" s="236">
        <f>ROUND(E14*P14,2)</f>
        <v>1.07</v>
      </c>
      <c r="R14" s="238" t="s">
        <v>252</v>
      </c>
      <c r="S14" s="238" t="s">
        <v>170</v>
      </c>
      <c r="T14" s="239" t="s">
        <v>171</v>
      </c>
      <c r="U14" s="222">
        <v>0.33</v>
      </c>
      <c r="V14" s="222">
        <f>ROUND(E14*U14,2)</f>
        <v>28.05</v>
      </c>
      <c r="W14" s="222"/>
      <c r="X14" s="222" t="s">
        <v>172</v>
      </c>
      <c r="Y14" s="222" t="s">
        <v>173</v>
      </c>
      <c r="Z14" s="212"/>
      <c r="AA14" s="212"/>
      <c r="AB14" s="212"/>
      <c r="AC14" s="212"/>
      <c r="AD14" s="212"/>
      <c r="AE14" s="212"/>
      <c r="AF14" s="212"/>
      <c r="AG14" s="212" t="s">
        <v>174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5">
      <c r="A15" s="219"/>
      <c r="B15" s="220"/>
      <c r="C15" s="254" t="s">
        <v>273</v>
      </c>
      <c r="D15" s="223"/>
      <c r="E15" s="224"/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178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19"/>
      <c r="B16" s="220"/>
      <c r="C16" s="254" t="s">
        <v>531</v>
      </c>
      <c r="D16" s="223"/>
      <c r="E16" s="224">
        <v>85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178</v>
      </c>
      <c r="AH16" s="212">
        <v>5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0.399999999999999" outlineLevel="1" x14ac:dyDescent="0.25">
      <c r="A17" s="233">
        <v>3</v>
      </c>
      <c r="B17" s="234" t="s">
        <v>312</v>
      </c>
      <c r="C17" s="252" t="s">
        <v>313</v>
      </c>
      <c r="D17" s="235" t="s">
        <v>181</v>
      </c>
      <c r="E17" s="236">
        <v>85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8" t="s">
        <v>314</v>
      </c>
      <c r="S17" s="238" t="s">
        <v>170</v>
      </c>
      <c r="T17" s="239" t="s">
        <v>171</v>
      </c>
      <c r="U17" s="222">
        <v>1.6E-2</v>
      </c>
      <c r="V17" s="222">
        <f>ROUND(E17*U17,2)</f>
        <v>1.36</v>
      </c>
      <c r="W17" s="222"/>
      <c r="X17" s="222" t="s">
        <v>172</v>
      </c>
      <c r="Y17" s="222" t="s">
        <v>173</v>
      </c>
      <c r="Z17" s="212"/>
      <c r="AA17" s="212"/>
      <c r="AB17" s="212"/>
      <c r="AC17" s="212"/>
      <c r="AD17" s="212"/>
      <c r="AE17" s="212"/>
      <c r="AF17" s="212"/>
      <c r="AG17" s="212" t="s">
        <v>174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19"/>
      <c r="B18" s="220"/>
      <c r="C18" s="254" t="s">
        <v>315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178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19"/>
      <c r="B19" s="220"/>
      <c r="C19" s="254" t="s">
        <v>530</v>
      </c>
      <c r="D19" s="223"/>
      <c r="E19" s="224">
        <v>85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178</v>
      </c>
      <c r="AH19" s="212">
        <v>5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5">
      <c r="A20" s="226" t="s">
        <v>164</v>
      </c>
      <c r="B20" s="227" t="s">
        <v>104</v>
      </c>
      <c r="C20" s="251" t="s">
        <v>105</v>
      </c>
      <c r="D20" s="228"/>
      <c r="E20" s="229"/>
      <c r="F20" s="230"/>
      <c r="G20" s="230">
        <f>SUMIF(AG21:AG25,"&lt;&gt;NOR",G21:G25)</f>
        <v>0</v>
      </c>
      <c r="H20" s="230"/>
      <c r="I20" s="230">
        <f>SUM(I21:I25)</f>
        <v>0</v>
      </c>
      <c r="J20" s="230"/>
      <c r="K20" s="230">
        <f>SUM(K21:K25)</f>
        <v>0</v>
      </c>
      <c r="L20" s="230"/>
      <c r="M20" s="230">
        <f>SUM(M21:M25)</f>
        <v>0</v>
      </c>
      <c r="N20" s="229"/>
      <c r="O20" s="229">
        <f>SUM(O21:O25)</f>
        <v>0</v>
      </c>
      <c r="P20" s="229"/>
      <c r="Q20" s="229">
        <f>SUM(Q21:Q25)</f>
        <v>0</v>
      </c>
      <c r="R20" s="230"/>
      <c r="S20" s="230"/>
      <c r="T20" s="231"/>
      <c r="U20" s="225"/>
      <c r="V20" s="225">
        <f>SUM(V21:V25)</f>
        <v>0.53</v>
      </c>
      <c r="W20" s="225"/>
      <c r="X20" s="225"/>
      <c r="Y20" s="225"/>
      <c r="AG20" t="s">
        <v>165</v>
      </c>
    </row>
    <row r="21" spans="1:60" ht="20.399999999999999" outlineLevel="1" x14ac:dyDescent="0.25">
      <c r="A21" s="233">
        <v>4</v>
      </c>
      <c r="B21" s="234" t="s">
        <v>316</v>
      </c>
      <c r="C21" s="252" t="s">
        <v>317</v>
      </c>
      <c r="D21" s="235" t="s">
        <v>168</v>
      </c>
      <c r="E21" s="236">
        <v>0.28134999999999999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 t="s">
        <v>213</v>
      </c>
      <c r="S21" s="238" t="s">
        <v>170</v>
      </c>
      <c r="T21" s="239" t="s">
        <v>171</v>
      </c>
      <c r="U21" s="222">
        <v>1.8919999999999999</v>
      </c>
      <c r="V21" s="222">
        <f>ROUND(E21*U21,2)</f>
        <v>0.53</v>
      </c>
      <c r="W21" s="222"/>
      <c r="X21" s="222" t="s">
        <v>318</v>
      </c>
      <c r="Y21" s="222" t="s">
        <v>173</v>
      </c>
      <c r="Z21" s="212"/>
      <c r="AA21" s="212"/>
      <c r="AB21" s="212"/>
      <c r="AC21" s="212"/>
      <c r="AD21" s="212"/>
      <c r="AE21" s="212"/>
      <c r="AF21" s="212"/>
      <c r="AG21" s="212" t="s">
        <v>319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19"/>
      <c r="B22" s="220"/>
      <c r="C22" s="253" t="s">
        <v>320</v>
      </c>
      <c r="D22" s="240"/>
      <c r="E22" s="240"/>
      <c r="F22" s="240"/>
      <c r="G22" s="240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176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19"/>
      <c r="B23" s="220"/>
      <c r="C23" s="254" t="s">
        <v>321</v>
      </c>
      <c r="D23" s="223"/>
      <c r="E23" s="224"/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178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19"/>
      <c r="B24" s="220"/>
      <c r="C24" s="254" t="s">
        <v>532</v>
      </c>
      <c r="D24" s="223"/>
      <c r="E24" s="224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178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19"/>
      <c r="B25" s="220"/>
      <c r="C25" s="254" t="s">
        <v>533</v>
      </c>
      <c r="D25" s="223"/>
      <c r="E25" s="224">
        <v>0.28134999999999999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178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5">
      <c r="A26" s="226" t="s">
        <v>164</v>
      </c>
      <c r="B26" s="227" t="s">
        <v>116</v>
      </c>
      <c r="C26" s="251" t="s">
        <v>117</v>
      </c>
      <c r="D26" s="228"/>
      <c r="E26" s="229"/>
      <c r="F26" s="230"/>
      <c r="G26" s="230">
        <f>SUMIF(AG27:AG55,"&lt;&gt;NOR",G27:G55)</f>
        <v>0</v>
      </c>
      <c r="H26" s="230"/>
      <c r="I26" s="230">
        <f>SUM(I27:I55)</f>
        <v>0</v>
      </c>
      <c r="J26" s="230"/>
      <c r="K26" s="230">
        <f>SUM(K27:K55)</f>
        <v>0</v>
      </c>
      <c r="L26" s="230"/>
      <c r="M26" s="230">
        <f>SUM(M27:M55)</f>
        <v>0</v>
      </c>
      <c r="N26" s="229"/>
      <c r="O26" s="229">
        <f>SUM(O27:O55)</f>
        <v>0.85000000000000009</v>
      </c>
      <c r="P26" s="229"/>
      <c r="Q26" s="229">
        <f>SUM(Q27:Q55)</f>
        <v>0.31</v>
      </c>
      <c r="R26" s="230"/>
      <c r="S26" s="230"/>
      <c r="T26" s="231"/>
      <c r="U26" s="225"/>
      <c r="V26" s="225">
        <f>SUM(V27:V55)</f>
        <v>58.44</v>
      </c>
      <c r="W26" s="225"/>
      <c r="X26" s="225"/>
      <c r="Y26" s="225"/>
      <c r="AG26" t="s">
        <v>165</v>
      </c>
    </row>
    <row r="27" spans="1:60" outlineLevel="1" x14ac:dyDescent="0.25">
      <c r="A27" s="233">
        <v>5</v>
      </c>
      <c r="B27" s="234" t="s">
        <v>401</v>
      </c>
      <c r="C27" s="252" t="s">
        <v>402</v>
      </c>
      <c r="D27" s="235" t="s">
        <v>181</v>
      </c>
      <c r="E27" s="236">
        <v>85</v>
      </c>
      <c r="F27" s="237"/>
      <c r="G27" s="238">
        <f>ROUND(E27*F27,2)</f>
        <v>0</v>
      </c>
      <c r="H27" s="237"/>
      <c r="I27" s="238">
        <f>ROUND(E27*H27,2)</f>
        <v>0</v>
      </c>
      <c r="J27" s="237"/>
      <c r="K27" s="238">
        <f>ROUND(E27*J27,2)</f>
        <v>0</v>
      </c>
      <c r="L27" s="238">
        <v>21</v>
      </c>
      <c r="M27" s="238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8" t="s">
        <v>403</v>
      </c>
      <c r="S27" s="238" t="s">
        <v>170</v>
      </c>
      <c r="T27" s="239" t="s">
        <v>171</v>
      </c>
      <c r="U27" s="222">
        <v>1.6E-2</v>
      </c>
      <c r="V27" s="222">
        <f>ROUND(E27*U27,2)</f>
        <v>1.36</v>
      </c>
      <c r="W27" s="222"/>
      <c r="X27" s="222" t="s">
        <v>172</v>
      </c>
      <c r="Y27" s="222" t="s">
        <v>173</v>
      </c>
      <c r="Z27" s="212"/>
      <c r="AA27" s="212"/>
      <c r="AB27" s="212"/>
      <c r="AC27" s="212"/>
      <c r="AD27" s="212"/>
      <c r="AE27" s="212"/>
      <c r="AF27" s="212"/>
      <c r="AG27" s="212" t="s">
        <v>174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19"/>
      <c r="B28" s="220"/>
      <c r="C28" s="253" t="s">
        <v>404</v>
      </c>
      <c r="D28" s="240"/>
      <c r="E28" s="240"/>
      <c r="F28" s="240"/>
      <c r="G28" s="240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176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54" t="s">
        <v>534</v>
      </c>
      <c r="D29" s="223"/>
      <c r="E29" s="224">
        <v>85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178</v>
      </c>
      <c r="AH29" s="212">
        <v>5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33">
        <v>6</v>
      </c>
      <c r="B30" s="234" t="s">
        <v>405</v>
      </c>
      <c r="C30" s="252" t="s">
        <v>406</v>
      </c>
      <c r="D30" s="235" t="s">
        <v>283</v>
      </c>
      <c r="E30" s="236">
        <v>64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0</v>
      </c>
      <c r="O30" s="236">
        <f>ROUND(E30*N30,2)</f>
        <v>0</v>
      </c>
      <c r="P30" s="236">
        <v>8.0000000000000007E-5</v>
      </c>
      <c r="Q30" s="236">
        <f>ROUND(E30*P30,2)</f>
        <v>0.01</v>
      </c>
      <c r="R30" s="238" t="s">
        <v>403</v>
      </c>
      <c r="S30" s="238" t="s">
        <v>170</v>
      </c>
      <c r="T30" s="239" t="s">
        <v>171</v>
      </c>
      <c r="U30" s="222">
        <v>0.04</v>
      </c>
      <c r="V30" s="222">
        <f>ROUND(E30*U30,2)</f>
        <v>2.56</v>
      </c>
      <c r="W30" s="222"/>
      <c r="X30" s="222" t="s">
        <v>172</v>
      </c>
      <c r="Y30" s="222" t="s">
        <v>173</v>
      </c>
      <c r="Z30" s="212"/>
      <c r="AA30" s="212"/>
      <c r="AB30" s="212"/>
      <c r="AC30" s="212"/>
      <c r="AD30" s="212"/>
      <c r="AE30" s="212"/>
      <c r="AF30" s="212"/>
      <c r="AG30" s="212" t="s">
        <v>174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54" t="s">
        <v>407</v>
      </c>
      <c r="D31" s="223"/>
      <c r="E31" s="224"/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178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19"/>
      <c r="B32" s="220"/>
      <c r="C32" s="254" t="s">
        <v>535</v>
      </c>
      <c r="D32" s="223"/>
      <c r="E32" s="224">
        <v>64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178</v>
      </c>
      <c r="AH32" s="212">
        <v>5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0.399999999999999" outlineLevel="1" x14ac:dyDescent="0.25">
      <c r="A33" s="233">
        <v>7</v>
      </c>
      <c r="B33" s="234" t="s">
        <v>409</v>
      </c>
      <c r="C33" s="252" t="s">
        <v>536</v>
      </c>
      <c r="D33" s="235" t="s">
        <v>283</v>
      </c>
      <c r="E33" s="236">
        <v>64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1.6000000000000001E-4</v>
      </c>
      <c r="O33" s="236">
        <f>ROUND(E33*N33,2)</f>
        <v>0.01</v>
      </c>
      <c r="P33" s="236">
        <v>0</v>
      </c>
      <c r="Q33" s="236">
        <f>ROUND(E33*P33,2)</f>
        <v>0</v>
      </c>
      <c r="R33" s="238" t="s">
        <v>403</v>
      </c>
      <c r="S33" s="238" t="s">
        <v>170</v>
      </c>
      <c r="T33" s="239" t="s">
        <v>171</v>
      </c>
      <c r="U33" s="222">
        <v>0.23</v>
      </c>
      <c r="V33" s="222">
        <f>ROUND(E33*U33,2)</f>
        <v>14.72</v>
      </c>
      <c r="W33" s="222"/>
      <c r="X33" s="222" t="s">
        <v>172</v>
      </c>
      <c r="Y33" s="222" t="s">
        <v>173</v>
      </c>
      <c r="Z33" s="212"/>
      <c r="AA33" s="212"/>
      <c r="AB33" s="212"/>
      <c r="AC33" s="212"/>
      <c r="AD33" s="212"/>
      <c r="AE33" s="212"/>
      <c r="AF33" s="212"/>
      <c r="AG33" s="212" t="s">
        <v>174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19"/>
      <c r="B34" s="220"/>
      <c r="C34" s="255" t="s">
        <v>411</v>
      </c>
      <c r="D34" s="242"/>
      <c r="E34" s="242"/>
      <c r="F34" s="242"/>
      <c r="G34" s="24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201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19"/>
      <c r="B35" s="220"/>
      <c r="C35" s="254" t="s">
        <v>412</v>
      </c>
      <c r="D35" s="223"/>
      <c r="E35" s="224"/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178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19"/>
      <c r="B36" s="220"/>
      <c r="C36" s="254" t="s">
        <v>537</v>
      </c>
      <c r="D36" s="223"/>
      <c r="E36" s="224">
        <v>64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178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33">
        <v>8</v>
      </c>
      <c r="B37" s="234" t="s">
        <v>414</v>
      </c>
      <c r="C37" s="252" t="s">
        <v>415</v>
      </c>
      <c r="D37" s="235" t="s">
        <v>181</v>
      </c>
      <c r="E37" s="236">
        <v>85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3.5000000000000001E-3</v>
      </c>
      <c r="Q37" s="236">
        <f>ROUND(E37*P37,2)</f>
        <v>0.3</v>
      </c>
      <c r="R37" s="238" t="s">
        <v>403</v>
      </c>
      <c r="S37" s="238" t="s">
        <v>170</v>
      </c>
      <c r="T37" s="239" t="s">
        <v>171</v>
      </c>
      <c r="U37" s="222">
        <v>0.11</v>
      </c>
      <c r="V37" s="222">
        <f>ROUND(E37*U37,2)</f>
        <v>9.35</v>
      </c>
      <c r="W37" s="222"/>
      <c r="X37" s="222" t="s">
        <v>172</v>
      </c>
      <c r="Y37" s="222" t="s">
        <v>173</v>
      </c>
      <c r="Z37" s="212"/>
      <c r="AA37" s="212"/>
      <c r="AB37" s="212"/>
      <c r="AC37" s="212"/>
      <c r="AD37" s="212"/>
      <c r="AE37" s="212"/>
      <c r="AF37" s="212"/>
      <c r="AG37" s="212" t="s">
        <v>174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5">
      <c r="A38" s="219"/>
      <c r="B38" s="220"/>
      <c r="C38" s="254" t="s">
        <v>416</v>
      </c>
      <c r="D38" s="223"/>
      <c r="E38" s="224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178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19"/>
      <c r="B39" s="220"/>
      <c r="C39" s="254" t="s">
        <v>534</v>
      </c>
      <c r="D39" s="223"/>
      <c r="E39" s="224">
        <v>85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178</v>
      </c>
      <c r="AH39" s="212">
        <v>5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33">
        <v>9</v>
      </c>
      <c r="B40" s="234" t="s">
        <v>417</v>
      </c>
      <c r="C40" s="252" t="s">
        <v>418</v>
      </c>
      <c r="D40" s="235" t="s">
        <v>181</v>
      </c>
      <c r="E40" s="236">
        <v>85</v>
      </c>
      <c r="F40" s="237"/>
      <c r="G40" s="238">
        <f>ROUND(E40*F40,2)</f>
        <v>0</v>
      </c>
      <c r="H40" s="237"/>
      <c r="I40" s="238">
        <f>ROUND(E40*H40,2)</f>
        <v>0</v>
      </c>
      <c r="J40" s="237"/>
      <c r="K40" s="238">
        <f>ROUND(E40*J40,2)</f>
        <v>0</v>
      </c>
      <c r="L40" s="238">
        <v>21</v>
      </c>
      <c r="M40" s="238">
        <f>G40*(1+L40/100)</f>
        <v>0</v>
      </c>
      <c r="N40" s="236">
        <v>2.9999999999999997E-4</v>
      </c>
      <c r="O40" s="236">
        <f>ROUND(E40*N40,2)</f>
        <v>0.03</v>
      </c>
      <c r="P40" s="236">
        <v>0</v>
      </c>
      <c r="Q40" s="236">
        <f>ROUND(E40*P40,2)</f>
        <v>0</v>
      </c>
      <c r="R40" s="238" t="s">
        <v>403</v>
      </c>
      <c r="S40" s="238" t="s">
        <v>170</v>
      </c>
      <c r="T40" s="239" t="s">
        <v>171</v>
      </c>
      <c r="U40" s="222">
        <v>0.34720000000000001</v>
      </c>
      <c r="V40" s="222">
        <f>ROUND(E40*U40,2)</f>
        <v>29.51</v>
      </c>
      <c r="W40" s="222"/>
      <c r="X40" s="222" t="s">
        <v>172</v>
      </c>
      <c r="Y40" s="222" t="s">
        <v>173</v>
      </c>
      <c r="Z40" s="212"/>
      <c r="AA40" s="212"/>
      <c r="AB40" s="212"/>
      <c r="AC40" s="212"/>
      <c r="AD40" s="212"/>
      <c r="AE40" s="212"/>
      <c r="AF40" s="212"/>
      <c r="AG40" s="212" t="s">
        <v>174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 x14ac:dyDescent="0.25">
      <c r="A41" s="219"/>
      <c r="B41" s="220"/>
      <c r="C41" s="255" t="s">
        <v>419</v>
      </c>
      <c r="D41" s="242"/>
      <c r="E41" s="242"/>
      <c r="F41" s="242"/>
      <c r="G41" s="24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201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19"/>
      <c r="B42" s="220"/>
      <c r="C42" s="254" t="s">
        <v>538</v>
      </c>
      <c r="D42" s="223"/>
      <c r="E42" s="224">
        <v>85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178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33">
        <v>10</v>
      </c>
      <c r="B43" s="234" t="s">
        <v>429</v>
      </c>
      <c r="C43" s="252" t="s">
        <v>430</v>
      </c>
      <c r="D43" s="235" t="s">
        <v>283</v>
      </c>
      <c r="E43" s="236">
        <v>67.2</v>
      </c>
      <c r="F43" s="237"/>
      <c r="G43" s="238">
        <f>ROUND(E43*F43,2)</f>
        <v>0</v>
      </c>
      <c r="H43" s="237"/>
      <c r="I43" s="238">
        <f>ROUND(E43*H43,2)</f>
        <v>0</v>
      </c>
      <c r="J43" s="237"/>
      <c r="K43" s="238">
        <f>ROUND(E43*J43,2)</f>
        <v>0</v>
      </c>
      <c r="L43" s="238">
        <v>21</v>
      </c>
      <c r="M43" s="238">
        <f>G43*(1+L43/100)</f>
        <v>0</v>
      </c>
      <c r="N43" s="236">
        <v>1.3999999999999999E-4</v>
      </c>
      <c r="O43" s="236">
        <f>ROUND(E43*N43,2)</f>
        <v>0.01</v>
      </c>
      <c r="P43" s="236">
        <v>0</v>
      </c>
      <c r="Q43" s="236">
        <f>ROUND(E43*P43,2)</f>
        <v>0</v>
      </c>
      <c r="R43" s="238" t="s">
        <v>190</v>
      </c>
      <c r="S43" s="238" t="s">
        <v>170</v>
      </c>
      <c r="T43" s="239" t="s">
        <v>171</v>
      </c>
      <c r="U43" s="222">
        <v>0</v>
      </c>
      <c r="V43" s="222">
        <f>ROUND(E43*U43,2)</f>
        <v>0</v>
      </c>
      <c r="W43" s="222"/>
      <c r="X43" s="222" t="s">
        <v>191</v>
      </c>
      <c r="Y43" s="222" t="s">
        <v>173</v>
      </c>
      <c r="Z43" s="212"/>
      <c r="AA43" s="212"/>
      <c r="AB43" s="212"/>
      <c r="AC43" s="212"/>
      <c r="AD43" s="212"/>
      <c r="AE43" s="212"/>
      <c r="AF43" s="212"/>
      <c r="AG43" s="212" t="s">
        <v>192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 x14ac:dyDescent="0.25">
      <c r="A44" s="219"/>
      <c r="B44" s="220"/>
      <c r="C44" s="254" t="s">
        <v>539</v>
      </c>
      <c r="D44" s="223"/>
      <c r="E44" s="224">
        <v>67.2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178</v>
      </c>
      <c r="AH44" s="212">
        <v>5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33">
        <v>11</v>
      </c>
      <c r="B45" s="234" t="s">
        <v>432</v>
      </c>
      <c r="C45" s="252" t="s">
        <v>433</v>
      </c>
      <c r="D45" s="235" t="s">
        <v>181</v>
      </c>
      <c r="E45" s="236">
        <v>100.54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8.0000000000000002E-3</v>
      </c>
      <c r="O45" s="236">
        <f>ROUND(E45*N45,2)</f>
        <v>0.8</v>
      </c>
      <c r="P45" s="236">
        <v>0</v>
      </c>
      <c r="Q45" s="236">
        <f>ROUND(E45*P45,2)</f>
        <v>0</v>
      </c>
      <c r="R45" s="238"/>
      <c r="S45" s="238" t="s">
        <v>327</v>
      </c>
      <c r="T45" s="239" t="s">
        <v>328</v>
      </c>
      <c r="U45" s="222">
        <v>0</v>
      </c>
      <c r="V45" s="222">
        <f>ROUND(E45*U45,2)</f>
        <v>0</v>
      </c>
      <c r="W45" s="222"/>
      <c r="X45" s="222" t="s">
        <v>191</v>
      </c>
      <c r="Y45" s="222" t="s">
        <v>173</v>
      </c>
      <c r="Z45" s="212"/>
      <c r="AA45" s="212"/>
      <c r="AB45" s="212"/>
      <c r="AC45" s="212"/>
      <c r="AD45" s="212"/>
      <c r="AE45" s="212"/>
      <c r="AF45" s="212"/>
      <c r="AG45" s="212" t="s">
        <v>192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41.4" outlineLevel="2" x14ac:dyDescent="0.25">
      <c r="A46" s="219"/>
      <c r="B46" s="220"/>
      <c r="C46" s="255" t="s">
        <v>434</v>
      </c>
      <c r="D46" s="242"/>
      <c r="E46" s="242"/>
      <c r="F46" s="242"/>
      <c r="G46" s="24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201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41" t="str">
        <f>C46</f>
        <v>Vysoce zátěžová homogenní vinylová podlahová krytina v rolích. Produkt tvořen jednovrstvou homogenní kalandrovanou a lisovanou konstrukcí, laserem tvrzenou povrchovou úpravou nevyžadující aplikaci ochranných emulzí, chránící před chemickými látkami. Celková tloušťka 2mm, hmotnost max 2700g/m2. Reakce na oheň Bfl-s1, součinitel smykového tření dle ČSN  744507 min. 0,6, odolnost vůči bodové zátěži 0,02mm, protiskluznost dle DIN 51130.</v>
      </c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19"/>
      <c r="B47" s="220"/>
      <c r="C47" s="254" t="s">
        <v>435</v>
      </c>
      <c r="D47" s="223"/>
      <c r="E47" s="224"/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178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19"/>
      <c r="B48" s="220"/>
      <c r="C48" s="254" t="s">
        <v>540</v>
      </c>
      <c r="D48" s="223"/>
      <c r="E48" s="224">
        <v>93.5</v>
      </c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178</v>
      </c>
      <c r="AH48" s="212">
        <v>5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19"/>
      <c r="B49" s="220"/>
      <c r="C49" s="254" t="s">
        <v>437</v>
      </c>
      <c r="D49" s="223"/>
      <c r="E49" s="224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178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19"/>
      <c r="B50" s="220"/>
      <c r="C50" s="254" t="s">
        <v>541</v>
      </c>
      <c r="D50" s="223"/>
      <c r="E50" s="224">
        <v>7.04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178</v>
      </c>
      <c r="AH50" s="212">
        <v>5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33">
        <v>12</v>
      </c>
      <c r="B51" s="234" t="s">
        <v>439</v>
      </c>
      <c r="C51" s="252" t="s">
        <v>440</v>
      </c>
      <c r="D51" s="235" t="s">
        <v>168</v>
      </c>
      <c r="E51" s="236">
        <v>0.84946999999999995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8" t="s">
        <v>403</v>
      </c>
      <c r="S51" s="238" t="s">
        <v>170</v>
      </c>
      <c r="T51" s="239" t="s">
        <v>171</v>
      </c>
      <c r="U51" s="222">
        <v>1.1020000000000001</v>
      </c>
      <c r="V51" s="222">
        <f>ROUND(E51*U51,2)</f>
        <v>0.94</v>
      </c>
      <c r="W51" s="222"/>
      <c r="X51" s="222" t="s">
        <v>318</v>
      </c>
      <c r="Y51" s="222" t="s">
        <v>173</v>
      </c>
      <c r="Z51" s="212"/>
      <c r="AA51" s="212"/>
      <c r="AB51" s="212"/>
      <c r="AC51" s="212"/>
      <c r="AD51" s="212"/>
      <c r="AE51" s="212"/>
      <c r="AF51" s="212"/>
      <c r="AG51" s="212" t="s">
        <v>319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2" x14ac:dyDescent="0.25">
      <c r="A52" s="219"/>
      <c r="B52" s="220"/>
      <c r="C52" s="253" t="s">
        <v>441</v>
      </c>
      <c r="D52" s="240"/>
      <c r="E52" s="240"/>
      <c r="F52" s="240"/>
      <c r="G52" s="240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176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19"/>
      <c r="B53" s="220"/>
      <c r="C53" s="254" t="s">
        <v>321</v>
      </c>
      <c r="D53" s="223"/>
      <c r="E53" s="224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178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19"/>
      <c r="B54" s="220"/>
      <c r="C54" s="254" t="s">
        <v>542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178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19"/>
      <c r="B55" s="220"/>
      <c r="C55" s="254" t="s">
        <v>543</v>
      </c>
      <c r="D55" s="223"/>
      <c r="E55" s="224">
        <v>0.84946999999999995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178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5">
      <c r="A56" s="226" t="s">
        <v>164</v>
      </c>
      <c r="B56" s="227" t="s">
        <v>132</v>
      </c>
      <c r="C56" s="251" t="s">
        <v>133</v>
      </c>
      <c r="D56" s="228"/>
      <c r="E56" s="229"/>
      <c r="F56" s="230"/>
      <c r="G56" s="230">
        <f>SUMIF(AG57:AG77,"&lt;&gt;NOR",G57:G77)</f>
        <v>0</v>
      </c>
      <c r="H56" s="230"/>
      <c r="I56" s="230">
        <f>SUM(I57:I77)</f>
        <v>0</v>
      </c>
      <c r="J56" s="230"/>
      <c r="K56" s="230">
        <f>SUM(K57:K77)</f>
        <v>0</v>
      </c>
      <c r="L56" s="230"/>
      <c r="M56" s="230">
        <f>SUM(M57:M77)</f>
        <v>0</v>
      </c>
      <c r="N56" s="229"/>
      <c r="O56" s="229">
        <f>SUM(O57:O77)</f>
        <v>0</v>
      </c>
      <c r="P56" s="229"/>
      <c r="Q56" s="229">
        <f>SUM(Q57:Q77)</f>
        <v>0</v>
      </c>
      <c r="R56" s="230"/>
      <c r="S56" s="230"/>
      <c r="T56" s="231"/>
      <c r="U56" s="225"/>
      <c r="V56" s="225">
        <f>SUM(V57:V77)</f>
        <v>2.56</v>
      </c>
      <c r="W56" s="225"/>
      <c r="X56" s="225"/>
      <c r="Y56" s="225"/>
      <c r="AG56" t="s">
        <v>165</v>
      </c>
    </row>
    <row r="57" spans="1:60" outlineLevel="1" x14ac:dyDescent="0.25">
      <c r="A57" s="233">
        <v>13</v>
      </c>
      <c r="B57" s="234" t="s">
        <v>497</v>
      </c>
      <c r="C57" s="252" t="s">
        <v>498</v>
      </c>
      <c r="D57" s="235" t="s">
        <v>168</v>
      </c>
      <c r="E57" s="236">
        <v>1.3736200000000001</v>
      </c>
      <c r="F57" s="237"/>
      <c r="G57" s="238">
        <f>ROUND(E57*F57,2)</f>
        <v>0</v>
      </c>
      <c r="H57" s="237"/>
      <c r="I57" s="238">
        <f>ROUND(E57*H57,2)</f>
        <v>0</v>
      </c>
      <c r="J57" s="237"/>
      <c r="K57" s="238">
        <f>ROUND(E57*J57,2)</f>
        <v>0</v>
      </c>
      <c r="L57" s="238">
        <v>21</v>
      </c>
      <c r="M57" s="238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8" t="s">
        <v>252</v>
      </c>
      <c r="S57" s="238" t="s">
        <v>170</v>
      </c>
      <c r="T57" s="239" t="s">
        <v>171</v>
      </c>
      <c r="U57" s="222">
        <v>0.49</v>
      </c>
      <c r="V57" s="222">
        <f>ROUND(E57*U57,2)</f>
        <v>0.67</v>
      </c>
      <c r="W57" s="222"/>
      <c r="X57" s="222" t="s">
        <v>499</v>
      </c>
      <c r="Y57" s="222" t="s">
        <v>173</v>
      </c>
      <c r="Z57" s="212"/>
      <c r="AA57" s="212"/>
      <c r="AB57" s="212"/>
      <c r="AC57" s="212"/>
      <c r="AD57" s="212"/>
      <c r="AE57" s="212"/>
      <c r="AF57" s="212"/>
      <c r="AG57" s="212" t="s">
        <v>500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19"/>
      <c r="B58" s="220"/>
      <c r="C58" s="255" t="s">
        <v>501</v>
      </c>
      <c r="D58" s="242"/>
      <c r="E58" s="242"/>
      <c r="F58" s="242"/>
      <c r="G58" s="24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22"/>
      <c r="Z58" s="212"/>
      <c r="AA58" s="212"/>
      <c r="AB58" s="212"/>
      <c r="AC58" s="212"/>
      <c r="AD58" s="212"/>
      <c r="AE58" s="212"/>
      <c r="AF58" s="212"/>
      <c r="AG58" s="212" t="s">
        <v>201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 x14ac:dyDescent="0.25">
      <c r="A59" s="219"/>
      <c r="B59" s="220"/>
      <c r="C59" s="254" t="s">
        <v>502</v>
      </c>
      <c r="D59" s="223"/>
      <c r="E59" s="224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178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19"/>
      <c r="B60" s="220"/>
      <c r="C60" s="254" t="s">
        <v>544</v>
      </c>
      <c r="D60" s="223"/>
      <c r="E60" s="224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178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19"/>
      <c r="B61" s="220"/>
      <c r="C61" s="254" t="s">
        <v>545</v>
      </c>
      <c r="D61" s="223"/>
      <c r="E61" s="224">
        <v>1.3736200000000001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178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33">
        <v>14</v>
      </c>
      <c r="B62" s="234" t="s">
        <v>505</v>
      </c>
      <c r="C62" s="252" t="s">
        <v>506</v>
      </c>
      <c r="D62" s="235" t="s">
        <v>168</v>
      </c>
      <c r="E62" s="236">
        <v>26.098780000000001</v>
      </c>
      <c r="F62" s="237"/>
      <c r="G62" s="238">
        <f>ROUND(E62*F62,2)</f>
        <v>0</v>
      </c>
      <c r="H62" s="237"/>
      <c r="I62" s="238">
        <f>ROUND(E62*H62,2)</f>
        <v>0</v>
      </c>
      <c r="J62" s="237"/>
      <c r="K62" s="238">
        <f>ROUND(E62*J62,2)</f>
        <v>0</v>
      </c>
      <c r="L62" s="238">
        <v>21</v>
      </c>
      <c r="M62" s="238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8" t="s">
        <v>252</v>
      </c>
      <c r="S62" s="238" t="s">
        <v>170</v>
      </c>
      <c r="T62" s="239" t="s">
        <v>171</v>
      </c>
      <c r="U62" s="222">
        <v>0</v>
      </c>
      <c r="V62" s="222">
        <f>ROUND(E62*U62,2)</f>
        <v>0</v>
      </c>
      <c r="W62" s="222"/>
      <c r="X62" s="222" t="s">
        <v>499</v>
      </c>
      <c r="Y62" s="222" t="s">
        <v>173</v>
      </c>
      <c r="Z62" s="212"/>
      <c r="AA62" s="212"/>
      <c r="AB62" s="212"/>
      <c r="AC62" s="212"/>
      <c r="AD62" s="212"/>
      <c r="AE62" s="212"/>
      <c r="AF62" s="212"/>
      <c r="AG62" s="212" t="s">
        <v>500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19"/>
      <c r="B63" s="220"/>
      <c r="C63" s="254" t="s">
        <v>502</v>
      </c>
      <c r="D63" s="223"/>
      <c r="E63" s="224"/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178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19"/>
      <c r="B64" s="220"/>
      <c r="C64" s="254" t="s">
        <v>544</v>
      </c>
      <c r="D64" s="223"/>
      <c r="E64" s="224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178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19"/>
      <c r="B65" s="220"/>
      <c r="C65" s="254" t="s">
        <v>546</v>
      </c>
      <c r="D65" s="223"/>
      <c r="E65" s="224">
        <v>26.098780000000001</v>
      </c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178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33">
        <v>15</v>
      </c>
      <c r="B66" s="234" t="s">
        <v>508</v>
      </c>
      <c r="C66" s="252" t="s">
        <v>509</v>
      </c>
      <c r="D66" s="235" t="s">
        <v>168</v>
      </c>
      <c r="E66" s="236">
        <v>1.3736200000000001</v>
      </c>
      <c r="F66" s="237"/>
      <c r="G66" s="238">
        <f>ROUND(E66*F66,2)</f>
        <v>0</v>
      </c>
      <c r="H66" s="237"/>
      <c r="I66" s="238">
        <f>ROUND(E66*H66,2)</f>
        <v>0</v>
      </c>
      <c r="J66" s="237"/>
      <c r="K66" s="238">
        <f>ROUND(E66*J66,2)</f>
        <v>0</v>
      </c>
      <c r="L66" s="238">
        <v>21</v>
      </c>
      <c r="M66" s="238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8" t="s">
        <v>252</v>
      </c>
      <c r="S66" s="238" t="s">
        <v>170</v>
      </c>
      <c r="T66" s="239" t="s">
        <v>171</v>
      </c>
      <c r="U66" s="222">
        <v>0.94</v>
      </c>
      <c r="V66" s="222">
        <f>ROUND(E66*U66,2)</f>
        <v>1.29</v>
      </c>
      <c r="W66" s="222"/>
      <c r="X66" s="222" t="s">
        <v>499</v>
      </c>
      <c r="Y66" s="222" t="s">
        <v>173</v>
      </c>
      <c r="Z66" s="212"/>
      <c r="AA66" s="212"/>
      <c r="AB66" s="212"/>
      <c r="AC66" s="212"/>
      <c r="AD66" s="212"/>
      <c r="AE66" s="212"/>
      <c r="AF66" s="212"/>
      <c r="AG66" s="212" t="s">
        <v>500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19"/>
      <c r="B67" s="220"/>
      <c r="C67" s="254" t="s">
        <v>502</v>
      </c>
      <c r="D67" s="223"/>
      <c r="E67" s="224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178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19"/>
      <c r="B68" s="220"/>
      <c r="C68" s="254" t="s">
        <v>544</v>
      </c>
      <c r="D68" s="223"/>
      <c r="E68" s="224"/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178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19"/>
      <c r="B69" s="220"/>
      <c r="C69" s="254" t="s">
        <v>545</v>
      </c>
      <c r="D69" s="223"/>
      <c r="E69" s="224">
        <v>1.3736200000000001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178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33">
        <v>16</v>
      </c>
      <c r="B70" s="234" t="s">
        <v>510</v>
      </c>
      <c r="C70" s="252" t="s">
        <v>511</v>
      </c>
      <c r="D70" s="235" t="s">
        <v>168</v>
      </c>
      <c r="E70" s="236">
        <v>5.4944800000000003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8" t="s">
        <v>252</v>
      </c>
      <c r="S70" s="238" t="s">
        <v>170</v>
      </c>
      <c r="T70" s="239" t="s">
        <v>171</v>
      </c>
      <c r="U70" s="222">
        <v>0.11</v>
      </c>
      <c r="V70" s="222">
        <f>ROUND(E70*U70,2)</f>
        <v>0.6</v>
      </c>
      <c r="W70" s="222"/>
      <c r="X70" s="222" t="s">
        <v>499</v>
      </c>
      <c r="Y70" s="222" t="s">
        <v>173</v>
      </c>
      <c r="Z70" s="212"/>
      <c r="AA70" s="212"/>
      <c r="AB70" s="212"/>
      <c r="AC70" s="212"/>
      <c r="AD70" s="212"/>
      <c r="AE70" s="212"/>
      <c r="AF70" s="212"/>
      <c r="AG70" s="212" t="s">
        <v>500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5">
      <c r="A71" s="219"/>
      <c r="B71" s="220"/>
      <c r="C71" s="254" t="s">
        <v>502</v>
      </c>
      <c r="D71" s="223"/>
      <c r="E71" s="224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178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19"/>
      <c r="B72" s="220"/>
      <c r="C72" s="254" t="s">
        <v>544</v>
      </c>
      <c r="D72" s="223"/>
      <c r="E72" s="224"/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178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19"/>
      <c r="B73" s="220"/>
      <c r="C73" s="254" t="s">
        <v>547</v>
      </c>
      <c r="D73" s="223"/>
      <c r="E73" s="224">
        <v>5.4944800000000003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178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33">
        <v>17</v>
      </c>
      <c r="B74" s="234" t="s">
        <v>520</v>
      </c>
      <c r="C74" s="252" t="s">
        <v>521</v>
      </c>
      <c r="D74" s="235" t="s">
        <v>168</v>
      </c>
      <c r="E74" s="236">
        <v>1.3736200000000001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8" t="s">
        <v>252</v>
      </c>
      <c r="S74" s="238" t="s">
        <v>170</v>
      </c>
      <c r="T74" s="239" t="s">
        <v>171</v>
      </c>
      <c r="U74" s="222">
        <v>0</v>
      </c>
      <c r="V74" s="222">
        <f>ROUND(E74*U74,2)</f>
        <v>0</v>
      </c>
      <c r="W74" s="222"/>
      <c r="X74" s="222" t="s">
        <v>499</v>
      </c>
      <c r="Y74" s="222" t="s">
        <v>173</v>
      </c>
      <c r="Z74" s="212"/>
      <c r="AA74" s="212"/>
      <c r="AB74" s="212"/>
      <c r="AC74" s="212"/>
      <c r="AD74" s="212"/>
      <c r="AE74" s="212"/>
      <c r="AF74" s="212"/>
      <c r="AG74" s="212" t="s">
        <v>500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 x14ac:dyDescent="0.25">
      <c r="A75" s="219"/>
      <c r="B75" s="220"/>
      <c r="C75" s="254" t="s">
        <v>502</v>
      </c>
      <c r="D75" s="223"/>
      <c r="E75" s="224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178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19"/>
      <c r="B76" s="220"/>
      <c r="C76" s="254" t="s">
        <v>544</v>
      </c>
      <c r="D76" s="223"/>
      <c r="E76" s="224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178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19"/>
      <c r="B77" s="220"/>
      <c r="C77" s="254" t="s">
        <v>545</v>
      </c>
      <c r="D77" s="223"/>
      <c r="E77" s="224">
        <v>1.3736200000000001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178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5">
      <c r="A78" s="226" t="s">
        <v>164</v>
      </c>
      <c r="B78" s="227" t="s">
        <v>135</v>
      </c>
      <c r="C78" s="251" t="s">
        <v>28</v>
      </c>
      <c r="D78" s="228"/>
      <c r="E78" s="229"/>
      <c r="F78" s="230"/>
      <c r="G78" s="230">
        <f>SUMIF(AG79:AG80,"&lt;&gt;NOR",G79:G80)</f>
        <v>0</v>
      </c>
      <c r="H78" s="230"/>
      <c r="I78" s="230">
        <f>SUM(I79:I80)</f>
        <v>0</v>
      </c>
      <c r="J78" s="230"/>
      <c r="K78" s="230">
        <f>SUM(K79:K80)</f>
        <v>0</v>
      </c>
      <c r="L78" s="230"/>
      <c r="M78" s="230">
        <f>SUM(M79:M80)</f>
        <v>0</v>
      </c>
      <c r="N78" s="229"/>
      <c r="O78" s="229">
        <f>SUM(O79:O80)</f>
        <v>0</v>
      </c>
      <c r="P78" s="229"/>
      <c r="Q78" s="229">
        <f>SUM(Q79:Q80)</f>
        <v>0</v>
      </c>
      <c r="R78" s="230"/>
      <c r="S78" s="230"/>
      <c r="T78" s="231"/>
      <c r="U78" s="225"/>
      <c r="V78" s="225">
        <f>SUM(V79:V80)</f>
        <v>0</v>
      </c>
      <c r="W78" s="225"/>
      <c r="X78" s="225"/>
      <c r="Y78" s="225"/>
      <c r="AG78" t="s">
        <v>165</v>
      </c>
    </row>
    <row r="79" spans="1:60" outlineLevel="1" x14ac:dyDescent="0.25">
      <c r="A79" s="233">
        <v>18</v>
      </c>
      <c r="B79" s="234" t="s">
        <v>522</v>
      </c>
      <c r="C79" s="252" t="s">
        <v>523</v>
      </c>
      <c r="D79" s="235" t="s">
        <v>524</v>
      </c>
      <c r="E79" s="236">
        <v>1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8"/>
      <c r="S79" s="238" t="s">
        <v>170</v>
      </c>
      <c r="T79" s="239" t="s">
        <v>328</v>
      </c>
      <c r="U79" s="222">
        <v>0</v>
      </c>
      <c r="V79" s="222">
        <f>ROUND(E79*U79,2)</f>
        <v>0</v>
      </c>
      <c r="W79" s="222"/>
      <c r="X79" s="222" t="s">
        <v>525</v>
      </c>
      <c r="Y79" s="222" t="s">
        <v>173</v>
      </c>
      <c r="Z79" s="212"/>
      <c r="AA79" s="212"/>
      <c r="AB79" s="212"/>
      <c r="AC79" s="212"/>
      <c r="AD79" s="212"/>
      <c r="AE79" s="212"/>
      <c r="AF79" s="212"/>
      <c r="AG79" s="212" t="s">
        <v>526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5">
      <c r="A80" s="219"/>
      <c r="B80" s="220"/>
      <c r="C80" s="255" t="s">
        <v>527</v>
      </c>
      <c r="D80" s="242"/>
      <c r="E80" s="242"/>
      <c r="F80" s="242"/>
      <c r="G80" s="24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201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41" t="str">
        <f>C80</f>
        <v>Náklady na vyhotovení dokumentace skutečného provedení stavby a její předání objednateli v požadované formě a požadovaném počtu.</v>
      </c>
      <c r="BB80" s="212"/>
      <c r="BC80" s="212"/>
      <c r="BD80" s="212"/>
      <c r="BE80" s="212"/>
      <c r="BF80" s="212"/>
      <c r="BG80" s="212"/>
      <c r="BH80" s="212"/>
    </row>
    <row r="81" spans="1:33" x14ac:dyDescent="0.25">
      <c r="A81" s="3"/>
      <c r="B81" s="4"/>
      <c r="C81" s="258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12</v>
      </c>
      <c r="AF81">
        <v>21</v>
      </c>
      <c r="AG81" t="s">
        <v>150</v>
      </c>
    </row>
    <row r="82" spans="1:33" x14ac:dyDescent="0.25">
      <c r="A82" s="215"/>
      <c r="B82" s="216" t="s">
        <v>29</v>
      </c>
      <c r="C82" s="259"/>
      <c r="D82" s="217"/>
      <c r="E82" s="218"/>
      <c r="F82" s="218"/>
      <c r="G82" s="232">
        <f>G8+G13+G20+G26+G56+G78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528</v>
      </c>
    </row>
    <row r="83" spans="1:33" x14ac:dyDescent="0.25">
      <c r="C83" s="260"/>
      <c r="D83" s="10"/>
      <c r="AG83" t="s">
        <v>529</v>
      </c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1D" sheet="1" formatRows="0"/>
  <mergeCells count="13">
    <mergeCell ref="C80:G80"/>
    <mergeCell ref="C28:G28"/>
    <mergeCell ref="C34:G34"/>
    <mergeCell ref="C41:G41"/>
    <mergeCell ref="C46:G46"/>
    <mergeCell ref="C52:G52"/>
    <mergeCell ref="C58:G58"/>
    <mergeCell ref="A1:G1"/>
    <mergeCell ref="C2:G2"/>
    <mergeCell ref="C3:G3"/>
    <mergeCell ref="C4:G4"/>
    <mergeCell ref="C10:G10"/>
    <mergeCell ref="C22:G22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SO01 F.01 Pol</vt:lpstr>
      <vt:lpstr>SO01 F.02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F.01 Pol'!Názvy_tisku</vt:lpstr>
      <vt:lpstr>'SO01 F.02 Pol'!Názvy_tisku</vt:lpstr>
      <vt:lpstr>oadresa</vt:lpstr>
      <vt:lpstr>Stavba!Objednatel</vt:lpstr>
      <vt:lpstr>Stavba!Objekt</vt:lpstr>
      <vt:lpstr>'SO01 F.01 Pol'!Oblast_tisku</vt:lpstr>
      <vt:lpstr>'SO01 F.02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sebela@rozpoctysebela.cz</dc:creator>
  <cp:lastModifiedBy>sebela@rozpoctysebela.cz</cp:lastModifiedBy>
  <cp:lastPrinted>2019-03-19T12:27:02Z</cp:lastPrinted>
  <dcterms:created xsi:type="dcterms:W3CDTF">2009-04-08T07:15:50Z</dcterms:created>
  <dcterms:modified xsi:type="dcterms:W3CDTF">2025-02-12T10:41:47Z</dcterms:modified>
</cp:coreProperties>
</file>