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2025 léčiva\03 LP s ÚL ANTIVIROTIKA 2024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K65" i="1" l="1"/>
  <c r="L65" i="1" s="1"/>
  <c r="K58" i="1"/>
  <c r="L58" i="1" s="1"/>
  <c r="K46" i="1"/>
  <c r="L46" i="1" s="1"/>
  <c r="K39" i="1"/>
  <c r="L39" i="1" s="1"/>
  <c r="K38" i="1"/>
  <c r="L38" i="1" s="1"/>
  <c r="K31" i="1"/>
  <c r="L31" i="1" s="1"/>
  <c r="K24" i="1"/>
  <c r="L24" i="1" s="1"/>
  <c r="K17" i="1"/>
  <c r="L17" i="1" s="1"/>
  <c r="K16" i="1"/>
  <c r="L16" i="1" s="1"/>
  <c r="K9" i="1"/>
  <c r="L9" i="1" s="1"/>
  <c r="N65" i="1" l="1"/>
  <c r="N58" i="1"/>
  <c r="N67" i="1" l="1"/>
  <c r="N68" i="1" s="1"/>
  <c r="N60" i="1"/>
  <c r="N61" i="1" s="1"/>
  <c r="N46" i="1"/>
  <c r="N39" i="1"/>
  <c r="N38" i="1"/>
  <c r="N31" i="1"/>
  <c r="N24" i="1"/>
  <c r="N41" i="1" l="1"/>
  <c r="N48" i="1"/>
  <c r="N49" i="1" s="1"/>
  <c r="N33" i="1"/>
  <c r="N34" i="1" s="1"/>
  <c r="N26" i="1"/>
  <c r="N27" i="1" s="1"/>
  <c r="N42" i="1"/>
  <c r="N17" i="1"/>
  <c r="N16" i="1"/>
  <c r="N19" i="1" s="1"/>
  <c r="N20" i="1" l="1"/>
  <c r="N9" i="1"/>
  <c r="N11" i="1" l="1"/>
  <c r="N12" i="1" s="1"/>
</calcChain>
</file>

<file path=xl/sharedStrings.xml><?xml version="1.0" encoding="utf-8"?>
<sst xmlns="http://schemas.openxmlformats.org/spreadsheetml/2006/main" count="161" uniqueCount="68">
  <si>
    <t>ATC</t>
  </si>
  <si>
    <t>Účinná látka</t>
  </si>
  <si>
    <t>Kód SÚKL</t>
  </si>
  <si>
    <t>Název</t>
  </si>
  <si>
    <t>Velikost balení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</si>
  <si>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</si>
  <si>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</si>
  <si>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</si>
  <si>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</si>
  <si>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</si>
  <si>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</si>
  <si>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</si>
  <si>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</si>
  <si>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</si>
  <si>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</si>
  <si>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</si>
  <si>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Celková nabídková cena (Kč bez DPH) část 1.</t>
  </si>
  <si>
    <t>Celková nabídková cena (Kč bez DPH) část 2.</t>
  </si>
  <si>
    <t>Část 1.</t>
  </si>
  <si>
    <t>Část 2.</t>
  </si>
  <si>
    <t>J05AB06</t>
  </si>
  <si>
    <t xml:space="preserve"> SODNÁ SŮL GANCIKLOVIRU</t>
  </si>
  <si>
    <t xml:space="preserve"> SODNÁ SŮL KABOTEGRAVIRU</t>
  </si>
  <si>
    <t>J05AJ04</t>
  </si>
  <si>
    <t>30MG TBL FLM 30</t>
  </si>
  <si>
    <t>600MG INJ SUS PRO 1X3ML+STŘ+AD</t>
  </si>
  <si>
    <t>Část 3</t>
  </si>
  <si>
    <t xml:space="preserve">  RILPIVIRIN</t>
  </si>
  <si>
    <t>Celková nabídková cena (Kč bez DPH) část 3.</t>
  </si>
  <si>
    <t>J05AG05</t>
  </si>
  <si>
    <t>900MG INJ SUS PRO 1X3ML+STŘ+AD</t>
  </si>
  <si>
    <t>Část 4.</t>
  </si>
  <si>
    <t>Celková nabídková cena (Kč bez DPH) část 4.</t>
  </si>
  <si>
    <t>J05AD01</t>
  </si>
  <si>
    <t>24MG/ML INF SOL 1X250ML</t>
  </si>
  <si>
    <t>Část 5.</t>
  </si>
  <si>
    <t>Celková nabídková cena (Kč bez DPH) část 5.</t>
  </si>
  <si>
    <t xml:space="preserve"> ETHANOLÁT DARUNAVIRU</t>
  </si>
  <si>
    <t>J05AE10</t>
  </si>
  <si>
    <t>TBL FLM 60X600MG</t>
  </si>
  <si>
    <t>POR TBL FLM 30X800MG</t>
  </si>
  <si>
    <t>Část 6.</t>
  </si>
  <si>
    <t>Celková nabídková cena (Kč bez DPH) část 6.</t>
  </si>
  <si>
    <t xml:space="preserve"> LAMIVUDIN, TENOFOVIR-DISOPROXIL A DORAVIRIN</t>
  </si>
  <si>
    <t>J05AR24</t>
  </si>
  <si>
    <t>100MG/300MG/245MG TBL FLM 30</t>
  </si>
  <si>
    <t>Část 7</t>
  </si>
  <si>
    <t>POR TBL FLM 30X25MG</t>
  </si>
  <si>
    <t>Celková nabídková cena (Kč bez DPH) část 7.</t>
  </si>
  <si>
    <t>Část 8</t>
  </si>
  <si>
    <t>Celková nabídková cena (Kč bez DPH) část 8.</t>
  </si>
  <si>
    <t xml:space="preserve"> ETHANOLÁT DARUNAVIRU, KOBICISTAT, EMTRICITABIN, TENOFOVIR-ALAFENAMID-FUMARÁT</t>
  </si>
  <si>
    <t>800MG/150MG/200MG/10MG TBL FLM 30</t>
  </si>
  <si>
    <t>J05AR22</t>
  </si>
  <si>
    <t>12% DPH</t>
  </si>
  <si>
    <t>Celková nabídková cena (Kč včetně DPH) část 1.</t>
  </si>
  <si>
    <t>Celková nabídková cena (Kč včetně DPH) část 8.</t>
  </si>
  <si>
    <t>Celková nabídková cena (Kč včetně DPH) část 7.</t>
  </si>
  <si>
    <t>Celková nabídková cena (Kč včetně DPH) část 6.</t>
  </si>
  <si>
    <t>Celková nabídková cena (Kč včetně DPH) část 5.</t>
  </si>
  <si>
    <t>Celková nabídková cena (Kč včetně DPH) část 4.</t>
  </si>
  <si>
    <t>Celková nabídková cena (Kč včetně DPH) část 3.</t>
  </si>
  <si>
    <t>Celková nabídková cena (Kč včetně DPH) část 2.</t>
  </si>
  <si>
    <t>Příloha č. 1 zadávací dokumentace - Tabulka pro výpočet nabídkové ceny</t>
  </si>
  <si>
    <r>
      <t xml:space="preserve">Název VZ: ANTIVIROTIKA </t>
    </r>
    <r>
      <rPr>
        <b/>
        <sz val="11"/>
        <rFont val="Calibri"/>
        <family val="2"/>
        <charset val="238"/>
        <scheme val="minor"/>
      </rPr>
      <t>2024</t>
    </r>
  </si>
  <si>
    <t>4 roky</t>
  </si>
  <si>
    <t>500MG INF PLV CSL 1</t>
  </si>
  <si>
    <t>HEXAHYDRÁT SODNÉ SOLI FOSKARNETU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</si>
</sst>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 wrapText="1"/>
    </xf>
    <xf numFmtId="0" fontId="2" fillId="5" borderId="8" xfId="0" applyFont="1" applyFill="1" applyBorder="1"/>
    <xf numFmtId="4" fontId="3" fillId="4" borderId="10" xfId="0" applyNumberFormat="1" applyFont="1" applyFill="1" applyBorder="1" applyAlignment="1">
      <alignment vertical="top"/>
    </xf>
    <xf numFmtId="4" fontId="1" fillId="4" borderId="10" xfId="0" applyNumberFormat="1" applyFont="1" applyFill="1" applyBorder="1" applyAlignment="1"/>
    <xf numFmtId="0" fontId="7" fillId="2" borderId="1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2" fillId="0" borderId="4" xfId="0" applyFont="1" applyFill="1" applyBorder="1"/>
    <xf numFmtId="0" fontId="3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wrapText="1"/>
    </xf>
    <xf numFmtId="0" fontId="2" fillId="0" borderId="5" xfId="0" applyFont="1" applyFill="1" applyBorder="1"/>
    <xf numFmtId="0" fontId="2" fillId="0" borderId="1" xfId="0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kl.cz/modules/medication/search.php?data%5Batc_group%5D=L03AX16&amp;data%5Bwith_adv%5D=0" TargetMode="External"/><Relationship Id="rId3" Type="http://schemas.openxmlformats.org/officeDocument/2006/relationships/hyperlink" Target="https://www.sukl.cz/modules/medication/search.php?data%5Batc_group%5D=L03AX16&amp;data%5Bwith_adv%5D=0" TargetMode="External"/><Relationship Id="rId7" Type="http://schemas.openxmlformats.org/officeDocument/2006/relationships/hyperlink" Target="https://www.sukl.cz/modules/medication/search.php?data%5Batc_group%5D=L03AX16&amp;data%5Bwith_adv%5D=0" TargetMode="External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Relationship Id="rId6" Type="http://schemas.openxmlformats.org/officeDocument/2006/relationships/hyperlink" Target="https://www.sukl.cz/modules/medication/search.php?data%5Batc_group%5D=L03AX16&amp;data%5Bwith_adv%5D=0" TargetMode="External"/><Relationship Id="rId5" Type="http://schemas.openxmlformats.org/officeDocument/2006/relationships/hyperlink" Target="https://www.sukl.cz/modules/medication/search.php?data%5Batc_group%5D=L03AX16&amp;data%5Bwith_adv%5D=0" TargetMode="External"/><Relationship Id="rId4" Type="http://schemas.openxmlformats.org/officeDocument/2006/relationships/hyperlink" Target="https://www.sukl.cz/modules/medication/search.php?data%5Batc_group%5D=L03AX16&amp;data%5Bwith_adv%5D=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abSelected="1" topLeftCell="A31" zoomScale="98" zoomScaleNormal="98" workbookViewId="0">
      <selection activeCell="C52" sqref="C5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2.85546875" style="1" customWidth="1"/>
    <col min="4" max="4" width="14.85546875" style="1" customWidth="1"/>
    <col min="5" max="6" width="22.5703125" style="1" customWidth="1"/>
    <col min="7" max="7" width="38.5703125" style="1" customWidth="1"/>
    <col min="8" max="8" width="19" style="1" customWidth="1"/>
    <col min="9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5.14062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63</v>
      </c>
      <c r="C2" s="20"/>
      <c r="D2" s="20"/>
    </row>
    <row r="3" spans="1:15" customFormat="1" ht="15" x14ac:dyDescent="0.25">
      <c r="A3" s="32" t="s">
        <v>64</v>
      </c>
      <c r="B3" s="33"/>
      <c r="C3" s="33"/>
      <c r="D3" s="33"/>
      <c r="E3" s="33"/>
      <c r="F3" s="33"/>
      <c r="G3" s="33"/>
      <c r="H3" s="33"/>
      <c r="I3" s="33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34" t="s">
        <v>65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</row>
    <row r="7" spans="1:15" ht="15" customHeight="1" x14ac:dyDescent="0.2">
      <c r="B7" s="23" t="s">
        <v>18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8"/>
    </row>
    <row r="8" spans="1:15" ht="51" x14ac:dyDescent="0.2">
      <c r="A8" s="3"/>
      <c r="B8" s="11" t="s">
        <v>0</v>
      </c>
      <c r="C8" s="11" t="s">
        <v>1</v>
      </c>
      <c r="D8" s="11" t="s">
        <v>2</v>
      </c>
      <c r="E8" s="11" t="s">
        <v>3</v>
      </c>
      <c r="F8" s="11" t="s">
        <v>10</v>
      </c>
      <c r="G8" s="11" t="s">
        <v>4</v>
      </c>
      <c r="H8" s="12" t="s">
        <v>11</v>
      </c>
      <c r="I8" s="12" t="s">
        <v>14</v>
      </c>
      <c r="J8" s="12" t="s">
        <v>5</v>
      </c>
      <c r="K8" s="12" t="s">
        <v>54</v>
      </c>
      <c r="L8" s="12" t="s">
        <v>6</v>
      </c>
      <c r="M8" s="12" t="s">
        <v>8</v>
      </c>
      <c r="N8" s="13" t="s">
        <v>9</v>
      </c>
      <c r="O8" s="4"/>
    </row>
    <row r="9" spans="1:15" x14ac:dyDescent="0.2">
      <c r="A9" s="3"/>
      <c r="B9" s="11" t="s">
        <v>20</v>
      </c>
      <c r="C9" s="21" t="s">
        <v>21</v>
      </c>
      <c r="D9" s="14"/>
      <c r="E9" s="14"/>
      <c r="F9" s="14"/>
      <c r="G9" s="11" t="s">
        <v>66</v>
      </c>
      <c r="H9" s="15"/>
      <c r="I9" s="24"/>
      <c r="J9" s="25"/>
      <c r="K9" s="25">
        <f>J9*0.12</f>
        <v>0</v>
      </c>
      <c r="L9" s="25">
        <f>J9+K9</f>
        <v>0</v>
      </c>
      <c r="M9" s="16">
        <v>2000</v>
      </c>
      <c r="N9" s="17">
        <f>M9*J9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  <c r="O10" s="4"/>
    </row>
    <row r="11" spans="1:15" x14ac:dyDescent="0.2">
      <c r="A11" s="3"/>
      <c r="B11" s="27" t="s">
        <v>16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17">
        <f>N9</f>
        <v>0</v>
      </c>
      <c r="O11" s="4"/>
    </row>
    <row r="12" spans="1:15" x14ac:dyDescent="0.2">
      <c r="A12" s="3"/>
      <c r="B12" s="27" t="s">
        <v>55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17">
        <f>N11*1.12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</row>
    <row r="14" spans="1:15" x14ac:dyDescent="0.2">
      <c r="A14" s="3"/>
      <c r="B14" s="23" t="s">
        <v>19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4"/>
    </row>
    <row r="15" spans="1:15" ht="51" x14ac:dyDescent="0.2">
      <c r="A15" s="3"/>
      <c r="B15" s="11" t="s">
        <v>0</v>
      </c>
      <c r="C15" s="11" t="s">
        <v>1</v>
      </c>
      <c r="D15" s="11" t="s">
        <v>2</v>
      </c>
      <c r="E15" s="11" t="s">
        <v>3</v>
      </c>
      <c r="F15" s="11" t="s">
        <v>10</v>
      </c>
      <c r="G15" s="11" t="s">
        <v>4</v>
      </c>
      <c r="H15" s="12" t="s">
        <v>11</v>
      </c>
      <c r="I15" s="12" t="s">
        <v>14</v>
      </c>
      <c r="J15" s="12" t="s">
        <v>5</v>
      </c>
      <c r="K15" s="12" t="s">
        <v>54</v>
      </c>
      <c r="L15" s="12" t="s">
        <v>6</v>
      </c>
      <c r="M15" s="12" t="s">
        <v>8</v>
      </c>
      <c r="N15" s="13" t="s">
        <v>9</v>
      </c>
      <c r="O15" s="4"/>
    </row>
    <row r="16" spans="1:15" x14ac:dyDescent="0.2">
      <c r="A16" s="3"/>
      <c r="B16" s="37" t="s">
        <v>23</v>
      </c>
      <c r="C16" s="37" t="s">
        <v>22</v>
      </c>
      <c r="D16" s="14"/>
      <c r="E16" s="14"/>
      <c r="F16" s="14"/>
      <c r="G16" s="11" t="s">
        <v>24</v>
      </c>
      <c r="H16" s="15"/>
      <c r="I16" s="24"/>
      <c r="J16" s="25"/>
      <c r="K16" s="25">
        <f t="shared" ref="K16:K17" si="0">J16*0.12</f>
        <v>0</v>
      </c>
      <c r="L16" s="25">
        <f t="shared" ref="L16:L17" si="1">J16+K16</f>
        <v>0</v>
      </c>
      <c r="M16" s="16">
        <v>250</v>
      </c>
      <c r="N16" s="17">
        <f>M16*J16</f>
        <v>0</v>
      </c>
      <c r="O16" s="4"/>
    </row>
    <row r="17" spans="1:15" x14ac:dyDescent="0.2">
      <c r="A17" s="3"/>
      <c r="B17" s="38"/>
      <c r="C17" s="38"/>
      <c r="D17" s="14"/>
      <c r="E17" s="14"/>
      <c r="F17" s="14"/>
      <c r="G17" s="11" t="s">
        <v>25</v>
      </c>
      <c r="H17" s="15"/>
      <c r="I17" s="24"/>
      <c r="J17" s="25"/>
      <c r="K17" s="25">
        <f t="shared" si="0"/>
        <v>0</v>
      </c>
      <c r="L17" s="25">
        <f t="shared" si="1"/>
        <v>0</v>
      </c>
      <c r="M17" s="16">
        <v>1500</v>
      </c>
      <c r="N17" s="17">
        <f>M17*J17</f>
        <v>0</v>
      </c>
      <c r="O17" s="4"/>
    </row>
    <row r="18" spans="1:15" x14ac:dyDescent="0.2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/>
    </row>
    <row r="19" spans="1:15" x14ac:dyDescent="0.2">
      <c r="A19" s="3"/>
      <c r="B19" s="27" t="s">
        <v>17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17">
        <f>N16+N17</f>
        <v>0</v>
      </c>
      <c r="O19" s="4"/>
    </row>
    <row r="20" spans="1:15" x14ac:dyDescent="0.2">
      <c r="A20" s="3"/>
      <c r="B20" s="27" t="s">
        <v>62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17">
        <f>N19*1.12</f>
        <v>0</v>
      </c>
      <c r="O20" s="4"/>
    </row>
    <row r="21" spans="1:15" x14ac:dyDescent="0.2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</row>
    <row r="22" spans="1:15" ht="15" customHeight="1" x14ac:dyDescent="0.2">
      <c r="B22" s="23" t="s">
        <v>26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8"/>
    </row>
    <row r="23" spans="1:15" ht="51" x14ac:dyDescent="0.2">
      <c r="A23" s="3"/>
      <c r="B23" s="11" t="s">
        <v>0</v>
      </c>
      <c r="C23" s="11" t="s">
        <v>1</v>
      </c>
      <c r="D23" s="11" t="s">
        <v>2</v>
      </c>
      <c r="E23" s="11" t="s">
        <v>3</v>
      </c>
      <c r="F23" s="11" t="s">
        <v>10</v>
      </c>
      <c r="G23" s="11" t="s">
        <v>4</v>
      </c>
      <c r="H23" s="12" t="s">
        <v>11</v>
      </c>
      <c r="I23" s="12" t="s">
        <v>14</v>
      </c>
      <c r="J23" s="12" t="s">
        <v>5</v>
      </c>
      <c r="K23" s="12" t="s">
        <v>54</v>
      </c>
      <c r="L23" s="12" t="s">
        <v>6</v>
      </c>
      <c r="M23" s="12" t="s">
        <v>8</v>
      </c>
      <c r="N23" s="13" t="s">
        <v>9</v>
      </c>
      <c r="O23" s="4"/>
    </row>
    <row r="24" spans="1:15" x14ac:dyDescent="0.2">
      <c r="A24" s="3"/>
      <c r="B24" s="11" t="s">
        <v>29</v>
      </c>
      <c r="C24" s="21" t="s">
        <v>27</v>
      </c>
      <c r="D24" s="14"/>
      <c r="E24" s="14"/>
      <c r="F24" s="14"/>
      <c r="G24" s="11" t="s">
        <v>30</v>
      </c>
      <c r="H24" s="15"/>
      <c r="I24" s="24"/>
      <c r="J24" s="25"/>
      <c r="K24" s="25">
        <f t="shared" ref="K24" si="2">J24*0.12</f>
        <v>0</v>
      </c>
      <c r="L24" s="25">
        <f t="shared" ref="L24" si="3">J24+K24</f>
        <v>0</v>
      </c>
      <c r="M24" s="16">
        <v>1500</v>
      </c>
      <c r="N24" s="17">
        <f>M24*J24</f>
        <v>0</v>
      </c>
      <c r="O24" s="4"/>
    </row>
    <row r="25" spans="1:15" x14ac:dyDescent="0.2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8"/>
      <c r="O25" s="4"/>
    </row>
    <row r="26" spans="1:15" x14ac:dyDescent="0.2">
      <c r="A26" s="3"/>
      <c r="B26" s="27" t="s">
        <v>28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17">
        <f>N24</f>
        <v>0</v>
      </c>
      <c r="O26" s="4"/>
    </row>
    <row r="27" spans="1:15" x14ac:dyDescent="0.2">
      <c r="A27" s="3"/>
      <c r="B27" s="27" t="s">
        <v>61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17">
        <f>N26*1.12</f>
        <v>0</v>
      </c>
      <c r="O27" s="4"/>
    </row>
    <row r="28" spans="1:1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</row>
    <row r="29" spans="1:15" ht="15" customHeight="1" x14ac:dyDescent="0.2">
      <c r="B29" s="23" t="s">
        <v>31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</row>
    <row r="30" spans="1:15" ht="51" x14ac:dyDescent="0.2">
      <c r="A30" s="3"/>
      <c r="B30" s="11" t="s">
        <v>0</v>
      </c>
      <c r="C30" s="11" t="s">
        <v>1</v>
      </c>
      <c r="D30" s="11" t="s">
        <v>2</v>
      </c>
      <c r="E30" s="11" t="s">
        <v>3</v>
      </c>
      <c r="F30" s="11" t="s">
        <v>10</v>
      </c>
      <c r="G30" s="11" t="s">
        <v>4</v>
      </c>
      <c r="H30" s="12" t="s">
        <v>11</v>
      </c>
      <c r="I30" s="12" t="s">
        <v>14</v>
      </c>
      <c r="J30" s="12" t="s">
        <v>5</v>
      </c>
      <c r="K30" s="12" t="s">
        <v>54</v>
      </c>
      <c r="L30" s="12" t="s">
        <v>6</v>
      </c>
      <c r="M30" s="12" t="s">
        <v>8</v>
      </c>
      <c r="N30" s="13" t="s">
        <v>9</v>
      </c>
      <c r="O30" s="4"/>
    </row>
    <row r="31" spans="1:15" ht="28.5" x14ac:dyDescent="0.2">
      <c r="A31" s="3"/>
      <c r="B31" s="11" t="s">
        <v>33</v>
      </c>
      <c r="C31" s="26" t="s">
        <v>67</v>
      </c>
      <c r="D31" s="14"/>
      <c r="E31" s="14"/>
      <c r="F31" s="14"/>
      <c r="G31" s="11" t="s">
        <v>34</v>
      </c>
      <c r="H31" s="15"/>
      <c r="I31" s="24"/>
      <c r="J31" s="25"/>
      <c r="K31" s="25">
        <f t="shared" ref="K31" si="4">J31*0.12</f>
        <v>0</v>
      </c>
      <c r="L31" s="25">
        <f t="shared" ref="L31" si="5">J31+K31</f>
        <v>0</v>
      </c>
      <c r="M31" s="16">
        <v>300</v>
      </c>
      <c r="N31" s="17">
        <f>M31*J31</f>
        <v>0</v>
      </c>
      <c r="O31" s="4"/>
    </row>
    <row r="32" spans="1:15" x14ac:dyDescent="0.2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8"/>
      <c r="O32" s="4"/>
    </row>
    <row r="33" spans="1:15" x14ac:dyDescent="0.2">
      <c r="A33" s="3"/>
      <c r="B33" s="27" t="s">
        <v>32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17">
        <f>N31</f>
        <v>0</v>
      </c>
      <c r="O33" s="4"/>
    </row>
    <row r="34" spans="1:15" x14ac:dyDescent="0.2">
      <c r="A34" s="3"/>
      <c r="B34" s="27" t="s">
        <v>60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17">
        <f>N33*1.12</f>
        <v>0</v>
      </c>
      <c r="O34" s="4"/>
    </row>
    <row r="36" spans="1:15" x14ac:dyDescent="0.2">
      <c r="A36" s="3"/>
      <c r="B36" s="23" t="s">
        <v>35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</row>
    <row r="37" spans="1:15" ht="51" x14ac:dyDescent="0.2">
      <c r="A37" s="3"/>
      <c r="B37" s="11" t="s">
        <v>0</v>
      </c>
      <c r="C37" s="11" t="s">
        <v>1</v>
      </c>
      <c r="D37" s="11" t="s">
        <v>2</v>
      </c>
      <c r="E37" s="11" t="s">
        <v>3</v>
      </c>
      <c r="F37" s="11" t="s">
        <v>10</v>
      </c>
      <c r="G37" s="11" t="s">
        <v>4</v>
      </c>
      <c r="H37" s="12" t="s">
        <v>11</v>
      </c>
      <c r="I37" s="12" t="s">
        <v>14</v>
      </c>
      <c r="J37" s="12" t="s">
        <v>5</v>
      </c>
      <c r="K37" s="12" t="s">
        <v>54</v>
      </c>
      <c r="L37" s="12" t="s">
        <v>6</v>
      </c>
      <c r="M37" s="12" t="s">
        <v>8</v>
      </c>
      <c r="N37" s="13" t="s">
        <v>9</v>
      </c>
      <c r="O37" s="4"/>
    </row>
    <row r="38" spans="1:15" x14ac:dyDescent="0.2">
      <c r="A38" s="3"/>
      <c r="B38" s="37" t="s">
        <v>38</v>
      </c>
      <c r="C38" s="37" t="s">
        <v>37</v>
      </c>
      <c r="D38" s="14"/>
      <c r="E38" s="14"/>
      <c r="F38" s="14"/>
      <c r="G38" s="11" t="s">
        <v>39</v>
      </c>
      <c r="H38" s="15"/>
      <c r="I38" s="24"/>
      <c r="J38" s="25"/>
      <c r="K38" s="25">
        <f t="shared" ref="K38:K39" si="6">J38*0.12</f>
        <v>0</v>
      </c>
      <c r="L38" s="25">
        <f t="shared" ref="L38:L39" si="7">J38+K38</f>
        <v>0</v>
      </c>
      <c r="M38" s="16">
        <v>72</v>
      </c>
      <c r="N38" s="17">
        <f>M38*J38</f>
        <v>0</v>
      </c>
      <c r="O38" s="4"/>
    </row>
    <row r="39" spans="1:15" x14ac:dyDescent="0.2">
      <c r="A39" s="3"/>
      <c r="B39" s="38"/>
      <c r="C39" s="38"/>
      <c r="D39" s="14"/>
      <c r="E39" s="14"/>
      <c r="F39" s="14"/>
      <c r="G39" s="11" t="s">
        <v>40</v>
      </c>
      <c r="H39" s="15"/>
      <c r="I39" s="24"/>
      <c r="J39" s="25"/>
      <c r="K39" s="25">
        <f t="shared" si="6"/>
        <v>0</v>
      </c>
      <c r="L39" s="25">
        <f t="shared" si="7"/>
        <v>0</v>
      </c>
      <c r="M39" s="16">
        <v>80</v>
      </c>
      <c r="N39" s="17">
        <f>M39*J39</f>
        <v>0</v>
      </c>
      <c r="O39" s="4"/>
    </row>
    <row r="40" spans="1:15" x14ac:dyDescent="0.2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</row>
    <row r="41" spans="1:15" x14ac:dyDescent="0.2">
      <c r="A41" s="3"/>
      <c r="B41" s="27" t="s">
        <v>36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17">
        <f>N38+N39</f>
        <v>0</v>
      </c>
      <c r="O41" s="4"/>
    </row>
    <row r="42" spans="1:15" x14ac:dyDescent="0.2">
      <c r="A42" s="3"/>
      <c r="B42" s="27" t="s">
        <v>59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17">
        <f>N41*1.12</f>
        <v>0</v>
      </c>
      <c r="O42" s="4"/>
    </row>
    <row r="44" spans="1:15" ht="15" customHeight="1" x14ac:dyDescent="0.2">
      <c r="B44" s="23" t="s">
        <v>41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8"/>
    </row>
    <row r="45" spans="1:15" ht="51" x14ac:dyDescent="0.2">
      <c r="A45" s="3"/>
      <c r="B45" s="11" t="s">
        <v>0</v>
      </c>
      <c r="C45" s="11" t="s">
        <v>1</v>
      </c>
      <c r="D45" s="11" t="s">
        <v>2</v>
      </c>
      <c r="E45" s="11" t="s">
        <v>3</v>
      </c>
      <c r="F45" s="11" t="s">
        <v>10</v>
      </c>
      <c r="G45" s="11" t="s">
        <v>4</v>
      </c>
      <c r="H45" s="12" t="s">
        <v>11</v>
      </c>
      <c r="I45" s="12" t="s">
        <v>14</v>
      </c>
      <c r="J45" s="12" t="s">
        <v>5</v>
      </c>
      <c r="K45" s="12" t="s">
        <v>54</v>
      </c>
      <c r="L45" s="12" t="s">
        <v>6</v>
      </c>
      <c r="M45" s="12" t="s">
        <v>8</v>
      </c>
      <c r="N45" s="13" t="s">
        <v>9</v>
      </c>
      <c r="O45" s="4"/>
    </row>
    <row r="46" spans="1:15" ht="25.5" x14ac:dyDescent="0.2">
      <c r="A46" s="3"/>
      <c r="B46" s="11" t="s">
        <v>44</v>
      </c>
      <c r="C46" s="22" t="s">
        <v>43</v>
      </c>
      <c r="D46" s="14"/>
      <c r="E46" s="14"/>
      <c r="F46" s="14"/>
      <c r="G46" s="11" t="s">
        <v>45</v>
      </c>
      <c r="H46" s="15"/>
      <c r="I46" s="24"/>
      <c r="J46" s="25"/>
      <c r="K46" s="25">
        <f t="shared" ref="K46" si="8">J46*0.12</f>
        <v>0</v>
      </c>
      <c r="L46" s="25">
        <f t="shared" ref="L46" si="9">J46+K46</f>
        <v>0</v>
      </c>
      <c r="M46" s="16">
        <v>1200</v>
      </c>
      <c r="N46" s="17">
        <f>M46*J46</f>
        <v>0</v>
      </c>
      <c r="O46" s="4"/>
    </row>
    <row r="47" spans="1:15" x14ac:dyDescent="0.2">
      <c r="A47" s="3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8"/>
      <c r="O47" s="4"/>
    </row>
    <row r="48" spans="1:15" x14ac:dyDescent="0.2">
      <c r="A48" s="3"/>
      <c r="B48" s="27" t="s">
        <v>42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17">
        <f>N46</f>
        <v>0</v>
      </c>
      <c r="O48" s="4"/>
    </row>
    <row r="49" spans="1:15" x14ac:dyDescent="0.2">
      <c r="A49" s="3"/>
      <c r="B49" s="27" t="s">
        <v>58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17">
        <f>N48*1.12</f>
        <v>0</v>
      </c>
      <c r="O49" s="4"/>
    </row>
    <row r="50" spans="1:15" s="43" customFormat="1" x14ac:dyDescent="0.2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42"/>
    </row>
    <row r="51" spans="1:15" s="43" customFormat="1" x14ac:dyDescent="0.2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1"/>
      <c r="O51" s="42"/>
    </row>
    <row r="52" spans="1:15" s="43" customFormat="1" x14ac:dyDescent="0.2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1"/>
      <c r="O52" s="42"/>
    </row>
    <row r="53" spans="1:15" s="43" customFormat="1" x14ac:dyDescent="0.2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1"/>
      <c r="O53" s="42"/>
    </row>
    <row r="54" spans="1:15" s="43" customForma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1"/>
      <c r="O54" s="42"/>
    </row>
    <row r="56" spans="1:15" x14ac:dyDescent="0.2">
      <c r="B56" s="23" t="s">
        <v>46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8"/>
    </row>
    <row r="57" spans="1:15" ht="51" x14ac:dyDescent="0.2">
      <c r="B57" s="11" t="s">
        <v>0</v>
      </c>
      <c r="C57" s="11" t="s">
        <v>1</v>
      </c>
      <c r="D57" s="11" t="s">
        <v>2</v>
      </c>
      <c r="E57" s="11" t="s">
        <v>3</v>
      </c>
      <c r="F57" s="11" t="s">
        <v>10</v>
      </c>
      <c r="G57" s="11" t="s">
        <v>4</v>
      </c>
      <c r="H57" s="12" t="s">
        <v>11</v>
      </c>
      <c r="I57" s="12" t="s">
        <v>14</v>
      </c>
      <c r="J57" s="12" t="s">
        <v>5</v>
      </c>
      <c r="K57" s="12" t="s">
        <v>54</v>
      </c>
      <c r="L57" s="12" t="s">
        <v>6</v>
      </c>
      <c r="M57" s="12" t="s">
        <v>8</v>
      </c>
      <c r="N57" s="13" t="s">
        <v>9</v>
      </c>
    </row>
    <row r="58" spans="1:15" x14ac:dyDescent="0.2">
      <c r="B58" s="11" t="s">
        <v>29</v>
      </c>
      <c r="C58" s="21" t="s">
        <v>27</v>
      </c>
      <c r="D58" s="14"/>
      <c r="E58" s="14"/>
      <c r="F58" s="14"/>
      <c r="G58" s="11" t="s">
        <v>47</v>
      </c>
      <c r="H58" s="15"/>
      <c r="I58" s="24"/>
      <c r="J58" s="25"/>
      <c r="K58" s="25">
        <f t="shared" ref="K58" si="10">J58*0.12</f>
        <v>0</v>
      </c>
      <c r="L58" s="25">
        <f t="shared" ref="L58" si="11">J58+K58</f>
        <v>0</v>
      </c>
      <c r="M58" s="16">
        <v>350</v>
      </c>
      <c r="N58" s="17">
        <f>M58*J58</f>
        <v>0</v>
      </c>
    </row>
    <row r="59" spans="1:15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8"/>
    </row>
    <row r="60" spans="1:15" x14ac:dyDescent="0.2">
      <c r="B60" s="27" t="s">
        <v>48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17">
        <f>N58</f>
        <v>0</v>
      </c>
    </row>
    <row r="61" spans="1:15" x14ac:dyDescent="0.2">
      <c r="A61" s="3"/>
      <c r="B61" s="27" t="s">
        <v>57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17">
        <f>N60*1.12</f>
        <v>0</v>
      </c>
      <c r="O61" s="4"/>
    </row>
    <row r="63" spans="1:15" x14ac:dyDescent="0.2">
      <c r="B63" s="23" t="s">
        <v>49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8"/>
    </row>
    <row r="64" spans="1:15" ht="51" x14ac:dyDescent="0.2">
      <c r="B64" s="11" t="s">
        <v>0</v>
      </c>
      <c r="C64" s="11" t="s">
        <v>1</v>
      </c>
      <c r="D64" s="11" t="s">
        <v>2</v>
      </c>
      <c r="E64" s="11" t="s">
        <v>3</v>
      </c>
      <c r="F64" s="11" t="s">
        <v>10</v>
      </c>
      <c r="G64" s="11" t="s">
        <v>4</v>
      </c>
      <c r="H64" s="12" t="s">
        <v>11</v>
      </c>
      <c r="I64" s="12" t="s">
        <v>14</v>
      </c>
      <c r="J64" s="12" t="s">
        <v>5</v>
      </c>
      <c r="K64" s="12" t="s">
        <v>54</v>
      </c>
      <c r="L64" s="12" t="s">
        <v>6</v>
      </c>
      <c r="M64" s="12" t="s">
        <v>8</v>
      </c>
      <c r="N64" s="13" t="s">
        <v>9</v>
      </c>
    </row>
    <row r="65" spans="1:15" ht="51" x14ac:dyDescent="0.2">
      <c r="B65" s="11" t="s">
        <v>53</v>
      </c>
      <c r="C65" s="22" t="s">
        <v>51</v>
      </c>
      <c r="D65" s="14"/>
      <c r="E65" s="14"/>
      <c r="F65" s="14"/>
      <c r="G65" s="11" t="s">
        <v>52</v>
      </c>
      <c r="H65" s="15"/>
      <c r="I65" s="24"/>
      <c r="J65" s="25"/>
      <c r="K65" s="25">
        <f t="shared" ref="K65" si="12">J65*0.12</f>
        <v>0</v>
      </c>
      <c r="L65" s="25">
        <f t="shared" ref="L65" si="13">J65+K65</f>
        <v>0</v>
      </c>
      <c r="M65" s="16">
        <v>800</v>
      </c>
      <c r="N65" s="17">
        <f>M65*J65</f>
        <v>0</v>
      </c>
    </row>
    <row r="66" spans="1:15" x14ac:dyDescent="0.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8"/>
    </row>
    <row r="67" spans="1:15" x14ac:dyDescent="0.2">
      <c r="B67" s="27" t="s">
        <v>50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17">
        <f>N65</f>
        <v>0</v>
      </c>
    </row>
    <row r="68" spans="1:15" x14ac:dyDescent="0.2">
      <c r="A68" s="3"/>
      <c r="B68" s="27" t="s">
        <v>56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17">
        <f>N67*1.12</f>
        <v>0</v>
      </c>
      <c r="O68" s="4"/>
    </row>
    <row r="70" spans="1:15" x14ac:dyDescent="0.2">
      <c r="A70" s="3"/>
      <c r="B70" s="34" t="s">
        <v>7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6"/>
      <c r="O70" s="4"/>
    </row>
    <row r="71" spans="1:15" x14ac:dyDescent="0.2">
      <c r="A71" s="3"/>
      <c r="B71" s="29" t="s">
        <v>13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4"/>
    </row>
    <row r="72" spans="1:15" x14ac:dyDescent="0.2">
      <c r="A72" s="3"/>
      <c r="B72" s="29" t="s">
        <v>12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4"/>
    </row>
    <row r="73" spans="1:15" x14ac:dyDescent="0.2">
      <c r="B73" s="6" t="s">
        <v>15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9"/>
    </row>
    <row r="75" spans="1:15" x14ac:dyDescent="0.2">
      <c r="D75" s="10"/>
    </row>
    <row r="76" spans="1:15" x14ac:dyDescent="0.2">
      <c r="D76" s="10"/>
    </row>
    <row r="77" spans="1:15" x14ac:dyDescent="0.2">
      <c r="D77" s="10"/>
    </row>
    <row r="78" spans="1:15" x14ac:dyDescent="0.2">
      <c r="D78" s="10"/>
    </row>
    <row r="79" spans="1:15" x14ac:dyDescent="0.2">
      <c r="D79" s="10"/>
    </row>
    <row r="80" spans="1:15" x14ac:dyDescent="0.2">
      <c r="D80" s="10"/>
    </row>
  </sheetData>
  <mergeCells count="25">
    <mergeCell ref="B67:M67"/>
    <mergeCell ref="B72:N72"/>
    <mergeCell ref="B68:M68"/>
    <mergeCell ref="A3:I3"/>
    <mergeCell ref="B5:N5"/>
    <mergeCell ref="B19:M19"/>
    <mergeCell ref="B70:N70"/>
    <mergeCell ref="B71:N71"/>
    <mergeCell ref="B11:M11"/>
    <mergeCell ref="C16:C17"/>
    <mergeCell ref="B16:B17"/>
    <mergeCell ref="B26:M26"/>
    <mergeCell ref="B33:M33"/>
    <mergeCell ref="B38:B39"/>
    <mergeCell ref="C38:C39"/>
    <mergeCell ref="B41:M41"/>
    <mergeCell ref="B49:M49"/>
    <mergeCell ref="B61:M61"/>
    <mergeCell ref="B60:M60"/>
    <mergeCell ref="B48:M48"/>
    <mergeCell ref="B12:M12"/>
    <mergeCell ref="B20:M20"/>
    <mergeCell ref="B27:M27"/>
    <mergeCell ref="B34:M34"/>
    <mergeCell ref="B42:M42"/>
  </mergeCells>
  <hyperlinks>
    <hyperlink ref="B9" r:id="rId1" display="https://www.sukl.cz/modules/medication/search.php?data%5Batc_group%5D=L03AX16&amp;data%5Bwith_adv%5D=0"/>
    <hyperlink ref="B16" r:id="rId2" display="https://www.sukl.cz/modules/medication/search.php?data%5Batc_group%5D=L03AX16&amp;data%5Bwith_adv%5D=0"/>
    <hyperlink ref="B24" r:id="rId3" display="https://www.sukl.cz/modules/medication/search.php?data%5Batc_group%5D=L03AX16&amp;data%5Bwith_adv%5D=0"/>
    <hyperlink ref="B31" r:id="rId4" display="https://www.sukl.cz/modules/medication/search.php?data%5Batc_group%5D=L03AX16&amp;data%5Bwith_adv%5D=0"/>
    <hyperlink ref="B38" r:id="rId5" display="https://www.sukl.cz/modules/medication/search.php?data%5Batc_group%5D=L03AX16&amp;data%5Bwith_adv%5D=0"/>
    <hyperlink ref="B46" r:id="rId6" display="https://www.sukl.cz/modules/medication/search.php?data%5Batc_group%5D=L03AX16&amp;data%5Bwith_adv%5D=0"/>
    <hyperlink ref="B58" r:id="rId7" display="https://www.sukl.cz/modules/medication/search.php?data%5Batc_group%5D=L03AX16&amp;data%5Bwith_adv%5D=0"/>
    <hyperlink ref="B65" r:id="rId8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51" fitToHeight="0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Dujková Kateřina</cp:lastModifiedBy>
  <cp:lastPrinted>2025-02-12T06:07:25Z</cp:lastPrinted>
  <dcterms:created xsi:type="dcterms:W3CDTF">2016-10-25T07:22:38Z</dcterms:created>
  <dcterms:modified xsi:type="dcterms:W3CDTF">2025-02-12T06:08:13Z</dcterms:modified>
</cp:coreProperties>
</file>