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8056\Desktop\"/>
    </mc:Choice>
  </mc:AlternateContent>
  <bookViews>
    <workbookView xWindow="0" yWindow="0" windowWidth="28650" windowHeight="11760" activeTab="1"/>
  </bookViews>
  <sheets>
    <sheet name="Pozáruční servis" sheetId="5" r:id="rId1"/>
    <sheet name="Spotřební materiál" sheetId="7" r:id="rId2"/>
    <sheet name="Nabídková cena" sheetId="6" r:id="rId3"/>
  </sheets>
  <externalReferences>
    <externalReference r:id="rId4"/>
  </externalReferences>
  <definedNames>
    <definedName name="_xlnm.Print_Area" localSheetId="2">'Nabídková cena'!$B$2:$F$11</definedName>
    <definedName name="_xlnm.Print_Area" localSheetId="0">'Pozáruční servis'!$A$1:$E$18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7" l="1"/>
  <c r="K6" i="7"/>
  <c r="O7" i="7" l="1"/>
  <c r="O6" i="7"/>
  <c r="N7" i="7" l="1"/>
  <c r="P7" i="7" s="1"/>
  <c r="N6" i="7"/>
  <c r="P6" i="7" s="1"/>
  <c r="C10" i="6" l="1"/>
  <c r="O8" i="7" l="1"/>
  <c r="C8" i="6" s="1"/>
  <c r="C11" i="6" s="1"/>
  <c r="P8" i="7" l="1"/>
  <c r="E8" i="6"/>
  <c r="F8" i="6" s="1"/>
  <c r="E18" i="5"/>
  <c r="C9" i="6"/>
  <c r="E9" i="6" l="1"/>
  <c r="F9" i="6" s="1"/>
  <c r="E7" i="6"/>
  <c r="F7" i="6" s="1"/>
  <c r="E10" i="6" l="1"/>
  <c r="F10" i="6" s="1"/>
</calcChain>
</file>

<file path=xl/sharedStrings.xml><?xml version="1.0" encoding="utf-8"?>
<sst xmlns="http://schemas.openxmlformats.org/spreadsheetml/2006/main" count="55" uniqueCount="42">
  <si>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</si>
  <si>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</si>
  <si>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</si>
  <si>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</si>
  <si>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</si>
  <si>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</si>
  <si>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</si>
  <si>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</si>
  <si>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</si>
  <si>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</si>
  <si>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</si>
  <si>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</si>
  <si>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</si>
  <si>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</si>
  <si>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</si>
  <si>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</si>
  <si>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Kupní cena zboží</t>
  </si>
  <si>
    <t>Cena za 1 měsíc poskytování pozáručního servisu</t>
  </si>
  <si>
    <t>Nabídková cena</t>
  </si>
  <si>
    <t>XXX</t>
  </si>
  <si>
    <t>Náklady na spotřební materiál</t>
  </si>
  <si>
    <t>Název</t>
  </si>
  <si>
    <t>obchodní název zboží</t>
  </si>
  <si>
    <t>název dodavatele</t>
  </si>
  <si>
    <t>katalogové číslo</t>
  </si>
  <si>
    <t>výrobce</t>
  </si>
  <si>
    <t>kód ZP</t>
  </si>
  <si>
    <t>GTIN</t>
  </si>
  <si>
    <t>třída míry rizika</t>
  </si>
  <si>
    <t>počet litrů v barelu</t>
  </si>
  <si>
    <t>cena celkem v Kč bez DPH za 120 měsíců</t>
  </si>
  <si>
    <t>cena celkem v Kč s DPH za 120 měsíců</t>
  </si>
  <si>
    <t xml:space="preserve">předpokládaný  počet litrů za 120 měsíců </t>
  </si>
  <si>
    <t>sazba DPH %</t>
  </si>
  <si>
    <t xml:space="preserve">dialyzační koncentrát (při koncentraci 1 + 44) o obsahu kalia 3 mmol/l a kalcia 1,5 mmol/l </t>
  </si>
  <si>
    <t xml:space="preserve">dialyzační koncentrát (při koncentraci 1 + 44) o obsahu kalia 2 mmol/l a kalcia 1,5 mmol/l </t>
  </si>
  <si>
    <t>Cena za 48 měsíců, tj. 4 roky, poskytování pozáručního servisu</t>
  </si>
  <si>
    <t>Cena za spotřební materiál za 120 měsíců</t>
  </si>
  <si>
    <t>cena za barel bez DPH</t>
  </si>
  <si>
    <t>cena za barel vč. DPH</t>
  </si>
  <si>
    <t>přepočtený počet barelů na předpokládaný počet litrů</t>
  </si>
  <si>
    <t>CELKEM za spotřební materiál za 120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</si>
</sst>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6" fillId="0" borderId="10" xfId="0" applyNumberFormat="1" applyFont="1" applyBorder="1" applyAlignment="1">
      <alignment wrapText="1"/>
    </xf>
    <xf numFmtId="0" fontId="14" fillId="0" borderId="8" xfId="0" applyFont="1" applyBorder="1" applyAlignment="1">
      <alignment vertical="center"/>
    </xf>
    <xf numFmtId="0" fontId="14" fillId="0" borderId="8" xfId="0" applyFont="1" applyBorder="1"/>
    <xf numFmtId="3" fontId="7" fillId="3" borderId="9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2" fontId="6" fillId="0" borderId="11" xfId="0" applyNumberFormat="1" applyFont="1" applyBorder="1" applyAlignment="1">
      <alignment wrapText="1"/>
    </xf>
    <xf numFmtId="10" fontId="2" fillId="2" borderId="1" xfId="1" applyNumberFormat="1" applyFont="1" applyFill="1" applyBorder="1" applyAlignment="1">
      <alignment wrapText="1"/>
    </xf>
    <xf numFmtId="2" fontId="2" fillId="0" borderId="1" xfId="1" applyNumberFormat="1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6" fillId="6" borderId="10" xfId="0" applyFont="1" applyFill="1" applyBorder="1" applyAlignment="1">
      <alignment wrapText="1"/>
    </xf>
    <xf numFmtId="0" fontId="6" fillId="6" borderId="10" xfId="0" applyFont="1" applyFill="1" applyBorder="1" applyAlignment="1">
      <alignment horizontal="center" wrapText="1"/>
    </xf>
    <xf numFmtId="2" fontId="6" fillId="6" borderId="10" xfId="0" applyNumberFormat="1" applyFont="1" applyFill="1" applyBorder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41" fontId="7" fillId="4" borderId="1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wrapText="1"/>
    </xf>
    <xf numFmtId="44" fontId="7" fillId="5" borderId="6" xfId="0" applyNumberFormat="1" applyFont="1" applyFill="1" applyBorder="1" applyAlignment="1">
      <alignment wrapText="1"/>
    </xf>
    <xf numFmtId="44" fontId="7" fillId="5" borderId="7" xfId="0" applyNumberFormat="1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2" fontId="6" fillId="3" borderId="10" xfId="0" applyNumberFormat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0" xfId="0" applyNumberFormat="1" applyFont="1" applyFill="1" applyBorder="1" applyAlignment="1">
      <alignment wrapText="1"/>
    </xf>
  </cellXfs>
  <cellStyles count="3">
    <cellStyle name="Čárka" xfId="2" builtinId="3"/>
    <cellStyle name="Normální" xfId="0" builtinId="0"/>
    <cellStyle name="Normální 2" xfId="1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D11" sqref="D11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52" t="s">
        <v>0</v>
      </c>
      <c r="B1" s="52"/>
      <c r="C1" s="52"/>
      <c r="D1" s="52"/>
      <c r="E1" s="52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53" t="s">
        <v>1</v>
      </c>
      <c r="B3" s="53"/>
      <c r="C3" s="53"/>
      <c r="D3" s="53"/>
      <c r="E3" s="53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48">
        <v>1</v>
      </c>
      <c r="B6" s="49"/>
      <c r="C6" s="46"/>
      <c r="D6" s="20" t="s">
        <v>7</v>
      </c>
      <c r="E6" s="47"/>
    </row>
    <row r="7" spans="1:5" x14ac:dyDescent="0.25">
      <c r="A7" s="48"/>
      <c r="B7" s="49"/>
      <c r="C7" s="46"/>
      <c r="D7" s="1" t="s">
        <v>8</v>
      </c>
      <c r="E7" s="47"/>
    </row>
    <row r="8" spans="1:5" x14ac:dyDescent="0.25">
      <c r="A8" s="48"/>
      <c r="B8" s="49"/>
      <c r="C8" s="46"/>
      <c r="D8" s="1" t="s">
        <v>9</v>
      </c>
      <c r="E8" s="47"/>
    </row>
    <row r="9" spans="1:5" ht="96.75" customHeight="1" x14ac:dyDescent="0.25">
      <c r="A9" s="48">
        <v>2</v>
      </c>
      <c r="B9" s="49"/>
      <c r="C9" s="46"/>
      <c r="D9" s="20" t="s">
        <v>7</v>
      </c>
      <c r="E9" s="47"/>
    </row>
    <row r="10" spans="1:5" x14ac:dyDescent="0.25">
      <c r="A10" s="48"/>
      <c r="B10" s="49"/>
      <c r="C10" s="46"/>
      <c r="D10" s="1" t="s">
        <v>8</v>
      </c>
      <c r="E10" s="47"/>
    </row>
    <row r="11" spans="1:5" x14ac:dyDescent="0.25">
      <c r="A11" s="48"/>
      <c r="B11" s="49"/>
      <c r="C11" s="46"/>
      <c r="D11" s="1" t="s">
        <v>9</v>
      </c>
      <c r="E11" s="47"/>
    </row>
    <row r="12" spans="1:5" ht="96.75" customHeight="1" x14ac:dyDescent="0.25">
      <c r="A12" s="48">
        <v>3</v>
      </c>
      <c r="B12" s="49"/>
      <c r="C12" s="46"/>
      <c r="D12" s="20" t="s">
        <v>7</v>
      </c>
      <c r="E12" s="47"/>
    </row>
    <row r="13" spans="1:5" x14ac:dyDescent="0.25">
      <c r="A13" s="48"/>
      <c r="B13" s="49"/>
      <c r="C13" s="46"/>
      <c r="D13" s="1" t="s">
        <v>8</v>
      </c>
      <c r="E13" s="47"/>
    </row>
    <row r="14" spans="1:5" x14ac:dyDescent="0.25">
      <c r="A14" s="48"/>
      <c r="B14" s="49"/>
      <c r="C14" s="46"/>
      <c r="D14" s="1" t="s">
        <v>9</v>
      </c>
      <c r="E14" s="47"/>
    </row>
    <row r="15" spans="1:5" ht="96.75" customHeight="1" x14ac:dyDescent="0.25">
      <c r="A15" s="48">
        <v>4</v>
      </c>
      <c r="B15" s="49"/>
      <c r="C15" s="46"/>
      <c r="D15" s="20" t="s">
        <v>7</v>
      </c>
      <c r="E15" s="47"/>
    </row>
    <row r="16" spans="1:5" x14ac:dyDescent="0.25">
      <c r="A16" s="48"/>
      <c r="B16" s="49"/>
      <c r="C16" s="46"/>
      <c r="D16" s="1" t="s">
        <v>8</v>
      </c>
      <c r="E16" s="47"/>
    </row>
    <row r="17" spans="1:5" x14ac:dyDescent="0.25">
      <c r="A17" s="48"/>
      <c r="B17" s="49"/>
      <c r="C17" s="46"/>
      <c r="D17" s="1" t="s">
        <v>9</v>
      </c>
      <c r="E17" s="47"/>
    </row>
    <row r="18" spans="1:5" x14ac:dyDescent="0.25">
      <c r="A18" s="50" t="s">
        <v>10</v>
      </c>
      <c r="B18" s="51"/>
      <c r="C18" s="51"/>
      <c r="D18" s="51"/>
      <c r="E18" s="19">
        <f>SUM(E6:E17)</f>
        <v>0</v>
      </c>
    </row>
  </sheetData>
  <mergeCells count="19"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  <mergeCell ref="B6:B8"/>
    <mergeCell ref="C6:C8"/>
    <mergeCell ref="E6:E8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L12" sqref="L12"/>
    </sheetView>
  </sheetViews>
  <sheetFormatPr defaultRowHeight="15" x14ac:dyDescent="0.25"/>
  <cols>
    <col min="1" max="1" width="83" customWidth="1"/>
    <col min="2" max="2" width="18.28515625" customWidth="1"/>
    <col min="3" max="3" width="11.85546875" customWidth="1"/>
    <col min="4" max="4" width="12.28515625" customWidth="1"/>
    <col min="5" max="5" width="12.140625" customWidth="1"/>
    <col min="6" max="6" width="11" customWidth="1"/>
    <col min="7" max="7" width="10.140625" customWidth="1"/>
    <col min="8" max="8" width="9.85546875" customWidth="1"/>
    <col min="9" max="9" width="10" customWidth="1"/>
    <col min="11" max="11" width="18.5703125" customWidth="1"/>
    <col min="12" max="12" width="9.28515625" bestFit="1" customWidth="1"/>
    <col min="13" max="13" width="12.7109375" customWidth="1"/>
    <col min="14" max="14" width="14.42578125" customWidth="1"/>
    <col min="15" max="15" width="20.42578125" customWidth="1"/>
    <col min="16" max="16" width="20.7109375" customWidth="1"/>
  </cols>
  <sheetData>
    <row r="1" spans="1:16" ht="18" x14ac:dyDescent="0.25">
      <c r="A1" s="52" t="s">
        <v>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8" x14ac:dyDescent="0.25">
      <c r="A2" s="30"/>
      <c r="B2" s="21"/>
      <c r="C2" s="21"/>
      <c r="D2" s="21"/>
      <c r="E2" s="21"/>
      <c r="F2" s="21"/>
      <c r="G2" s="21"/>
      <c r="H2" s="21"/>
      <c r="I2" s="21"/>
      <c r="J2" s="21"/>
      <c r="K2" s="44"/>
      <c r="L2" s="21"/>
      <c r="M2" s="21"/>
      <c r="N2" s="21"/>
      <c r="O2" s="21"/>
      <c r="P2" s="21"/>
    </row>
    <row r="3" spans="1:16" ht="18" customHeigh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5.75" thickBot="1" x14ac:dyDescent="0.3"/>
    <row r="5" spans="1:16" ht="90.75" thickBot="1" x14ac:dyDescent="0.3">
      <c r="A5" s="34" t="s">
        <v>21</v>
      </c>
      <c r="B5" s="35" t="s">
        <v>32</v>
      </c>
      <c r="C5" s="36" t="s">
        <v>22</v>
      </c>
      <c r="D5" s="36" t="s">
        <v>23</v>
      </c>
      <c r="E5" s="37" t="s">
        <v>24</v>
      </c>
      <c r="F5" s="37" t="s">
        <v>25</v>
      </c>
      <c r="G5" s="37" t="s">
        <v>26</v>
      </c>
      <c r="H5" s="37" t="s">
        <v>27</v>
      </c>
      <c r="I5" s="37" t="s">
        <v>28</v>
      </c>
      <c r="J5" s="37" t="s">
        <v>29</v>
      </c>
      <c r="K5" s="37" t="s">
        <v>40</v>
      </c>
      <c r="L5" s="37" t="s">
        <v>33</v>
      </c>
      <c r="M5" s="37" t="s">
        <v>38</v>
      </c>
      <c r="N5" s="37" t="s">
        <v>39</v>
      </c>
      <c r="O5" s="37" t="s">
        <v>30</v>
      </c>
      <c r="P5" s="38" t="s">
        <v>31</v>
      </c>
    </row>
    <row r="6" spans="1:16" ht="23.25" customHeight="1" thickBot="1" x14ac:dyDescent="0.3">
      <c r="A6" s="23" t="s">
        <v>34</v>
      </c>
      <c r="B6" s="25">
        <v>210000</v>
      </c>
      <c r="C6" s="31"/>
      <c r="D6" s="31"/>
      <c r="E6" s="31"/>
      <c r="F6" s="31"/>
      <c r="G6" s="32"/>
      <c r="H6" s="31"/>
      <c r="I6" s="31"/>
      <c r="J6" s="31"/>
      <c r="K6" s="56" t="e">
        <f>(B6/J6)</f>
        <v>#DIV/0!</v>
      </c>
      <c r="L6" s="22">
        <v>0.12</v>
      </c>
      <c r="M6" s="33"/>
      <c r="N6" s="45">
        <f>M6*1.12</f>
        <v>0</v>
      </c>
      <c r="O6" s="45" t="e">
        <f>K6*M6</f>
        <v>#DIV/0!</v>
      </c>
      <c r="P6" s="27" t="e">
        <f>K6*N6</f>
        <v>#DIV/0!</v>
      </c>
    </row>
    <row r="7" spans="1:16" ht="23.25" customHeight="1" thickBot="1" x14ac:dyDescent="0.3">
      <c r="A7" s="24" t="s">
        <v>35</v>
      </c>
      <c r="B7" s="25">
        <v>115000</v>
      </c>
      <c r="C7" s="31"/>
      <c r="D7" s="31"/>
      <c r="E7" s="31"/>
      <c r="F7" s="31"/>
      <c r="G7" s="32"/>
      <c r="H7" s="31"/>
      <c r="I7" s="31"/>
      <c r="J7" s="31"/>
      <c r="K7" s="56" t="e">
        <f>(B7/J7)</f>
        <v>#DIV/0!</v>
      </c>
      <c r="L7" s="22">
        <v>0.12</v>
      </c>
      <c r="M7" s="33"/>
      <c r="N7" s="45">
        <f>M7*1.12</f>
        <v>0</v>
      </c>
      <c r="O7" s="45" t="e">
        <f>K7*M7</f>
        <v>#DIV/0!</v>
      </c>
      <c r="P7" s="27" t="e">
        <f>K7*N7</f>
        <v>#DIV/0!</v>
      </c>
    </row>
    <row r="8" spans="1:16" ht="23.25" customHeight="1" thickBot="1" x14ac:dyDescent="0.3">
      <c r="A8" s="39" t="s">
        <v>41</v>
      </c>
      <c r="B8" s="42"/>
      <c r="C8" s="42"/>
      <c r="D8" s="42"/>
      <c r="E8" s="42"/>
      <c r="F8" s="42"/>
      <c r="G8" s="43"/>
      <c r="H8" s="42"/>
      <c r="I8" s="42"/>
      <c r="J8" s="42"/>
      <c r="K8" s="42"/>
      <c r="L8" s="42"/>
      <c r="M8" s="42"/>
      <c r="N8" s="42"/>
      <c r="O8" s="40" t="e">
        <f>SUM(O6:O7)</f>
        <v>#DIV/0!</v>
      </c>
      <c r="P8" s="41" t="e">
        <f>SUM(P6:P7)</f>
        <v>#DIV/0!</v>
      </c>
    </row>
    <row r="10" spans="1:16" x14ac:dyDescent="0.25">
      <c r="E10" s="26"/>
    </row>
  </sheetData>
  <mergeCells count="2">
    <mergeCell ref="A1:P1"/>
    <mergeCell ref="A3:P3"/>
  </mergeCells>
  <pageMargins left="0.7" right="0.7" top="0.78740157499999996" bottom="0.78740157499999996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1"/>
  <sheetViews>
    <sheetView workbookViewId="0">
      <selection activeCell="C10" sqref="C10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8.85546875" customWidth="1"/>
    <col min="6" max="6" width="21.28515625" customWidth="1"/>
  </cols>
  <sheetData>
    <row r="2" spans="2:6" ht="18" x14ac:dyDescent="0.25">
      <c r="B2" s="52" t="s">
        <v>11</v>
      </c>
      <c r="C2" s="52"/>
      <c r="D2" s="52"/>
      <c r="E2" s="52"/>
      <c r="F2" s="52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55" t="s">
        <v>1</v>
      </c>
      <c r="C4" s="55"/>
      <c r="D4" s="55"/>
      <c r="E4" s="55"/>
      <c r="F4" s="55"/>
    </row>
    <row r="6" spans="2:6" ht="45" x14ac:dyDescent="0.25">
      <c r="B6" s="3"/>
      <c r="C6" s="11" t="s">
        <v>12</v>
      </c>
      <c r="D6" s="11" t="s">
        <v>13</v>
      </c>
      <c r="E6" s="11" t="s">
        <v>14</v>
      </c>
      <c r="F6" s="11" t="s">
        <v>15</v>
      </c>
    </row>
    <row r="7" spans="2:6" x14ac:dyDescent="0.25">
      <c r="B7" s="4" t="s">
        <v>16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4" t="s">
        <v>37</v>
      </c>
      <c r="C8" s="29" t="e">
        <f>'Spotřební materiál'!O8</f>
        <v>#DIV/0!</v>
      </c>
      <c r="D8" s="28"/>
      <c r="E8" s="8" t="e">
        <f>D8*C8</f>
        <v>#DIV/0!</v>
      </c>
      <c r="F8" s="9" t="e">
        <f>C8+E8</f>
        <v>#DIV/0!</v>
      </c>
    </row>
    <row r="9" spans="2:6" x14ac:dyDescent="0.25">
      <c r="B9" s="5" t="s">
        <v>17</v>
      </c>
      <c r="C9" s="10">
        <f>'Pozáruční servis'!E18</f>
        <v>0</v>
      </c>
      <c r="D9" s="7"/>
      <c r="E9" s="8">
        <f>D9*C9</f>
        <v>0</v>
      </c>
      <c r="F9" s="9">
        <f>C9+E9</f>
        <v>0</v>
      </c>
    </row>
    <row r="10" spans="2:6" x14ac:dyDescent="0.25">
      <c r="B10" s="5" t="s">
        <v>36</v>
      </c>
      <c r="C10" s="10">
        <f>C9*48</f>
        <v>0</v>
      </c>
      <c r="D10" s="7"/>
      <c r="E10" s="8">
        <f t="shared" ref="E10" si="0">D10*C10</f>
        <v>0</v>
      </c>
      <c r="F10" s="9">
        <f t="shared" ref="F10" si="1">C10+E10</f>
        <v>0</v>
      </c>
    </row>
    <row r="11" spans="2:6" x14ac:dyDescent="0.25">
      <c r="B11" s="13" t="s">
        <v>18</v>
      </c>
      <c r="C11" s="14" t="e">
        <f>C7+C8+C10</f>
        <v>#DIV/0!</v>
      </c>
      <c r="D11" s="15" t="s">
        <v>19</v>
      </c>
      <c r="E11" s="16" t="s">
        <v>19</v>
      </c>
      <c r="F11" s="17" t="s">
        <v>19</v>
      </c>
    </row>
  </sheetData>
  <mergeCells count="2">
    <mergeCell ref="B2:F2"/>
    <mergeCell ref="B4:F4"/>
  </mergeCells>
  <conditionalFormatting sqref="F10:F11">
    <cfRule type="cellIs" dxfId="1" priority="2" operator="equal">
      <formula>"Zadejte DPH"</formula>
    </cfRule>
  </conditionalFormatting>
  <conditionalFormatting sqref="F7:F9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D7:D11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purl.org/dc/elements/1.1/"/>
    <ds:schemaRef ds:uri="f8073be8-ba4e-4991-92ef-8ca69007da5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c852e05-94eb-48de-a089-3a35c1dd621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Pozáruční servis</vt:lpstr>
      <vt:lpstr>Spotřební materiál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Stravová Michaela</cp:lastModifiedBy>
  <cp:revision/>
  <cp:lastPrinted>2025-07-08T07:04:03Z</cp:lastPrinted>
  <dcterms:created xsi:type="dcterms:W3CDTF">2020-09-11T14:31:09Z</dcterms:created>
  <dcterms:modified xsi:type="dcterms:W3CDTF">2025-07-08T07:13:13Z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