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9.xml" ContentType="application/vnd.openxmlformats-officedocument.spreadsheetml.comments+xml"/>
  <Override PartName="/xl/comments7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Prace\LTPROJEKT\___2025\PETCT\v1\"/>
    </mc:Choice>
  </mc:AlternateContent>
  <xr:revisionPtr revIDLastSave="0" documentId="8_{83038587-5317-4F6C-A976-EB906AD49546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 SO01b D.1.01 _A02 Pol" sheetId="12" r:id="rId4"/>
    <sheet name=" SO01b D.1.01 _B02 Pol" sheetId="13" r:id="rId5"/>
    <sheet name=" SO01b D.1.01.4b Pol" sheetId="14" r:id="rId6"/>
    <sheet name=" SO01b D.1.01.4c Pol" sheetId="15" r:id="rId7"/>
    <sheet name=" SO01b D.1.01.4f Pol" sheetId="16" r:id="rId8"/>
    <sheet name="IO01 D.1.11 Pol" sheetId="17" r:id="rId9"/>
    <sheet name="IO02 D.1.12 Pol" sheetId="18" r:id="rId10"/>
    <sheet name="IO06 D.1.16 Pol" sheetId="19" r:id="rId11"/>
    <sheet name="IO07 D.1.17 Pol" sheetId="20" r:id="rId12"/>
    <sheet name="PS01 D.2.01.1 Pol" sheetId="21" r:id="rId13"/>
    <sheet name="VON VON Pol" sheetId="22" r:id="rId14"/>
  </sheets>
  <externalReferences>
    <externalReference r:id="rId15"/>
  </externalReferences>
  <definedNames>
    <definedName name="CelkemDPHVypocet" localSheetId="1">Stavba!$H$58</definedName>
    <definedName name="CenaCelkem">Stavba!$G$29</definedName>
    <definedName name="CenaCelkemBezDPH">Stavba!$G$28</definedName>
    <definedName name="CenaCelkemVypocet" localSheetId="1">Stavba!$I$58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_xlnm.Print_Area" localSheetId="3">' SO01b D.1.01 _A02 Pol'!$A$1:$Y$751</definedName>
    <definedName name="_xlnm.Print_Area" localSheetId="4">' SO01b D.1.01 _B02 Pol'!$A$1:$Y$223</definedName>
    <definedName name="_xlnm.Print_Area" localSheetId="5">' SO01b D.1.01.4b Pol'!$A$1:$Y$57</definedName>
    <definedName name="_xlnm.Print_Area" localSheetId="6">' SO01b D.1.01.4c Pol'!$A$1:$Y$243</definedName>
    <definedName name="_xlnm.Print_Area" localSheetId="7">' SO01b D.1.01.4f Pol'!$A$1:$Y$30</definedName>
    <definedName name="_xlnm.Print_Area" localSheetId="8">'IO01 D.1.11 Pol'!$A$1:$Y$109</definedName>
    <definedName name="_xlnm.Print_Area" localSheetId="9">'IO02 D.1.12 Pol'!$A$1:$Y$162</definedName>
    <definedName name="_xlnm.Print_Area" localSheetId="10">'IO06 D.1.16 Pol'!$A$1:$Y$48</definedName>
    <definedName name="_xlnm.Print_Area" localSheetId="11">'IO07 D.1.17 Pol'!$A$1:$Y$147</definedName>
    <definedName name="_xlnm.Print_Area" localSheetId="12">'PS01 D.2.01.1 Pol'!$A$1:$Y$81</definedName>
    <definedName name="_xlnm.Print_Area" localSheetId="1">Stavba!$A$1:$J$144</definedName>
    <definedName name="_xlnm.Print_Area" localSheetId="13">'VON VON Pol'!$A$1:$Y$55</definedName>
    <definedName name="_xlnm.Print_Titles" localSheetId="3">' SO01b D.1.01 _A02 Pol'!$1:$7</definedName>
    <definedName name="_xlnm.Print_Titles" localSheetId="4">' SO01b D.1.01 _B02 Pol'!$1:$7</definedName>
    <definedName name="_xlnm.Print_Titles" localSheetId="5">' SO01b D.1.01.4b Pol'!$1:$7</definedName>
    <definedName name="_xlnm.Print_Titles" localSheetId="6">' SO01b D.1.01.4c Pol'!$1:$7</definedName>
    <definedName name="_xlnm.Print_Titles" localSheetId="7">' SO01b D.1.01.4f Pol'!$1:$7</definedName>
    <definedName name="_xlnm.Print_Titles" localSheetId="8">'IO01 D.1.11 Pol'!$1:$7</definedName>
    <definedName name="_xlnm.Print_Titles" localSheetId="9">'IO02 D.1.12 Pol'!$1:$7</definedName>
    <definedName name="_xlnm.Print_Titles" localSheetId="10">'IO06 D.1.16 Pol'!$1:$7</definedName>
    <definedName name="_xlnm.Print_Titles" localSheetId="11">'IO07 D.1.17 Pol'!$1:$7</definedName>
    <definedName name="_xlnm.Print_Titles" localSheetId="12">'PS01 D.2.01.1 Pol'!$1:$7</definedName>
    <definedName name="_xlnm.Print_Titles" localSheetId="13">'VON VON Pol'!$1:$7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Stavba!$F$58</definedName>
    <definedName name="ZakladDPHZakl">Stavba!$G$25</definedName>
    <definedName name="ZakladDPHZaklVypocet" localSheetId="1">Stavba!$G$58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3" i="1" l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45" i="22"/>
  <c r="BA43" i="22"/>
  <c r="BA30" i="22"/>
  <c r="BA18" i="22"/>
  <c r="BA14" i="22"/>
  <c r="BA12" i="22"/>
  <c r="BA10" i="22"/>
  <c r="G9" i="22"/>
  <c r="M9" i="22" s="1"/>
  <c r="I9" i="22"/>
  <c r="I8" i="22" s="1"/>
  <c r="K9" i="22"/>
  <c r="K8" i="22" s="1"/>
  <c r="O9" i="22"/>
  <c r="Q9" i="22"/>
  <c r="V9" i="22"/>
  <c r="G11" i="22"/>
  <c r="M11" i="22" s="1"/>
  <c r="I11" i="22"/>
  <c r="K11" i="22"/>
  <c r="O11" i="22"/>
  <c r="Q11" i="22"/>
  <c r="V11" i="22"/>
  <c r="G13" i="22"/>
  <c r="I13" i="22"/>
  <c r="K13" i="22"/>
  <c r="M13" i="22"/>
  <c r="O13" i="22"/>
  <c r="O8" i="22" s="1"/>
  <c r="Q13" i="22"/>
  <c r="V13" i="22"/>
  <c r="G15" i="22"/>
  <c r="I15" i="22"/>
  <c r="K15" i="22"/>
  <c r="M15" i="22"/>
  <c r="O15" i="22"/>
  <c r="Q15" i="22"/>
  <c r="V15" i="22"/>
  <c r="G16" i="22"/>
  <c r="I16" i="22"/>
  <c r="K16" i="22"/>
  <c r="M16" i="22"/>
  <c r="O16" i="22"/>
  <c r="Q16" i="22"/>
  <c r="Q8" i="22" s="1"/>
  <c r="V16" i="22"/>
  <c r="V8" i="22" s="1"/>
  <c r="G17" i="22"/>
  <c r="I17" i="22"/>
  <c r="K17" i="22"/>
  <c r="M17" i="22"/>
  <c r="O17" i="22"/>
  <c r="Q17" i="22"/>
  <c r="V17" i="22"/>
  <c r="G20" i="22"/>
  <c r="M20" i="22" s="1"/>
  <c r="I20" i="22"/>
  <c r="I19" i="22" s="1"/>
  <c r="K20" i="22"/>
  <c r="O20" i="22"/>
  <c r="Q20" i="22"/>
  <c r="V20" i="22"/>
  <c r="G21" i="22"/>
  <c r="I21" i="22"/>
  <c r="K21" i="22"/>
  <c r="K19" i="22" s="1"/>
  <c r="M21" i="22"/>
  <c r="O21" i="22"/>
  <c r="Q21" i="22"/>
  <c r="V21" i="22"/>
  <c r="G22" i="22"/>
  <c r="I22" i="22"/>
  <c r="K22" i="22"/>
  <c r="M22" i="22"/>
  <c r="O22" i="22"/>
  <c r="Q22" i="22"/>
  <c r="V22" i="22"/>
  <c r="G23" i="22"/>
  <c r="I23" i="22"/>
  <c r="K23" i="22"/>
  <c r="M23" i="22"/>
  <c r="O23" i="22"/>
  <c r="O19" i="22" s="1"/>
  <c r="Q23" i="22"/>
  <c r="V23" i="22"/>
  <c r="G24" i="22"/>
  <c r="I24" i="22"/>
  <c r="K24" i="22"/>
  <c r="M24" i="22"/>
  <c r="O24" i="22"/>
  <c r="Q24" i="22"/>
  <c r="Q19" i="22" s="1"/>
  <c r="V24" i="22"/>
  <c r="G25" i="22"/>
  <c r="I25" i="22"/>
  <c r="K25" i="22"/>
  <c r="M25" i="22"/>
  <c r="O25" i="22"/>
  <c r="Q25" i="22"/>
  <c r="V25" i="22"/>
  <c r="G27" i="22"/>
  <c r="I27" i="22"/>
  <c r="K27" i="22"/>
  <c r="M27" i="22"/>
  <c r="O27" i="22"/>
  <c r="Q27" i="22"/>
  <c r="V27" i="22"/>
  <c r="V19" i="22" s="1"/>
  <c r="G29" i="22"/>
  <c r="M29" i="22" s="1"/>
  <c r="I29" i="22"/>
  <c r="K29" i="22"/>
  <c r="O29" i="22"/>
  <c r="Q29" i="22"/>
  <c r="V29" i="22"/>
  <c r="G31" i="22"/>
  <c r="M31" i="22" s="1"/>
  <c r="I31" i="22"/>
  <c r="K31" i="22"/>
  <c r="O31" i="22"/>
  <c r="Q31" i="22"/>
  <c r="V31" i="22"/>
  <c r="G32" i="22"/>
  <c r="M32" i="22" s="1"/>
  <c r="I32" i="22"/>
  <c r="K32" i="22"/>
  <c r="O32" i="22"/>
  <c r="Q32" i="22"/>
  <c r="V32" i="22"/>
  <c r="G33" i="22"/>
  <c r="I33" i="22"/>
  <c r="K33" i="22"/>
  <c r="M33" i="22"/>
  <c r="O33" i="22"/>
  <c r="Q33" i="22"/>
  <c r="V33" i="22"/>
  <c r="G34" i="22"/>
  <c r="I34" i="22"/>
  <c r="K34" i="22"/>
  <c r="M34" i="22"/>
  <c r="O34" i="22"/>
  <c r="Q34" i="22"/>
  <c r="V34" i="22"/>
  <c r="G35" i="22"/>
  <c r="I35" i="22"/>
  <c r="K35" i="22"/>
  <c r="M35" i="22"/>
  <c r="O35" i="22"/>
  <c r="Q35" i="22"/>
  <c r="V35" i="22"/>
  <c r="G36" i="22"/>
  <c r="I36" i="22"/>
  <c r="K36" i="22"/>
  <c r="M36" i="22"/>
  <c r="O36" i="22"/>
  <c r="Q36" i="22"/>
  <c r="V36" i="22"/>
  <c r="G37" i="22"/>
  <c r="I37" i="22"/>
  <c r="K37" i="22"/>
  <c r="M37" i="22"/>
  <c r="O37" i="22"/>
  <c r="Q37" i="22"/>
  <c r="V37" i="22"/>
  <c r="G38" i="22"/>
  <c r="M38" i="22" s="1"/>
  <c r="I38" i="22"/>
  <c r="K38" i="22"/>
  <c r="O38" i="22"/>
  <c r="Q38" i="22"/>
  <c r="V38" i="22"/>
  <c r="G39" i="22"/>
  <c r="M39" i="22" s="1"/>
  <c r="I39" i="22"/>
  <c r="K39" i="22"/>
  <c r="O39" i="22"/>
  <c r="Q39" i="22"/>
  <c r="V39" i="22"/>
  <c r="G40" i="22"/>
  <c r="I40" i="22"/>
  <c r="K40" i="22"/>
  <c r="M40" i="22"/>
  <c r="O40" i="22"/>
  <c r="Q40" i="22"/>
  <c r="V40" i="22"/>
  <c r="G41" i="22"/>
  <c r="I41" i="22"/>
  <c r="K41" i="22"/>
  <c r="M41" i="22"/>
  <c r="O41" i="22"/>
  <c r="Q41" i="22"/>
  <c r="V41" i="22"/>
  <c r="G42" i="22"/>
  <c r="I42" i="22"/>
  <c r="K42" i="22"/>
  <c r="M42" i="22"/>
  <c r="O42" i="22"/>
  <c r="Q42" i="22"/>
  <c r="V42" i="22"/>
  <c r="AE45" i="22"/>
  <c r="G71" i="21"/>
  <c r="G9" i="21"/>
  <c r="G8" i="21" s="1"/>
  <c r="I9" i="21"/>
  <c r="I8" i="21" s="1"/>
  <c r="K9" i="21"/>
  <c r="K8" i="21" s="1"/>
  <c r="M9" i="21"/>
  <c r="O9" i="21"/>
  <c r="O8" i="21" s="1"/>
  <c r="Q9" i="21"/>
  <c r="Q8" i="21" s="1"/>
  <c r="V9" i="21"/>
  <c r="V8" i="21" s="1"/>
  <c r="G10" i="21"/>
  <c r="M10" i="21" s="1"/>
  <c r="I10" i="21"/>
  <c r="K10" i="21"/>
  <c r="O10" i="21"/>
  <c r="Q10" i="21"/>
  <c r="V10" i="21"/>
  <c r="G11" i="21"/>
  <c r="I11" i="21"/>
  <c r="K11" i="21"/>
  <c r="M11" i="21"/>
  <c r="O11" i="21"/>
  <c r="Q11" i="21"/>
  <c r="V11" i="21"/>
  <c r="G12" i="21"/>
  <c r="I12" i="21"/>
  <c r="K12" i="21"/>
  <c r="G13" i="21"/>
  <c r="M13" i="21" s="1"/>
  <c r="M12" i="21" s="1"/>
  <c r="I13" i="21"/>
  <c r="K13" i="21"/>
  <c r="O13" i="21"/>
  <c r="O12" i="21" s="1"/>
  <c r="Q13" i="21"/>
  <c r="Q12" i="21" s="1"/>
  <c r="V13" i="21"/>
  <c r="V12" i="21" s="1"/>
  <c r="G16" i="21"/>
  <c r="I16" i="21"/>
  <c r="K16" i="21"/>
  <c r="M16" i="21"/>
  <c r="O16" i="21"/>
  <c r="Q16" i="21"/>
  <c r="V16" i="21"/>
  <c r="V15" i="21" s="1"/>
  <c r="G17" i="21"/>
  <c r="I17" i="21"/>
  <c r="K17" i="21"/>
  <c r="M17" i="21"/>
  <c r="O17" i="21"/>
  <c r="O15" i="21" s="1"/>
  <c r="Q17" i="21"/>
  <c r="V17" i="21"/>
  <c r="G18" i="21"/>
  <c r="M18" i="21" s="1"/>
  <c r="I18" i="21"/>
  <c r="K18" i="21"/>
  <c r="O18" i="21"/>
  <c r="Q18" i="21"/>
  <c r="V18" i="21"/>
  <c r="G19" i="21"/>
  <c r="I19" i="21"/>
  <c r="K19" i="21"/>
  <c r="M19" i="21"/>
  <c r="O19" i="21"/>
  <c r="Q19" i="21"/>
  <c r="V19" i="21"/>
  <c r="G20" i="21"/>
  <c r="M20" i="21" s="1"/>
  <c r="I20" i="21"/>
  <c r="I15" i="21" s="1"/>
  <c r="K20" i="21"/>
  <c r="K15" i="21" s="1"/>
  <c r="O20" i="21"/>
  <c r="Q20" i="21"/>
  <c r="V20" i="21"/>
  <c r="G21" i="21"/>
  <c r="I21" i="21"/>
  <c r="K21" i="21"/>
  <c r="M21" i="21"/>
  <c r="O21" i="21"/>
  <c r="Q21" i="21"/>
  <c r="V21" i="21"/>
  <c r="G22" i="21"/>
  <c r="I22" i="21"/>
  <c r="K22" i="21"/>
  <c r="M22" i="21"/>
  <c r="O22" i="21"/>
  <c r="Q22" i="21"/>
  <c r="V22" i="21"/>
  <c r="G23" i="21"/>
  <c r="M23" i="21" s="1"/>
  <c r="I23" i="21"/>
  <c r="K23" i="21"/>
  <c r="O23" i="21"/>
  <c r="Q23" i="21"/>
  <c r="V23" i="21"/>
  <c r="G24" i="21"/>
  <c r="I24" i="21"/>
  <c r="K24" i="21"/>
  <c r="M24" i="21"/>
  <c r="O24" i="21"/>
  <c r="Q24" i="21"/>
  <c r="V24" i="21"/>
  <c r="G25" i="21"/>
  <c r="I25" i="21"/>
  <c r="K25" i="21"/>
  <c r="M25" i="21"/>
  <c r="O25" i="21"/>
  <c r="Q25" i="21"/>
  <c r="V25" i="21"/>
  <c r="G26" i="21"/>
  <c r="I26" i="21"/>
  <c r="K26" i="21"/>
  <c r="M26" i="21"/>
  <c r="O26" i="21"/>
  <c r="Q26" i="21"/>
  <c r="V26" i="21"/>
  <c r="G27" i="21"/>
  <c r="M27" i="21" s="1"/>
  <c r="I27" i="21"/>
  <c r="K27" i="21"/>
  <c r="O27" i="21"/>
  <c r="Q27" i="21"/>
  <c r="V27" i="21"/>
  <c r="G28" i="21"/>
  <c r="I28" i="21"/>
  <c r="K28" i="21"/>
  <c r="M28" i="21"/>
  <c r="O28" i="21"/>
  <c r="Q28" i="21"/>
  <c r="V28" i="21"/>
  <c r="G29" i="21"/>
  <c r="I29" i="21"/>
  <c r="K29" i="21"/>
  <c r="M29" i="21"/>
  <c r="O29" i="21"/>
  <c r="Q29" i="21"/>
  <c r="V29" i="21"/>
  <c r="G30" i="21"/>
  <c r="M30" i="21" s="1"/>
  <c r="I30" i="21"/>
  <c r="K30" i="21"/>
  <c r="O30" i="21"/>
  <c r="Q30" i="21"/>
  <c r="V30" i="21"/>
  <c r="G31" i="21"/>
  <c r="M31" i="21" s="1"/>
  <c r="I31" i="21"/>
  <c r="K31" i="21"/>
  <c r="O31" i="21"/>
  <c r="Q31" i="21"/>
  <c r="Q15" i="21" s="1"/>
  <c r="V31" i="21"/>
  <c r="G32" i="21"/>
  <c r="I32" i="21"/>
  <c r="K32" i="21"/>
  <c r="M32" i="21"/>
  <c r="O32" i="21"/>
  <c r="Q32" i="21"/>
  <c r="V32" i="21"/>
  <c r="G33" i="21"/>
  <c r="I33" i="21"/>
  <c r="K33" i="21"/>
  <c r="M33" i="21"/>
  <c r="O33" i="21"/>
  <c r="Q33" i="21"/>
  <c r="V33" i="21"/>
  <c r="G34" i="21"/>
  <c r="M34" i="21" s="1"/>
  <c r="I34" i="21"/>
  <c r="K34" i="21"/>
  <c r="O34" i="21"/>
  <c r="Q34" i="21"/>
  <c r="V34" i="21"/>
  <c r="G35" i="21"/>
  <c r="I35" i="21"/>
  <c r="K35" i="21"/>
  <c r="M35" i="21"/>
  <c r="O35" i="21"/>
  <c r="Q35" i="21"/>
  <c r="V35" i="21"/>
  <c r="G36" i="21"/>
  <c r="M36" i="21" s="1"/>
  <c r="I36" i="21"/>
  <c r="K36" i="21"/>
  <c r="O36" i="21"/>
  <c r="Q36" i="21"/>
  <c r="V36" i="21"/>
  <c r="G38" i="21"/>
  <c r="G37" i="21" s="1"/>
  <c r="I38" i="21"/>
  <c r="I37" i="21" s="1"/>
  <c r="K38" i="21"/>
  <c r="K37" i="21" s="1"/>
  <c r="M38" i="21"/>
  <c r="O38" i="21"/>
  <c r="O37" i="21" s="1"/>
  <c r="Q38" i="21"/>
  <c r="V38" i="21"/>
  <c r="G39" i="21"/>
  <c r="M39" i="21" s="1"/>
  <c r="I39" i="21"/>
  <c r="K39" i="21"/>
  <c r="O39" i="21"/>
  <c r="Q39" i="21"/>
  <c r="V39" i="21"/>
  <c r="G40" i="21"/>
  <c r="I40" i="21"/>
  <c r="K40" i="21"/>
  <c r="M40" i="21"/>
  <c r="O40" i="21"/>
  <c r="Q40" i="21"/>
  <c r="Q37" i="21" s="1"/>
  <c r="V40" i="21"/>
  <c r="V37" i="21" s="1"/>
  <c r="G41" i="21"/>
  <c r="I41" i="21"/>
  <c r="K41" i="21"/>
  <c r="M41" i="21"/>
  <c r="O41" i="21"/>
  <c r="Q41" i="21"/>
  <c r="V41" i="21"/>
  <c r="G42" i="21"/>
  <c r="I42" i="21"/>
  <c r="K42" i="21"/>
  <c r="M42" i="21"/>
  <c r="O42" i="21"/>
  <c r="Q42" i="21"/>
  <c r="V42" i="21"/>
  <c r="G43" i="21"/>
  <c r="M43" i="21" s="1"/>
  <c r="I43" i="21"/>
  <c r="K43" i="21"/>
  <c r="O43" i="21"/>
  <c r="Q43" i="21"/>
  <c r="V43" i="21"/>
  <c r="G45" i="21"/>
  <c r="G44" i="21" s="1"/>
  <c r="I45" i="21"/>
  <c r="I44" i="21" s="1"/>
  <c r="K45" i="21"/>
  <c r="K44" i="21" s="1"/>
  <c r="M45" i="21"/>
  <c r="O45" i="21"/>
  <c r="Q45" i="21"/>
  <c r="V45" i="21"/>
  <c r="G46" i="21"/>
  <c r="M46" i="21" s="1"/>
  <c r="I46" i="21"/>
  <c r="K46" i="21"/>
  <c r="O46" i="21"/>
  <c r="Q46" i="21"/>
  <c r="V46" i="21"/>
  <c r="G47" i="21"/>
  <c r="M47" i="21" s="1"/>
  <c r="I47" i="21"/>
  <c r="K47" i="21"/>
  <c r="O47" i="21"/>
  <c r="O44" i="21" s="1"/>
  <c r="Q47" i="21"/>
  <c r="Q44" i="21" s="1"/>
  <c r="V47" i="21"/>
  <c r="G48" i="21"/>
  <c r="I48" i="21"/>
  <c r="K48" i="21"/>
  <c r="M48" i="21"/>
  <c r="O48" i="21"/>
  <c r="Q48" i="21"/>
  <c r="V48" i="21"/>
  <c r="G49" i="21"/>
  <c r="I49" i="21"/>
  <c r="K49" i="21"/>
  <c r="M49" i="21"/>
  <c r="O49" i="21"/>
  <c r="Q49" i="21"/>
  <c r="V49" i="21"/>
  <c r="V44" i="21" s="1"/>
  <c r="G50" i="21"/>
  <c r="M50" i="21" s="1"/>
  <c r="I50" i="21"/>
  <c r="K50" i="21"/>
  <c r="O50" i="21"/>
  <c r="Q50" i="21"/>
  <c r="V50" i="21"/>
  <c r="G51" i="21"/>
  <c r="I51" i="21"/>
  <c r="K51" i="21"/>
  <c r="M51" i="21"/>
  <c r="O51" i="21"/>
  <c r="Q51" i="21"/>
  <c r="V51" i="21"/>
  <c r="G52" i="21"/>
  <c r="M52" i="21" s="1"/>
  <c r="I52" i="21"/>
  <c r="K52" i="21"/>
  <c r="O52" i="21"/>
  <c r="Q52" i="21"/>
  <c r="V52" i="21"/>
  <c r="G53" i="21"/>
  <c r="M53" i="21" s="1"/>
  <c r="I53" i="21"/>
  <c r="K53" i="21"/>
  <c r="O53" i="21"/>
  <c r="Q53" i="21"/>
  <c r="V53" i="21"/>
  <c r="G54" i="21"/>
  <c r="I54" i="21"/>
  <c r="K54" i="21"/>
  <c r="M54" i="21"/>
  <c r="O54" i="21"/>
  <c r="Q54" i="21"/>
  <c r="V54" i="21"/>
  <c r="G55" i="21"/>
  <c r="G56" i="21"/>
  <c r="I56" i="21"/>
  <c r="I55" i="21" s="1"/>
  <c r="K56" i="21"/>
  <c r="K55" i="21" s="1"/>
  <c r="M56" i="21"/>
  <c r="M55" i="21" s="1"/>
  <c r="O56" i="21"/>
  <c r="O55" i="21" s="1"/>
  <c r="Q56" i="21"/>
  <c r="Q55" i="21" s="1"/>
  <c r="V56" i="21"/>
  <c r="V55" i="21" s="1"/>
  <c r="G57" i="21"/>
  <c r="I57" i="21"/>
  <c r="K57" i="21"/>
  <c r="M57" i="21"/>
  <c r="O57" i="21"/>
  <c r="Q57" i="21"/>
  <c r="V57" i="21"/>
  <c r="G58" i="21"/>
  <c r="I58" i="21"/>
  <c r="K58" i="21"/>
  <c r="M58" i="21"/>
  <c r="O58" i="21"/>
  <c r="Q58" i="21"/>
  <c r="V58" i="21"/>
  <c r="I59" i="21"/>
  <c r="G60" i="21"/>
  <c r="I60" i="21"/>
  <c r="K60" i="21"/>
  <c r="K59" i="21" s="1"/>
  <c r="M60" i="21"/>
  <c r="O60" i="21"/>
  <c r="Q60" i="21"/>
  <c r="Q59" i="21" s="1"/>
  <c r="V60" i="21"/>
  <c r="V59" i="21" s="1"/>
  <c r="G61" i="21"/>
  <c r="I61" i="21"/>
  <c r="K61" i="21"/>
  <c r="M61" i="21"/>
  <c r="O61" i="21"/>
  <c r="Q61" i="21"/>
  <c r="V61" i="21"/>
  <c r="G62" i="21"/>
  <c r="M62" i="21" s="1"/>
  <c r="I62" i="21"/>
  <c r="K62" i="21"/>
  <c r="O62" i="21"/>
  <c r="Q62" i="21"/>
  <c r="V62" i="21"/>
  <c r="G63" i="21"/>
  <c r="M63" i="21" s="1"/>
  <c r="I63" i="21"/>
  <c r="K63" i="21"/>
  <c r="O63" i="21"/>
  <c r="O59" i="21" s="1"/>
  <c r="Q63" i="21"/>
  <c r="V63" i="21"/>
  <c r="G64" i="21"/>
  <c r="I64" i="21"/>
  <c r="K64" i="21"/>
  <c r="M64" i="21"/>
  <c r="O64" i="21"/>
  <c r="Q64" i="21"/>
  <c r="V64" i="21"/>
  <c r="G65" i="21"/>
  <c r="I65" i="21"/>
  <c r="K65" i="21"/>
  <c r="M65" i="21"/>
  <c r="O65" i="21"/>
  <c r="Q65" i="21"/>
  <c r="V65" i="21"/>
  <c r="G66" i="21"/>
  <c r="M66" i="21" s="1"/>
  <c r="I66" i="21"/>
  <c r="K66" i="21"/>
  <c r="O66" i="21"/>
  <c r="Q66" i="21"/>
  <c r="V66" i="21"/>
  <c r="G67" i="21"/>
  <c r="I67" i="21"/>
  <c r="K67" i="21"/>
  <c r="M67" i="21"/>
  <c r="O67" i="21"/>
  <c r="Q67" i="21"/>
  <c r="V67" i="21"/>
  <c r="G68" i="21"/>
  <c r="M68" i="21" s="1"/>
  <c r="I68" i="21"/>
  <c r="K68" i="21"/>
  <c r="O68" i="21"/>
  <c r="Q68" i="21"/>
  <c r="V68" i="21"/>
  <c r="G69" i="21"/>
  <c r="M69" i="21" s="1"/>
  <c r="I69" i="21"/>
  <c r="K69" i="21"/>
  <c r="O69" i="21"/>
  <c r="Q69" i="21"/>
  <c r="V69" i="21"/>
  <c r="AE71" i="21"/>
  <c r="G137" i="20"/>
  <c r="G9" i="20"/>
  <c r="G8" i="20" s="1"/>
  <c r="I9" i="20"/>
  <c r="I8" i="20" s="1"/>
  <c r="K9" i="20"/>
  <c r="K8" i="20" s="1"/>
  <c r="M9" i="20"/>
  <c r="O9" i="20"/>
  <c r="O8" i="20" s="1"/>
  <c r="Q9" i="20"/>
  <c r="Q8" i="20" s="1"/>
  <c r="V9" i="20"/>
  <c r="V8" i="20" s="1"/>
  <c r="G12" i="20"/>
  <c r="M12" i="20" s="1"/>
  <c r="I12" i="20"/>
  <c r="K12" i="20"/>
  <c r="O12" i="20"/>
  <c r="Q12" i="20"/>
  <c r="V12" i="20"/>
  <c r="G15" i="20"/>
  <c r="I15" i="20"/>
  <c r="K15" i="20"/>
  <c r="M15" i="20"/>
  <c r="O15" i="20"/>
  <c r="Q15" i="20"/>
  <c r="V15" i="20"/>
  <c r="G17" i="20"/>
  <c r="I17" i="20"/>
  <c r="K17" i="20"/>
  <c r="M17" i="20"/>
  <c r="O17" i="20"/>
  <c r="Q17" i="20"/>
  <c r="V17" i="20"/>
  <c r="G19" i="20"/>
  <c r="I19" i="20"/>
  <c r="K19" i="20"/>
  <c r="M19" i="20"/>
  <c r="O19" i="20"/>
  <c r="Q19" i="20"/>
  <c r="V19" i="20"/>
  <c r="G21" i="20"/>
  <c r="I21" i="20"/>
  <c r="K21" i="20"/>
  <c r="M21" i="20"/>
  <c r="O21" i="20"/>
  <c r="Q21" i="20"/>
  <c r="V21" i="20"/>
  <c r="G24" i="20"/>
  <c r="G23" i="20" s="1"/>
  <c r="I24" i="20"/>
  <c r="I23" i="20" s="1"/>
  <c r="K24" i="20"/>
  <c r="K23" i="20" s="1"/>
  <c r="M24" i="20"/>
  <c r="O24" i="20"/>
  <c r="O23" i="20" s="1"/>
  <c r="Q24" i="20"/>
  <c r="Q23" i="20" s="1"/>
  <c r="V24" i="20"/>
  <c r="V23" i="20" s="1"/>
  <c r="G27" i="20"/>
  <c r="M27" i="20" s="1"/>
  <c r="I27" i="20"/>
  <c r="K27" i="20"/>
  <c r="O27" i="20"/>
  <c r="Q27" i="20"/>
  <c r="V27" i="20"/>
  <c r="G31" i="20"/>
  <c r="I31" i="20"/>
  <c r="K31" i="20"/>
  <c r="M31" i="20"/>
  <c r="O31" i="20"/>
  <c r="Q31" i="20"/>
  <c r="V31" i="20"/>
  <c r="G35" i="20"/>
  <c r="M35" i="20" s="1"/>
  <c r="I35" i="20"/>
  <c r="K35" i="20"/>
  <c r="O35" i="20"/>
  <c r="Q35" i="20"/>
  <c r="V35" i="20"/>
  <c r="G39" i="20"/>
  <c r="I39" i="20"/>
  <c r="K39" i="20"/>
  <c r="M39" i="20"/>
  <c r="O39" i="20"/>
  <c r="Q39" i="20"/>
  <c r="V39" i="20"/>
  <c r="G41" i="20"/>
  <c r="I41" i="20"/>
  <c r="K41" i="20"/>
  <c r="M41" i="20"/>
  <c r="O41" i="20"/>
  <c r="Q41" i="20"/>
  <c r="V41" i="20"/>
  <c r="G43" i="20"/>
  <c r="I43" i="20"/>
  <c r="K43" i="20"/>
  <c r="M43" i="20"/>
  <c r="O43" i="20"/>
  <c r="Q43" i="20"/>
  <c r="V43" i="20"/>
  <c r="G45" i="20"/>
  <c r="I45" i="20"/>
  <c r="K45" i="20"/>
  <c r="M45" i="20"/>
  <c r="O45" i="20"/>
  <c r="Q45" i="20"/>
  <c r="V45" i="20"/>
  <c r="G47" i="20"/>
  <c r="M47" i="20" s="1"/>
  <c r="I47" i="20"/>
  <c r="K47" i="20"/>
  <c r="O47" i="20"/>
  <c r="Q47" i="20"/>
  <c r="V47" i="20"/>
  <c r="G49" i="20"/>
  <c r="I49" i="20"/>
  <c r="K49" i="20"/>
  <c r="M49" i="20"/>
  <c r="O49" i="20"/>
  <c r="Q49" i="20"/>
  <c r="V49" i="20"/>
  <c r="G51" i="20"/>
  <c r="M51" i="20" s="1"/>
  <c r="I51" i="20"/>
  <c r="K51" i="20"/>
  <c r="O51" i="20"/>
  <c r="Q51" i="20"/>
  <c r="V51" i="20"/>
  <c r="G53" i="20"/>
  <c r="I53" i="20"/>
  <c r="K53" i="20"/>
  <c r="M53" i="20"/>
  <c r="O53" i="20"/>
  <c r="Q53" i="20"/>
  <c r="V53" i="20"/>
  <c r="G55" i="20"/>
  <c r="I55" i="20"/>
  <c r="K55" i="20"/>
  <c r="M55" i="20"/>
  <c r="O55" i="20"/>
  <c r="Q55" i="20"/>
  <c r="V55" i="20"/>
  <c r="G57" i="20"/>
  <c r="I57" i="20"/>
  <c r="K57" i="20"/>
  <c r="M57" i="20"/>
  <c r="O57" i="20"/>
  <c r="Q57" i="20"/>
  <c r="V57" i="20"/>
  <c r="G61" i="20"/>
  <c r="I61" i="20"/>
  <c r="K61" i="20"/>
  <c r="M61" i="20"/>
  <c r="O61" i="20"/>
  <c r="Q61" i="20"/>
  <c r="V61" i="20"/>
  <c r="G64" i="20"/>
  <c r="M64" i="20" s="1"/>
  <c r="I64" i="20"/>
  <c r="K64" i="20"/>
  <c r="O64" i="20"/>
  <c r="Q64" i="20"/>
  <c r="V64" i="20"/>
  <c r="G67" i="20"/>
  <c r="I67" i="20"/>
  <c r="K67" i="20"/>
  <c r="M67" i="20"/>
  <c r="O67" i="20"/>
  <c r="Q67" i="20"/>
  <c r="V67" i="20"/>
  <c r="G70" i="20"/>
  <c r="G72" i="20"/>
  <c r="I72" i="20"/>
  <c r="K72" i="20"/>
  <c r="K70" i="20" s="1"/>
  <c r="M72" i="20"/>
  <c r="M70" i="20" s="1"/>
  <c r="O72" i="20"/>
  <c r="O70" i="20" s="1"/>
  <c r="Q72" i="20"/>
  <c r="Q70" i="20" s="1"/>
  <c r="V72" i="20"/>
  <c r="V70" i="20" s="1"/>
  <c r="G73" i="20"/>
  <c r="M73" i="20" s="1"/>
  <c r="I73" i="20"/>
  <c r="I70" i="20" s="1"/>
  <c r="K73" i="20"/>
  <c r="O73" i="20"/>
  <c r="Q73" i="20"/>
  <c r="V73" i="20"/>
  <c r="G74" i="20"/>
  <c r="I74" i="20"/>
  <c r="K74" i="20"/>
  <c r="M74" i="20"/>
  <c r="O74" i="20"/>
  <c r="Q74" i="20"/>
  <c r="V74" i="20"/>
  <c r="G75" i="20"/>
  <c r="I75" i="20"/>
  <c r="K75" i="20"/>
  <c r="M75" i="20"/>
  <c r="O75" i="20"/>
  <c r="Q75" i="20"/>
  <c r="V75" i="20"/>
  <c r="G76" i="20"/>
  <c r="I76" i="20"/>
  <c r="K76" i="20"/>
  <c r="M76" i="20"/>
  <c r="O76" i="20"/>
  <c r="Q76" i="20"/>
  <c r="V76" i="20"/>
  <c r="G77" i="20"/>
  <c r="I77" i="20"/>
  <c r="K77" i="20"/>
  <c r="M77" i="20"/>
  <c r="O77" i="20"/>
  <c r="Q77" i="20"/>
  <c r="V77" i="20"/>
  <c r="G78" i="20"/>
  <c r="M78" i="20" s="1"/>
  <c r="I78" i="20"/>
  <c r="K78" i="20"/>
  <c r="O78" i="20"/>
  <c r="Q78" i="20"/>
  <c r="V78" i="20"/>
  <c r="G79" i="20"/>
  <c r="I79" i="20"/>
  <c r="K79" i="20"/>
  <c r="M79" i="20"/>
  <c r="O79" i="20"/>
  <c r="Q79" i="20"/>
  <c r="V79" i="20"/>
  <c r="G80" i="20"/>
  <c r="M80" i="20" s="1"/>
  <c r="I80" i="20"/>
  <c r="K80" i="20"/>
  <c r="O80" i="20"/>
  <c r="Q80" i="20"/>
  <c r="V80" i="20"/>
  <c r="G81" i="20"/>
  <c r="I81" i="20"/>
  <c r="K81" i="20"/>
  <c r="M81" i="20"/>
  <c r="O81" i="20"/>
  <c r="Q81" i="20"/>
  <c r="V81" i="20"/>
  <c r="G82" i="20"/>
  <c r="I82" i="20"/>
  <c r="K82" i="20"/>
  <c r="M82" i="20"/>
  <c r="O82" i="20"/>
  <c r="Q82" i="20"/>
  <c r="V82" i="20"/>
  <c r="G84" i="20"/>
  <c r="I84" i="20"/>
  <c r="K84" i="20"/>
  <c r="M84" i="20"/>
  <c r="O84" i="20"/>
  <c r="Q84" i="20"/>
  <c r="V84" i="20"/>
  <c r="G86" i="20"/>
  <c r="I86" i="20"/>
  <c r="K86" i="20"/>
  <c r="M86" i="20"/>
  <c r="O86" i="20"/>
  <c r="Q86" i="20"/>
  <c r="V86" i="20"/>
  <c r="G88" i="20"/>
  <c r="M88" i="20" s="1"/>
  <c r="I88" i="20"/>
  <c r="K88" i="20"/>
  <c r="O88" i="20"/>
  <c r="Q88" i="20"/>
  <c r="V88" i="20"/>
  <c r="G90" i="20"/>
  <c r="I90" i="20"/>
  <c r="K90" i="20"/>
  <c r="M90" i="20"/>
  <c r="O90" i="20"/>
  <c r="Q90" i="20"/>
  <c r="V90" i="20"/>
  <c r="G92" i="20"/>
  <c r="M92" i="20" s="1"/>
  <c r="I92" i="20"/>
  <c r="K92" i="20"/>
  <c r="O92" i="20"/>
  <c r="Q92" i="20"/>
  <c r="V92" i="20"/>
  <c r="G94" i="20"/>
  <c r="I94" i="20"/>
  <c r="K94" i="20"/>
  <c r="M94" i="20"/>
  <c r="O94" i="20"/>
  <c r="Q94" i="20"/>
  <c r="V94" i="20"/>
  <c r="G96" i="20"/>
  <c r="M96" i="20" s="1"/>
  <c r="I96" i="20"/>
  <c r="K96" i="20"/>
  <c r="O96" i="20"/>
  <c r="Q96" i="20"/>
  <c r="V96" i="20"/>
  <c r="G98" i="20"/>
  <c r="I98" i="20"/>
  <c r="K98" i="20"/>
  <c r="M98" i="20"/>
  <c r="O98" i="20"/>
  <c r="Q98" i="20"/>
  <c r="V98" i="20"/>
  <c r="G101" i="20"/>
  <c r="I101" i="20"/>
  <c r="K101" i="20"/>
  <c r="M101" i="20"/>
  <c r="O101" i="20"/>
  <c r="Q101" i="20"/>
  <c r="V101" i="20"/>
  <c r="G103" i="20"/>
  <c r="I103" i="20"/>
  <c r="K103" i="20"/>
  <c r="M103" i="20"/>
  <c r="O103" i="20"/>
  <c r="Q103" i="20"/>
  <c r="V103" i="20"/>
  <c r="G105" i="20"/>
  <c r="I105" i="20"/>
  <c r="O105" i="20"/>
  <c r="V105" i="20"/>
  <c r="G106" i="20"/>
  <c r="M106" i="20" s="1"/>
  <c r="M105" i="20" s="1"/>
  <c r="I106" i="20"/>
  <c r="K106" i="20"/>
  <c r="O106" i="20"/>
  <c r="Q106" i="20"/>
  <c r="V106" i="20"/>
  <c r="G107" i="20"/>
  <c r="I107" i="20"/>
  <c r="K107" i="20"/>
  <c r="K105" i="20" s="1"/>
  <c r="M107" i="20"/>
  <c r="O107" i="20"/>
  <c r="Q107" i="20"/>
  <c r="Q105" i="20" s="1"/>
  <c r="V107" i="20"/>
  <c r="I108" i="20"/>
  <c r="G110" i="20"/>
  <c r="I110" i="20"/>
  <c r="K110" i="20"/>
  <c r="M110" i="20"/>
  <c r="M108" i="20" s="1"/>
  <c r="O110" i="20"/>
  <c r="O108" i="20" s="1"/>
  <c r="Q110" i="20"/>
  <c r="Q108" i="20" s="1"/>
  <c r="V110" i="20"/>
  <c r="V108" i="20" s="1"/>
  <c r="G112" i="20"/>
  <c r="I112" i="20"/>
  <c r="K112" i="20"/>
  <c r="K108" i="20" s="1"/>
  <c r="M112" i="20"/>
  <c r="O112" i="20"/>
  <c r="Q112" i="20"/>
  <c r="V112" i="20"/>
  <c r="G114" i="20"/>
  <c r="I114" i="20"/>
  <c r="K114" i="20"/>
  <c r="M114" i="20"/>
  <c r="O114" i="20"/>
  <c r="Q114" i="20"/>
  <c r="V114" i="20"/>
  <c r="G117" i="20"/>
  <c r="I117" i="20"/>
  <c r="K117" i="20"/>
  <c r="M117" i="20"/>
  <c r="O117" i="20"/>
  <c r="Q117" i="20"/>
  <c r="V117" i="20"/>
  <c r="G121" i="20"/>
  <c r="M121" i="20" s="1"/>
  <c r="I121" i="20"/>
  <c r="K121" i="20"/>
  <c r="O121" i="20"/>
  <c r="Q121" i="20"/>
  <c r="V121" i="20"/>
  <c r="G123" i="20"/>
  <c r="I123" i="20"/>
  <c r="K123" i="20"/>
  <c r="M123" i="20"/>
  <c r="O123" i="20"/>
  <c r="Q123" i="20"/>
  <c r="V123" i="20"/>
  <c r="G126" i="20"/>
  <c r="M126" i="20" s="1"/>
  <c r="I126" i="20"/>
  <c r="K126" i="20"/>
  <c r="O126" i="20"/>
  <c r="Q126" i="20"/>
  <c r="V126" i="20"/>
  <c r="G128" i="20"/>
  <c r="I128" i="20"/>
  <c r="K128" i="20"/>
  <c r="M128" i="20"/>
  <c r="O128" i="20"/>
  <c r="Q128" i="20"/>
  <c r="V128" i="20"/>
  <c r="G130" i="20"/>
  <c r="M130" i="20" s="1"/>
  <c r="I130" i="20"/>
  <c r="K130" i="20"/>
  <c r="O130" i="20"/>
  <c r="Q130" i="20"/>
  <c r="V130" i="20"/>
  <c r="G132" i="20"/>
  <c r="I132" i="20"/>
  <c r="K132" i="20"/>
  <c r="M132" i="20"/>
  <c r="O132" i="20"/>
  <c r="Q132" i="20"/>
  <c r="V132" i="20"/>
  <c r="G134" i="20"/>
  <c r="I134" i="20"/>
  <c r="K134" i="20"/>
  <c r="M134" i="20"/>
  <c r="O134" i="20"/>
  <c r="Q134" i="20"/>
  <c r="V134" i="20"/>
  <c r="AE137" i="20"/>
  <c r="G38" i="19"/>
  <c r="BA13" i="19"/>
  <c r="G9" i="19"/>
  <c r="G8" i="19" s="1"/>
  <c r="I9" i="19"/>
  <c r="I8" i="19" s="1"/>
  <c r="K9" i="19"/>
  <c r="K8" i="19" s="1"/>
  <c r="M9" i="19"/>
  <c r="O9" i="19"/>
  <c r="O8" i="19" s="1"/>
  <c r="Q9" i="19"/>
  <c r="Q8" i="19" s="1"/>
  <c r="V9" i="19"/>
  <c r="V8" i="19" s="1"/>
  <c r="G12" i="19"/>
  <c r="M12" i="19" s="1"/>
  <c r="I12" i="19"/>
  <c r="K12" i="19"/>
  <c r="O12" i="19"/>
  <c r="Q12" i="19"/>
  <c r="V12" i="19"/>
  <c r="G14" i="19"/>
  <c r="M14" i="19" s="1"/>
  <c r="I14" i="19"/>
  <c r="K14" i="19"/>
  <c r="O14" i="19"/>
  <c r="Q14" i="19"/>
  <c r="V14" i="19"/>
  <c r="G16" i="19"/>
  <c r="M16" i="19" s="1"/>
  <c r="I16" i="19"/>
  <c r="K16" i="19"/>
  <c r="O16" i="19"/>
  <c r="Q16" i="19"/>
  <c r="V16" i="19"/>
  <c r="G18" i="19"/>
  <c r="I18" i="19"/>
  <c r="K18" i="19"/>
  <c r="M18" i="19"/>
  <c r="O18" i="19"/>
  <c r="Q18" i="19"/>
  <c r="V18" i="19"/>
  <c r="G20" i="19"/>
  <c r="I20" i="19"/>
  <c r="K20" i="19"/>
  <c r="M20" i="19"/>
  <c r="O20" i="19"/>
  <c r="Q20" i="19"/>
  <c r="V20" i="19"/>
  <c r="G22" i="19"/>
  <c r="I22" i="19"/>
  <c r="K22" i="19"/>
  <c r="M22" i="19"/>
  <c r="O22" i="19"/>
  <c r="Q22" i="19"/>
  <c r="V22" i="19"/>
  <c r="G24" i="19"/>
  <c r="I24" i="19"/>
  <c r="K24" i="19"/>
  <c r="M24" i="19"/>
  <c r="O24" i="19"/>
  <c r="Q24" i="19"/>
  <c r="V24" i="19"/>
  <c r="G26" i="19"/>
  <c r="M26" i="19" s="1"/>
  <c r="I26" i="19"/>
  <c r="K26" i="19"/>
  <c r="O26" i="19"/>
  <c r="Q26" i="19"/>
  <c r="V26" i="19"/>
  <c r="G28" i="19"/>
  <c r="M28" i="19" s="1"/>
  <c r="I28" i="19"/>
  <c r="K28" i="19"/>
  <c r="O28" i="19"/>
  <c r="Q28" i="19"/>
  <c r="V28" i="19"/>
  <c r="G30" i="19"/>
  <c r="M30" i="19" s="1"/>
  <c r="I30" i="19"/>
  <c r="K30" i="19"/>
  <c r="O30" i="19"/>
  <c r="Q30" i="19"/>
  <c r="V30" i="19"/>
  <c r="G32" i="19"/>
  <c r="I32" i="19"/>
  <c r="K32" i="19"/>
  <c r="M32" i="19"/>
  <c r="O32" i="19"/>
  <c r="Q32" i="19"/>
  <c r="V32" i="19"/>
  <c r="G34" i="19"/>
  <c r="I34" i="19"/>
  <c r="M34" i="19"/>
  <c r="G35" i="19"/>
  <c r="I35" i="19"/>
  <c r="K35" i="19"/>
  <c r="M35" i="19"/>
  <c r="O35" i="19"/>
  <c r="O34" i="19" s="1"/>
  <c r="Q35" i="19"/>
  <c r="Q34" i="19" s="1"/>
  <c r="V35" i="19"/>
  <c r="V34" i="19" s="1"/>
  <c r="G36" i="19"/>
  <c r="I36" i="19"/>
  <c r="K36" i="19"/>
  <c r="K34" i="19" s="1"/>
  <c r="M36" i="19"/>
  <c r="O36" i="19"/>
  <c r="Q36" i="19"/>
  <c r="V36" i="19"/>
  <c r="AE38" i="19"/>
  <c r="G152" i="18"/>
  <c r="BA112" i="18"/>
  <c r="BA110" i="18"/>
  <c r="BA106" i="18"/>
  <c r="BA85" i="18"/>
  <c r="BA38" i="18"/>
  <c r="BA13" i="18"/>
  <c r="BA10" i="18"/>
  <c r="G9" i="18"/>
  <c r="M9" i="18" s="1"/>
  <c r="I9" i="18"/>
  <c r="I8" i="18" s="1"/>
  <c r="K9" i="18"/>
  <c r="O9" i="18"/>
  <c r="Q9" i="18"/>
  <c r="V9" i="18"/>
  <c r="G12" i="18"/>
  <c r="I12" i="18"/>
  <c r="K12" i="18"/>
  <c r="K8" i="18" s="1"/>
  <c r="M12" i="18"/>
  <c r="O12" i="18"/>
  <c r="Q12" i="18"/>
  <c r="Q8" i="18" s="1"/>
  <c r="V12" i="18"/>
  <c r="V8" i="18" s="1"/>
  <c r="G16" i="18"/>
  <c r="I16" i="18"/>
  <c r="K16" i="18"/>
  <c r="M16" i="18"/>
  <c r="O16" i="18"/>
  <c r="Q16" i="18"/>
  <c r="V16" i="18"/>
  <c r="G19" i="18"/>
  <c r="I19" i="18"/>
  <c r="K19" i="18"/>
  <c r="M19" i="18"/>
  <c r="O19" i="18"/>
  <c r="O8" i="18" s="1"/>
  <c r="Q19" i="18"/>
  <c r="V19" i="18"/>
  <c r="G24" i="18"/>
  <c r="I24" i="18"/>
  <c r="K24" i="18"/>
  <c r="M24" i="18"/>
  <c r="O24" i="18"/>
  <c r="Q24" i="18"/>
  <c r="V24" i="18"/>
  <c r="G27" i="18"/>
  <c r="I27" i="18"/>
  <c r="K27" i="18"/>
  <c r="M27" i="18"/>
  <c r="O27" i="18"/>
  <c r="Q27" i="18"/>
  <c r="V27" i="18"/>
  <c r="G30" i="18"/>
  <c r="I30" i="18"/>
  <c r="K30" i="18"/>
  <c r="M30" i="18"/>
  <c r="O30" i="18"/>
  <c r="Q30" i="18"/>
  <c r="V30" i="18"/>
  <c r="G34" i="18"/>
  <c r="M34" i="18" s="1"/>
  <c r="I34" i="18"/>
  <c r="K34" i="18"/>
  <c r="O34" i="18"/>
  <c r="Q34" i="18"/>
  <c r="V34" i="18"/>
  <c r="G37" i="18"/>
  <c r="I37" i="18"/>
  <c r="K37" i="18"/>
  <c r="M37" i="18"/>
  <c r="O37" i="18"/>
  <c r="Q37" i="18"/>
  <c r="V37" i="18"/>
  <c r="G40" i="18"/>
  <c r="M40" i="18" s="1"/>
  <c r="I40" i="18"/>
  <c r="K40" i="18"/>
  <c r="O40" i="18"/>
  <c r="Q40" i="18"/>
  <c r="V40" i="18"/>
  <c r="Q42" i="18"/>
  <c r="V42" i="18"/>
  <c r="G43" i="18"/>
  <c r="G42" i="18" s="1"/>
  <c r="I43" i="18"/>
  <c r="I42" i="18" s="1"/>
  <c r="K43" i="18"/>
  <c r="K42" i="18" s="1"/>
  <c r="M43" i="18"/>
  <c r="M42" i="18" s="1"/>
  <c r="O43" i="18"/>
  <c r="O42" i="18" s="1"/>
  <c r="Q43" i="18"/>
  <c r="V43" i="18"/>
  <c r="G48" i="18"/>
  <c r="I48" i="18"/>
  <c r="I47" i="18" s="1"/>
  <c r="K48" i="18"/>
  <c r="M48" i="18"/>
  <c r="O48" i="18"/>
  <c r="O47" i="18" s="1"/>
  <c r="Q48" i="18"/>
  <c r="Q47" i="18" s="1"/>
  <c r="V48" i="18"/>
  <c r="V47" i="18" s="1"/>
  <c r="G51" i="18"/>
  <c r="I51" i="18"/>
  <c r="K51" i="18"/>
  <c r="K47" i="18" s="1"/>
  <c r="M51" i="18"/>
  <c r="O51" i="18"/>
  <c r="Q51" i="18"/>
  <c r="V51" i="18"/>
  <c r="G54" i="18"/>
  <c r="G47" i="18" s="1"/>
  <c r="I54" i="18"/>
  <c r="K54" i="18"/>
  <c r="O54" i="18"/>
  <c r="Q54" i="18"/>
  <c r="V54" i="18"/>
  <c r="G57" i="18"/>
  <c r="M57" i="18" s="1"/>
  <c r="I57" i="18"/>
  <c r="K57" i="18"/>
  <c r="O57" i="18"/>
  <c r="Q57" i="18"/>
  <c r="V57" i="18"/>
  <c r="G59" i="18"/>
  <c r="I59" i="18"/>
  <c r="K59" i="18"/>
  <c r="M59" i="18"/>
  <c r="O59" i="18"/>
  <c r="Q59" i="18"/>
  <c r="V59" i="18"/>
  <c r="G63" i="18"/>
  <c r="I63" i="18"/>
  <c r="K63" i="18"/>
  <c r="M63" i="18"/>
  <c r="O63" i="18"/>
  <c r="Q63" i="18"/>
  <c r="V63" i="18"/>
  <c r="G66" i="18"/>
  <c r="I66" i="18"/>
  <c r="K66" i="18"/>
  <c r="M66" i="18"/>
  <c r="O66" i="18"/>
  <c r="Q66" i="18"/>
  <c r="V66" i="18"/>
  <c r="G69" i="18"/>
  <c r="I69" i="18"/>
  <c r="K69" i="18"/>
  <c r="M69" i="18"/>
  <c r="O69" i="18"/>
  <c r="Q69" i="18"/>
  <c r="V69" i="18"/>
  <c r="G72" i="18"/>
  <c r="I72" i="18"/>
  <c r="K72" i="18"/>
  <c r="M72" i="18"/>
  <c r="O72" i="18"/>
  <c r="Q72" i="18"/>
  <c r="V72" i="18"/>
  <c r="G75" i="18"/>
  <c r="I75" i="18"/>
  <c r="K75" i="18"/>
  <c r="M75" i="18"/>
  <c r="O75" i="18"/>
  <c r="Q75" i="18"/>
  <c r="V75" i="18"/>
  <c r="G77" i="18"/>
  <c r="M77" i="18" s="1"/>
  <c r="I77" i="18"/>
  <c r="K77" i="18"/>
  <c r="O77" i="18"/>
  <c r="Q77" i="18"/>
  <c r="V77" i="18"/>
  <c r="G80" i="18"/>
  <c r="I80" i="18"/>
  <c r="K80" i="18"/>
  <c r="M80" i="18"/>
  <c r="O80" i="18"/>
  <c r="Q80" i="18"/>
  <c r="V80" i="18"/>
  <c r="G82" i="18"/>
  <c r="M82" i="18" s="1"/>
  <c r="I82" i="18"/>
  <c r="K82" i="18"/>
  <c r="O82" i="18"/>
  <c r="Q82" i="18"/>
  <c r="V82" i="18"/>
  <c r="G84" i="18"/>
  <c r="I84" i="18"/>
  <c r="K84" i="18"/>
  <c r="M84" i="18"/>
  <c r="O84" i="18"/>
  <c r="Q84" i="18"/>
  <c r="V84" i="18"/>
  <c r="G90" i="18"/>
  <c r="I90" i="18"/>
  <c r="K90" i="18"/>
  <c r="M90" i="18"/>
  <c r="O90" i="18"/>
  <c r="Q90" i="18"/>
  <c r="V90" i="18"/>
  <c r="G93" i="18"/>
  <c r="M93" i="18" s="1"/>
  <c r="I93" i="18"/>
  <c r="K93" i="18"/>
  <c r="O93" i="18"/>
  <c r="Q93" i="18"/>
  <c r="V93" i="18"/>
  <c r="G98" i="18"/>
  <c r="I98" i="18"/>
  <c r="K98" i="18"/>
  <c r="M98" i="18"/>
  <c r="O98" i="18"/>
  <c r="Q98" i="18"/>
  <c r="V98" i="18"/>
  <c r="G101" i="18"/>
  <c r="I101" i="18"/>
  <c r="K101" i="18"/>
  <c r="M101" i="18"/>
  <c r="O101" i="18"/>
  <c r="Q101" i="18"/>
  <c r="V101" i="18"/>
  <c r="G104" i="18"/>
  <c r="K104" i="18"/>
  <c r="Q104" i="18"/>
  <c r="G105" i="18"/>
  <c r="M105" i="18" s="1"/>
  <c r="M104" i="18" s="1"/>
  <c r="I105" i="18"/>
  <c r="I104" i="18" s="1"/>
  <c r="K105" i="18"/>
  <c r="O105" i="18"/>
  <c r="O104" i="18" s="1"/>
  <c r="Q105" i="18"/>
  <c r="V105" i="18"/>
  <c r="V104" i="18" s="1"/>
  <c r="K108" i="18"/>
  <c r="O108" i="18"/>
  <c r="Q108" i="18"/>
  <c r="G109" i="18"/>
  <c r="G108" i="18" s="1"/>
  <c r="I109" i="18"/>
  <c r="I108" i="18" s="1"/>
  <c r="K109" i="18"/>
  <c r="M109" i="18"/>
  <c r="M108" i="18" s="1"/>
  <c r="O109" i="18"/>
  <c r="Q109" i="18"/>
  <c r="V109" i="18"/>
  <c r="V108" i="18" s="1"/>
  <c r="O114" i="18"/>
  <c r="G115" i="18"/>
  <c r="G114" i="18" s="1"/>
  <c r="I115" i="18"/>
  <c r="K115" i="18"/>
  <c r="K114" i="18" s="1"/>
  <c r="M115" i="18"/>
  <c r="O115" i="18"/>
  <c r="Q115" i="18"/>
  <c r="Q114" i="18" s="1"/>
  <c r="V115" i="18"/>
  <c r="G123" i="18"/>
  <c r="I123" i="18"/>
  <c r="I114" i="18" s="1"/>
  <c r="K123" i="18"/>
  <c r="M123" i="18"/>
  <c r="O123" i="18"/>
  <c r="Q123" i="18"/>
  <c r="V123" i="18"/>
  <c r="V114" i="18" s="1"/>
  <c r="G126" i="18"/>
  <c r="I126" i="18"/>
  <c r="K126" i="18"/>
  <c r="M126" i="18"/>
  <c r="O126" i="18"/>
  <c r="Q126" i="18"/>
  <c r="V126" i="18"/>
  <c r="G130" i="18"/>
  <c r="M130" i="18" s="1"/>
  <c r="I130" i="18"/>
  <c r="K130" i="18"/>
  <c r="O130" i="18"/>
  <c r="Q130" i="18"/>
  <c r="V130" i="18"/>
  <c r="G132" i="18"/>
  <c r="I132" i="18"/>
  <c r="K132" i="18"/>
  <c r="M132" i="18"/>
  <c r="O132" i="18"/>
  <c r="Q132" i="18"/>
  <c r="V132" i="18"/>
  <c r="G135" i="18"/>
  <c r="M135" i="18" s="1"/>
  <c r="I135" i="18"/>
  <c r="K135" i="18"/>
  <c r="O135" i="18"/>
  <c r="Q135" i="18"/>
  <c r="V135" i="18"/>
  <c r="G138" i="18"/>
  <c r="I138" i="18"/>
  <c r="K138" i="18"/>
  <c r="M138" i="18"/>
  <c r="O138" i="18"/>
  <c r="Q138" i="18"/>
  <c r="V138" i="18"/>
  <c r="G141" i="18"/>
  <c r="I141" i="18"/>
  <c r="K141" i="18"/>
  <c r="M141" i="18"/>
  <c r="O141" i="18"/>
  <c r="Q141" i="18"/>
  <c r="V141" i="18"/>
  <c r="G144" i="18"/>
  <c r="M144" i="18" s="1"/>
  <c r="I144" i="18"/>
  <c r="K144" i="18"/>
  <c r="O144" i="18"/>
  <c r="Q144" i="18"/>
  <c r="V144" i="18"/>
  <c r="G147" i="18"/>
  <c r="I147" i="18"/>
  <c r="K147" i="18"/>
  <c r="M147" i="18"/>
  <c r="O147" i="18"/>
  <c r="Q147" i="18"/>
  <c r="V147" i="18"/>
  <c r="K148" i="18"/>
  <c r="O148" i="18"/>
  <c r="G149" i="18"/>
  <c r="G148" i="18" s="1"/>
  <c r="I149" i="18"/>
  <c r="I148" i="18" s="1"/>
  <c r="K149" i="18"/>
  <c r="O149" i="18"/>
  <c r="Q149" i="18"/>
  <c r="Q148" i="18" s="1"/>
  <c r="V149" i="18"/>
  <c r="V148" i="18" s="1"/>
  <c r="AE152" i="18"/>
  <c r="AF152" i="18"/>
  <c r="G99" i="17"/>
  <c r="BA84" i="17"/>
  <c r="BA18" i="17"/>
  <c r="G9" i="17"/>
  <c r="I9" i="17"/>
  <c r="I8" i="17" s="1"/>
  <c r="K9" i="17"/>
  <c r="K8" i="17" s="1"/>
  <c r="M9" i="17"/>
  <c r="O9" i="17"/>
  <c r="O8" i="17" s="1"/>
  <c r="Q9" i="17"/>
  <c r="Q8" i="17" s="1"/>
  <c r="V9" i="17"/>
  <c r="V8" i="17" s="1"/>
  <c r="G14" i="17"/>
  <c r="I14" i="17"/>
  <c r="K14" i="17"/>
  <c r="M14" i="17"/>
  <c r="O14" i="17"/>
  <c r="Q14" i="17"/>
  <c r="V14" i="17"/>
  <c r="G15" i="17"/>
  <c r="I15" i="17"/>
  <c r="K15" i="17"/>
  <c r="M15" i="17"/>
  <c r="O15" i="17"/>
  <c r="Q15" i="17"/>
  <c r="V15" i="17"/>
  <c r="G20" i="17"/>
  <c r="M20" i="17" s="1"/>
  <c r="I20" i="17"/>
  <c r="K20" i="17"/>
  <c r="O20" i="17"/>
  <c r="Q20" i="17"/>
  <c r="V20" i="17"/>
  <c r="G23" i="17"/>
  <c r="I23" i="17"/>
  <c r="K23" i="17"/>
  <c r="M23" i="17"/>
  <c r="O23" i="17"/>
  <c r="Q23" i="17"/>
  <c r="V23" i="17"/>
  <c r="G24" i="17"/>
  <c r="I24" i="17"/>
  <c r="K24" i="17"/>
  <c r="M24" i="17"/>
  <c r="O24" i="17"/>
  <c r="Q24" i="17"/>
  <c r="V24" i="17"/>
  <c r="G27" i="17"/>
  <c r="M27" i="17" s="1"/>
  <c r="I27" i="17"/>
  <c r="K27" i="17"/>
  <c r="O27" i="17"/>
  <c r="Q27" i="17"/>
  <c r="V27" i="17"/>
  <c r="G33" i="17"/>
  <c r="I33" i="17"/>
  <c r="K33" i="17"/>
  <c r="M33" i="17"/>
  <c r="O33" i="17"/>
  <c r="Q33" i="17"/>
  <c r="V33" i="17"/>
  <c r="G36" i="17"/>
  <c r="I36" i="17"/>
  <c r="K36" i="17"/>
  <c r="M36" i="17"/>
  <c r="O36" i="17"/>
  <c r="Q36" i="17"/>
  <c r="V36" i="17"/>
  <c r="G39" i="17"/>
  <c r="I39" i="17"/>
  <c r="K39" i="17"/>
  <c r="M39" i="17"/>
  <c r="O39" i="17"/>
  <c r="Q39" i="17"/>
  <c r="V39" i="17"/>
  <c r="G42" i="17"/>
  <c r="M42" i="17" s="1"/>
  <c r="I42" i="17"/>
  <c r="K42" i="17"/>
  <c r="O42" i="17"/>
  <c r="Q42" i="17"/>
  <c r="V42" i="17"/>
  <c r="G45" i="17"/>
  <c r="I45" i="17"/>
  <c r="K45" i="17"/>
  <c r="M45" i="17"/>
  <c r="O45" i="17"/>
  <c r="Q45" i="17"/>
  <c r="V45" i="17"/>
  <c r="G48" i="17"/>
  <c r="M48" i="17" s="1"/>
  <c r="I48" i="17"/>
  <c r="K48" i="17"/>
  <c r="O48" i="17"/>
  <c r="Q48" i="17"/>
  <c r="V48" i="17"/>
  <c r="G51" i="17"/>
  <c r="I51" i="17"/>
  <c r="K51" i="17"/>
  <c r="M51" i="17"/>
  <c r="O51" i="17"/>
  <c r="Q51" i="17"/>
  <c r="V51" i="17"/>
  <c r="O54" i="17"/>
  <c r="G55" i="17"/>
  <c r="M55" i="17" s="1"/>
  <c r="I55" i="17"/>
  <c r="K55" i="17"/>
  <c r="O55" i="17"/>
  <c r="Q55" i="17"/>
  <c r="Q54" i="17" s="1"/>
  <c r="V55" i="17"/>
  <c r="V54" i="17" s="1"/>
  <c r="G62" i="17"/>
  <c r="I62" i="17"/>
  <c r="K62" i="17"/>
  <c r="K54" i="17" s="1"/>
  <c r="M62" i="17"/>
  <c r="O62" i="17"/>
  <c r="Q62" i="17"/>
  <c r="V62" i="17"/>
  <c r="G64" i="17"/>
  <c r="I64" i="17"/>
  <c r="K64" i="17"/>
  <c r="M64" i="17"/>
  <c r="O64" i="17"/>
  <c r="Q64" i="17"/>
  <c r="V64" i="17"/>
  <c r="G65" i="17"/>
  <c r="I65" i="17"/>
  <c r="K65" i="17"/>
  <c r="M65" i="17"/>
  <c r="O65" i="17"/>
  <c r="Q65" i="17"/>
  <c r="V65" i="17"/>
  <c r="G68" i="17"/>
  <c r="M68" i="17" s="1"/>
  <c r="I68" i="17"/>
  <c r="I54" i="17" s="1"/>
  <c r="K68" i="17"/>
  <c r="O68" i="17"/>
  <c r="Q68" i="17"/>
  <c r="V68" i="17"/>
  <c r="G71" i="17"/>
  <c r="I71" i="17"/>
  <c r="K71" i="17"/>
  <c r="M71" i="17"/>
  <c r="O71" i="17"/>
  <c r="Q71" i="17"/>
  <c r="V71" i="17"/>
  <c r="G72" i="17"/>
  <c r="I72" i="17"/>
  <c r="K72" i="17"/>
  <c r="M72" i="17"/>
  <c r="O72" i="17"/>
  <c r="Q72" i="17"/>
  <c r="V72" i="17"/>
  <c r="G73" i="17"/>
  <c r="M73" i="17" s="1"/>
  <c r="I73" i="17"/>
  <c r="K73" i="17"/>
  <c r="O73" i="17"/>
  <c r="Q73" i="17"/>
  <c r="V73" i="17"/>
  <c r="G76" i="17"/>
  <c r="K76" i="17"/>
  <c r="M76" i="17"/>
  <c r="O76" i="17"/>
  <c r="Q76" i="17"/>
  <c r="G77" i="17"/>
  <c r="I77" i="17"/>
  <c r="I76" i="17" s="1"/>
  <c r="K77" i="17"/>
  <c r="M77" i="17"/>
  <c r="O77" i="17"/>
  <c r="Q77" i="17"/>
  <c r="V77" i="17"/>
  <c r="V76" i="17" s="1"/>
  <c r="I80" i="17"/>
  <c r="K80" i="17"/>
  <c r="O80" i="17"/>
  <c r="Q80" i="17"/>
  <c r="V80" i="17"/>
  <c r="G81" i="17"/>
  <c r="M81" i="17" s="1"/>
  <c r="M80" i="17" s="1"/>
  <c r="I81" i="17"/>
  <c r="K81" i="17"/>
  <c r="O81" i="17"/>
  <c r="Q81" i="17"/>
  <c r="V81" i="17"/>
  <c r="O82" i="17"/>
  <c r="V82" i="17"/>
  <c r="G83" i="17"/>
  <c r="M83" i="17" s="1"/>
  <c r="M82" i="17" s="1"/>
  <c r="I83" i="17"/>
  <c r="I82" i="17" s="1"/>
  <c r="K83" i="17"/>
  <c r="K82" i="17" s="1"/>
  <c r="O83" i="17"/>
  <c r="Q83" i="17"/>
  <c r="Q82" i="17" s="1"/>
  <c r="V83" i="17"/>
  <c r="G88" i="17"/>
  <c r="G87" i="17" s="1"/>
  <c r="I88" i="17"/>
  <c r="I87" i="17" s="1"/>
  <c r="K88" i="17"/>
  <c r="K87" i="17" s="1"/>
  <c r="M88" i="17"/>
  <c r="O88" i="17"/>
  <c r="O87" i="17" s="1"/>
  <c r="Q88" i="17"/>
  <c r="V88" i="17"/>
  <c r="G90" i="17"/>
  <c r="M90" i="17" s="1"/>
  <c r="I90" i="17"/>
  <c r="K90" i="17"/>
  <c r="O90" i="17"/>
  <c r="Q90" i="17"/>
  <c r="V90" i="17"/>
  <c r="V87" i="17" s="1"/>
  <c r="G91" i="17"/>
  <c r="I91" i="17"/>
  <c r="K91" i="17"/>
  <c r="M91" i="17"/>
  <c r="O91" i="17"/>
  <c r="Q91" i="17"/>
  <c r="Q87" i="17" s="1"/>
  <c r="V91" i="17"/>
  <c r="G93" i="17"/>
  <c r="I93" i="17"/>
  <c r="K93" i="17"/>
  <c r="M93" i="17"/>
  <c r="O93" i="17"/>
  <c r="Q93" i="17"/>
  <c r="V93" i="17"/>
  <c r="G95" i="17"/>
  <c r="I95" i="17"/>
  <c r="K95" i="17"/>
  <c r="M95" i="17"/>
  <c r="O95" i="17"/>
  <c r="Q95" i="17"/>
  <c r="V95" i="17"/>
  <c r="AE99" i="17"/>
  <c r="AF99" i="17"/>
  <c r="G20" i="16"/>
  <c r="BA15" i="16"/>
  <c r="BA10" i="16"/>
  <c r="G9" i="16"/>
  <c r="G8" i="16" s="1"/>
  <c r="I9" i="16"/>
  <c r="I8" i="16" s="1"/>
  <c r="K9" i="16"/>
  <c r="K8" i="16" s="1"/>
  <c r="M9" i="16"/>
  <c r="O9" i="16"/>
  <c r="O8" i="16" s="1"/>
  <c r="Q9" i="16"/>
  <c r="Q8" i="16" s="1"/>
  <c r="V9" i="16"/>
  <c r="V8" i="16" s="1"/>
  <c r="G14" i="16"/>
  <c r="M14" i="16" s="1"/>
  <c r="I14" i="16"/>
  <c r="K14" i="16"/>
  <c r="O14" i="16"/>
  <c r="Q14" i="16"/>
  <c r="V14" i="16"/>
  <c r="AE20" i="16"/>
  <c r="AF20" i="16"/>
  <c r="G233" i="15"/>
  <c r="BA193" i="15"/>
  <c r="BA189" i="15"/>
  <c r="BA185" i="15"/>
  <c r="BA181" i="15"/>
  <c r="BA177" i="15"/>
  <c r="BA173" i="15"/>
  <c r="BA169" i="15"/>
  <c r="BA159" i="15"/>
  <c r="BA155" i="15"/>
  <c r="BA151" i="15"/>
  <c r="BA147" i="15"/>
  <c r="BA130" i="15"/>
  <c r="G8" i="15"/>
  <c r="G9" i="15"/>
  <c r="I9" i="15"/>
  <c r="K9" i="15"/>
  <c r="M9" i="15"/>
  <c r="O9" i="15"/>
  <c r="O8" i="15" s="1"/>
  <c r="Q9" i="15"/>
  <c r="Q8" i="15" s="1"/>
  <c r="V9" i="15"/>
  <c r="V8" i="15" s="1"/>
  <c r="G13" i="15"/>
  <c r="M13" i="15" s="1"/>
  <c r="M8" i="15" s="1"/>
  <c r="I13" i="15"/>
  <c r="I8" i="15" s="1"/>
  <c r="K13" i="15"/>
  <c r="K8" i="15" s="1"/>
  <c r="O13" i="15"/>
  <c r="Q13" i="15"/>
  <c r="V13" i="15"/>
  <c r="G17" i="15"/>
  <c r="G16" i="15" s="1"/>
  <c r="I17" i="15"/>
  <c r="I16" i="15" s="1"/>
  <c r="K17" i="15"/>
  <c r="K16" i="15" s="1"/>
  <c r="M17" i="15"/>
  <c r="O17" i="15"/>
  <c r="O16" i="15" s="1"/>
  <c r="Q17" i="15"/>
  <c r="Q16" i="15" s="1"/>
  <c r="V17" i="15"/>
  <c r="V16" i="15" s="1"/>
  <c r="G20" i="15"/>
  <c r="M20" i="15" s="1"/>
  <c r="I20" i="15"/>
  <c r="K20" i="15"/>
  <c r="O20" i="15"/>
  <c r="Q20" i="15"/>
  <c r="V20" i="15"/>
  <c r="G23" i="15"/>
  <c r="I23" i="15"/>
  <c r="K23" i="15"/>
  <c r="M23" i="15"/>
  <c r="O23" i="15"/>
  <c r="Q23" i="15"/>
  <c r="V23" i="15"/>
  <c r="G26" i="15"/>
  <c r="M26" i="15" s="1"/>
  <c r="I26" i="15"/>
  <c r="K26" i="15"/>
  <c r="O26" i="15"/>
  <c r="Q26" i="15"/>
  <c r="V26" i="15"/>
  <c r="G29" i="15"/>
  <c r="I29" i="15"/>
  <c r="K29" i="15"/>
  <c r="M29" i="15"/>
  <c r="O29" i="15"/>
  <c r="Q29" i="15"/>
  <c r="V29" i="15"/>
  <c r="G32" i="15"/>
  <c r="M32" i="15" s="1"/>
  <c r="I32" i="15"/>
  <c r="K32" i="15"/>
  <c r="O32" i="15"/>
  <c r="Q32" i="15"/>
  <c r="V32" i="15"/>
  <c r="G35" i="15"/>
  <c r="I35" i="15"/>
  <c r="K35" i="15"/>
  <c r="M35" i="15"/>
  <c r="O35" i="15"/>
  <c r="Q35" i="15"/>
  <c r="V35" i="15"/>
  <c r="G38" i="15"/>
  <c r="I38" i="15"/>
  <c r="K38" i="15"/>
  <c r="M38" i="15"/>
  <c r="O38" i="15"/>
  <c r="Q38" i="15"/>
  <c r="V38" i="15"/>
  <c r="G41" i="15"/>
  <c r="I41" i="15"/>
  <c r="K41" i="15"/>
  <c r="M41" i="15"/>
  <c r="O41" i="15"/>
  <c r="Q41" i="15"/>
  <c r="V41" i="15"/>
  <c r="G44" i="15"/>
  <c r="I44" i="15"/>
  <c r="K44" i="15"/>
  <c r="M44" i="15"/>
  <c r="O44" i="15"/>
  <c r="Q44" i="15"/>
  <c r="V44" i="15"/>
  <c r="G47" i="15"/>
  <c r="M47" i="15" s="1"/>
  <c r="I47" i="15"/>
  <c r="K47" i="15"/>
  <c r="O47" i="15"/>
  <c r="Q47" i="15"/>
  <c r="V47" i="15"/>
  <c r="G50" i="15"/>
  <c r="I50" i="15"/>
  <c r="K50" i="15"/>
  <c r="M50" i="15"/>
  <c r="O50" i="15"/>
  <c r="Q50" i="15"/>
  <c r="V50" i="15"/>
  <c r="G53" i="15"/>
  <c r="AF233" i="15" s="1"/>
  <c r="I53" i="15"/>
  <c r="K53" i="15"/>
  <c r="O53" i="15"/>
  <c r="Q53" i="15"/>
  <c r="V53" i="15"/>
  <c r="G56" i="15"/>
  <c r="I56" i="15"/>
  <c r="K56" i="15"/>
  <c r="M56" i="15"/>
  <c r="O56" i="15"/>
  <c r="Q56" i="15"/>
  <c r="V56" i="15"/>
  <c r="G59" i="15"/>
  <c r="M59" i="15" s="1"/>
  <c r="I59" i="15"/>
  <c r="K59" i="15"/>
  <c r="O59" i="15"/>
  <c r="Q59" i="15"/>
  <c r="V59" i="15"/>
  <c r="G62" i="15"/>
  <c r="M62" i="15" s="1"/>
  <c r="I62" i="15"/>
  <c r="K62" i="15"/>
  <c r="O62" i="15"/>
  <c r="Q62" i="15"/>
  <c r="V62" i="15"/>
  <c r="G65" i="15"/>
  <c r="I65" i="15"/>
  <c r="K65" i="15"/>
  <c r="M65" i="15"/>
  <c r="O65" i="15"/>
  <c r="Q65" i="15"/>
  <c r="V65" i="15"/>
  <c r="G68" i="15"/>
  <c r="M68" i="15" s="1"/>
  <c r="I68" i="15"/>
  <c r="K68" i="15"/>
  <c r="O68" i="15"/>
  <c r="Q68" i="15"/>
  <c r="V68" i="15"/>
  <c r="G71" i="15"/>
  <c r="I71" i="15"/>
  <c r="K71" i="15"/>
  <c r="M71" i="15"/>
  <c r="O71" i="15"/>
  <c r="Q71" i="15"/>
  <c r="V71" i="15"/>
  <c r="G74" i="15"/>
  <c r="M74" i="15" s="1"/>
  <c r="I74" i="15"/>
  <c r="K74" i="15"/>
  <c r="O74" i="15"/>
  <c r="Q74" i="15"/>
  <c r="V74" i="15"/>
  <c r="G77" i="15"/>
  <c r="M77" i="15" s="1"/>
  <c r="I77" i="15"/>
  <c r="K77" i="15"/>
  <c r="O77" i="15"/>
  <c r="Q77" i="15"/>
  <c r="V77" i="15"/>
  <c r="G81" i="15"/>
  <c r="I81" i="15"/>
  <c r="K81" i="15"/>
  <c r="M81" i="15"/>
  <c r="O81" i="15"/>
  <c r="Q81" i="15"/>
  <c r="Q80" i="15" s="1"/>
  <c r="V81" i="15"/>
  <c r="V80" i="15" s="1"/>
  <c r="G84" i="15"/>
  <c r="I84" i="15"/>
  <c r="K84" i="15"/>
  <c r="K80" i="15" s="1"/>
  <c r="M84" i="15"/>
  <c r="O84" i="15"/>
  <c r="Q84" i="15"/>
  <c r="V84" i="15"/>
  <c r="G87" i="15"/>
  <c r="M87" i="15" s="1"/>
  <c r="I87" i="15"/>
  <c r="K87" i="15"/>
  <c r="O87" i="15"/>
  <c r="Q87" i="15"/>
  <c r="V87" i="15"/>
  <c r="G90" i="15"/>
  <c r="I90" i="15"/>
  <c r="K90" i="15"/>
  <c r="M90" i="15"/>
  <c r="O90" i="15"/>
  <c r="O80" i="15" s="1"/>
  <c r="Q90" i="15"/>
  <c r="V90" i="15"/>
  <c r="G93" i="15"/>
  <c r="M93" i="15" s="1"/>
  <c r="I93" i="15"/>
  <c r="K93" i="15"/>
  <c r="O93" i="15"/>
  <c r="Q93" i="15"/>
  <c r="V93" i="15"/>
  <c r="G96" i="15"/>
  <c r="I96" i="15"/>
  <c r="K96" i="15"/>
  <c r="M96" i="15"/>
  <c r="O96" i="15"/>
  <c r="Q96" i="15"/>
  <c r="V96" i="15"/>
  <c r="G99" i="15"/>
  <c r="G80" i="15" s="1"/>
  <c r="I99" i="15"/>
  <c r="K99" i="15"/>
  <c r="O99" i="15"/>
  <c r="Q99" i="15"/>
  <c r="V99" i="15"/>
  <c r="G102" i="15"/>
  <c r="I102" i="15"/>
  <c r="K102" i="15"/>
  <c r="M102" i="15"/>
  <c r="O102" i="15"/>
  <c r="Q102" i="15"/>
  <c r="V102" i="15"/>
  <c r="G105" i="15"/>
  <c r="M105" i="15" s="1"/>
  <c r="I105" i="15"/>
  <c r="I80" i="15" s="1"/>
  <c r="K105" i="15"/>
  <c r="O105" i="15"/>
  <c r="Q105" i="15"/>
  <c r="V105" i="15"/>
  <c r="G108" i="15"/>
  <c r="M108" i="15" s="1"/>
  <c r="I108" i="15"/>
  <c r="K108" i="15"/>
  <c r="O108" i="15"/>
  <c r="Q108" i="15"/>
  <c r="V108" i="15"/>
  <c r="G111" i="15"/>
  <c r="I111" i="15"/>
  <c r="K111" i="15"/>
  <c r="M111" i="15"/>
  <c r="O111" i="15"/>
  <c r="Q111" i="15"/>
  <c r="V111" i="15"/>
  <c r="G114" i="15"/>
  <c r="M114" i="15" s="1"/>
  <c r="I114" i="15"/>
  <c r="K114" i="15"/>
  <c r="O114" i="15"/>
  <c r="Q114" i="15"/>
  <c r="V114" i="15"/>
  <c r="G117" i="15"/>
  <c r="I117" i="15"/>
  <c r="K117" i="15"/>
  <c r="M117" i="15"/>
  <c r="O117" i="15"/>
  <c r="Q117" i="15"/>
  <c r="V117" i="15"/>
  <c r="G120" i="15"/>
  <c r="M120" i="15" s="1"/>
  <c r="I120" i="15"/>
  <c r="K120" i="15"/>
  <c r="O120" i="15"/>
  <c r="Q120" i="15"/>
  <c r="V120" i="15"/>
  <c r="G123" i="15"/>
  <c r="M123" i="15" s="1"/>
  <c r="I123" i="15"/>
  <c r="K123" i="15"/>
  <c r="O123" i="15"/>
  <c r="Q123" i="15"/>
  <c r="V123" i="15"/>
  <c r="G126" i="15"/>
  <c r="I126" i="15"/>
  <c r="G127" i="15"/>
  <c r="I127" i="15"/>
  <c r="K127" i="15"/>
  <c r="M127" i="15"/>
  <c r="O127" i="15"/>
  <c r="Q127" i="15"/>
  <c r="Q126" i="15" s="1"/>
  <c r="V127" i="15"/>
  <c r="V126" i="15" s="1"/>
  <c r="G131" i="15"/>
  <c r="I131" i="15"/>
  <c r="K131" i="15"/>
  <c r="K126" i="15" s="1"/>
  <c r="M131" i="15"/>
  <c r="O131" i="15"/>
  <c r="Q131" i="15"/>
  <c r="V131" i="15"/>
  <c r="G133" i="15"/>
  <c r="M133" i="15" s="1"/>
  <c r="I133" i="15"/>
  <c r="K133" i="15"/>
  <c r="O133" i="15"/>
  <c r="Q133" i="15"/>
  <c r="V133" i="15"/>
  <c r="G135" i="15"/>
  <c r="I135" i="15"/>
  <c r="K135" i="15"/>
  <c r="M135" i="15"/>
  <c r="O135" i="15"/>
  <c r="O126" i="15" s="1"/>
  <c r="Q135" i="15"/>
  <c r="V135" i="15"/>
  <c r="G137" i="15"/>
  <c r="M137" i="15" s="1"/>
  <c r="I137" i="15"/>
  <c r="K137" i="15"/>
  <c r="O137" i="15"/>
  <c r="Q137" i="15"/>
  <c r="V137" i="15"/>
  <c r="G139" i="15"/>
  <c r="I139" i="15"/>
  <c r="K139" i="15"/>
  <c r="M139" i="15"/>
  <c r="O139" i="15"/>
  <c r="Q139" i="15"/>
  <c r="V139" i="15"/>
  <c r="G141" i="15"/>
  <c r="M141" i="15" s="1"/>
  <c r="I141" i="15"/>
  <c r="K141" i="15"/>
  <c r="O141" i="15"/>
  <c r="Q141" i="15"/>
  <c r="V141" i="15"/>
  <c r="G144" i="15"/>
  <c r="G143" i="15" s="1"/>
  <c r="I144" i="15"/>
  <c r="I143" i="15" s="1"/>
  <c r="K144" i="15"/>
  <c r="K143" i="15" s="1"/>
  <c r="O144" i="15"/>
  <c r="O143" i="15" s="1"/>
  <c r="Q144" i="15"/>
  <c r="Q143" i="15" s="1"/>
  <c r="V144" i="15"/>
  <c r="G148" i="15"/>
  <c r="M148" i="15" s="1"/>
  <c r="I148" i="15"/>
  <c r="K148" i="15"/>
  <c r="O148" i="15"/>
  <c r="Q148" i="15"/>
  <c r="V148" i="15"/>
  <c r="G152" i="15"/>
  <c r="I152" i="15"/>
  <c r="K152" i="15"/>
  <c r="M152" i="15"/>
  <c r="O152" i="15"/>
  <c r="Q152" i="15"/>
  <c r="V152" i="15"/>
  <c r="V143" i="15" s="1"/>
  <c r="G156" i="15"/>
  <c r="M156" i="15" s="1"/>
  <c r="I156" i="15"/>
  <c r="K156" i="15"/>
  <c r="O156" i="15"/>
  <c r="Q156" i="15"/>
  <c r="V156" i="15"/>
  <c r="G160" i="15"/>
  <c r="I160" i="15"/>
  <c r="K160" i="15"/>
  <c r="M160" i="15"/>
  <c r="O160" i="15"/>
  <c r="Q160" i="15"/>
  <c r="V160" i="15"/>
  <c r="G163" i="15"/>
  <c r="M163" i="15" s="1"/>
  <c r="I163" i="15"/>
  <c r="K163" i="15"/>
  <c r="O163" i="15"/>
  <c r="Q163" i="15"/>
  <c r="V163" i="15"/>
  <c r="G166" i="15"/>
  <c r="M166" i="15" s="1"/>
  <c r="I166" i="15"/>
  <c r="K166" i="15"/>
  <c r="O166" i="15"/>
  <c r="Q166" i="15"/>
  <c r="V166" i="15"/>
  <c r="G170" i="15"/>
  <c r="M170" i="15" s="1"/>
  <c r="I170" i="15"/>
  <c r="K170" i="15"/>
  <c r="O170" i="15"/>
  <c r="Q170" i="15"/>
  <c r="V170" i="15"/>
  <c r="G174" i="15"/>
  <c r="M174" i="15" s="1"/>
  <c r="I174" i="15"/>
  <c r="K174" i="15"/>
  <c r="O174" i="15"/>
  <c r="Q174" i="15"/>
  <c r="V174" i="15"/>
  <c r="G178" i="15"/>
  <c r="I178" i="15"/>
  <c r="K178" i="15"/>
  <c r="M178" i="15"/>
  <c r="O178" i="15"/>
  <c r="Q178" i="15"/>
  <c r="V178" i="15"/>
  <c r="G182" i="15"/>
  <c r="I182" i="15"/>
  <c r="K182" i="15"/>
  <c r="M182" i="15"/>
  <c r="O182" i="15"/>
  <c r="Q182" i="15"/>
  <c r="V182" i="15"/>
  <c r="G186" i="15"/>
  <c r="I186" i="15"/>
  <c r="K186" i="15"/>
  <c r="M186" i="15"/>
  <c r="O186" i="15"/>
  <c r="Q186" i="15"/>
  <c r="V186" i="15"/>
  <c r="G190" i="15"/>
  <c r="M190" i="15" s="1"/>
  <c r="I190" i="15"/>
  <c r="K190" i="15"/>
  <c r="O190" i="15"/>
  <c r="Q190" i="15"/>
  <c r="V190" i="15"/>
  <c r="G195" i="15"/>
  <c r="G194" i="15" s="1"/>
  <c r="I195" i="15"/>
  <c r="I194" i="15" s="1"/>
  <c r="K195" i="15"/>
  <c r="K194" i="15" s="1"/>
  <c r="O195" i="15"/>
  <c r="Q195" i="15"/>
  <c r="V195" i="15"/>
  <c r="G198" i="15"/>
  <c r="M198" i="15" s="1"/>
  <c r="I198" i="15"/>
  <c r="K198" i="15"/>
  <c r="O198" i="15"/>
  <c r="Q198" i="15"/>
  <c r="V198" i="15"/>
  <c r="G201" i="15"/>
  <c r="M201" i="15" s="1"/>
  <c r="I201" i="15"/>
  <c r="K201" i="15"/>
  <c r="O201" i="15"/>
  <c r="O194" i="15" s="1"/>
  <c r="Q201" i="15"/>
  <c r="V201" i="15"/>
  <c r="G204" i="15"/>
  <c r="M204" i="15" s="1"/>
  <c r="I204" i="15"/>
  <c r="K204" i="15"/>
  <c r="O204" i="15"/>
  <c r="Q204" i="15"/>
  <c r="V204" i="15"/>
  <c r="G207" i="15"/>
  <c r="I207" i="15"/>
  <c r="K207" i="15"/>
  <c r="M207" i="15"/>
  <c r="O207" i="15"/>
  <c r="Q207" i="15"/>
  <c r="Q194" i="15" s="1"/>
  <c r="V207" i="15"/>
  <c r="G210" i="15"/>
  <c r="M210" i="15" s="1"/>
  <c r="I210" i="15"/>
  <c r="K210" i="15"/>
  <c r="O210" i="15"/>
  <c r="Q210" i="15"/>
  <c r="V210" i="15"/>
  <c r="G213" i="15"/>
  <c r="I213" i="15"/>
  <c r="K213" i="15"/>
  <c r="M213" i="15"/>
  <c r="O213" i="15"/>
  <c r="Q213" i="15"/>
  <c r="V213" i="15"/>
  <c r="V194" i="15" s="1"/>
  <c r="G216" i="15"/>
  <c r="M216" i="15" s="1"/>
  <c r="I216" i="15"/>
  <c r="K216" i="15"/>
  <c r="O216" i="15"/>
  <c r="Q216" i="15"/>
  <c r="V216" i="15"/>
  <c r="G219" i="15"/>
  <c r="M219" i="15" s="1"/>
  <c r="I219" i="15"/>
  <c r="K219" i="15"/>
  <c r="O219" i="15"/>
  <c r="Q219" i="15"/>
  <c r="V219" i="15"/>
  <c r="G222" i="15"/>
  <c r="M222" i="15" s="1"/>
  <c r="I222" i="15"/>
  <c r="K222" i="15"/>
  <c r="O222" i="15"/>
  <c r="Q222" i="15"/>
  <c r="V222" i="15"/>
  <c r="G226" i="15"/>
  <c r="G225" i="15" s="1"/>
  <c r="I226" i="15"/>
  <c r="I225" i="15" s="1"/>
  <c r="K226" i="15"/>
  <c r="K225" i="15" s="1"/>
  <c r="M226" i="15"/>
  <c r="O226" i="15"/>
  <c r="O225" i="15" s="1"/>
  <c r="Q226" i="15"/>
  <c r="Q225" i="15" s="1"/>
  <c r="V226" i="15"/>
  <c r="V225" i="15" s="1"/>
  <c r="G227" i="15"/>
  <c r="I227" i="15"/>
  <c r="K227" i="15"/>
  <c r="M227" i="15"/>
  <c r="O227" i="15"/>
  <c r="Q227" i="15"/>
  <c r="V227" i="15"/>
  <c r="G228" i="15"/>
  <c r="I228" i="15"/>
  <c r="K228" i="15"/>
  <c r="M228" i="15"/>
  <c r="O228" i="15"/>
  <c r="Q228" i="15"/>
  <c r="V228" i="15"/>
  <c r="G229" i="15"/>
  <c r="M229" i="15" s="1"/>
  <c r="I229" i="15"/>
  <c r="K229" i="15"/>
  <c r="O229" i="15"/>
  <c r="Q229" i="15"/>
  <c r="V229" i="15"/>
  <c r="G230" i="15"/>
  <c r="I230" i="15"/>
  <c r="K230" i="15"/>
  <c r="M230" i="15"/>
  <c r="O230" i="15"/>
  <c r="Q230" i="15"/>
  <c r="V230" i="15"/>
  <c r="G231" i="15"/>
  <c r="M231" i="15" s="1"/>
  <c r="I231" i="15"/>
  <c r="K231" i="15"/>
  <c r="O231" i="15"/>
  <c r="Q231" i="15"/>
  <c r="V231" i="15"/>
  <c r="AE233" i="15"/>
  <c r="G47" i="14"/>
  <c r="G9" i="14"/>
  <c r="G8" i="14" s="1"/>
  <c r="I9" i="14"/>
  <c r="I8" i="14" s="1"/>
  <c r="K9" i="14"/>
  <c r="K8" i="14" s="1"/>
  <c r="M9" i="14"/>
  <c r="O9" i="14"/>
  <c r="O8" i="14" s="1"/>
  <c r="Q9" i="14"/>
  <c r="Q8" i="14" s="1"/>
  <c r="V9" i="14"/>
  <c r="V8" i="14" s="1"/>
  <c r="G10" i="14"/>
  <c r="M10" i="14" s="1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I13" i="14"/>
  <c r="K13" i="14"/>
  <c r="M13" i="14"/>
  <c r="O13" i="14"/>
  <c r="Q13" i="14"/>
  <c r="V13" i="14"/>
  <c r="G14" i="14"/>
  <c r="M14" i="14" s="1"/>
  <c r="I14" i="14"/>
  <c r="K14" i="14"/>
  <c r="O14" i="14"/>
  <c r="Q14" i="14"/>
  <c r="V14" i="14"/>
  <c r="G15" i="14"/>
  <c r="I15" i="14"/>
  <c r="K15" i="14"/>
  <c r="M15" i="14"/>
  <c r="O15" i="14"/>
  <c r="Q15" i="14"/>
  <c r="V15" i="14"/>
  <c r="G16" i="14"/>
  <c r="I16" i="14"/>
  <c r="K16" i="14"/>
  <c r="M16" i="14"/>
  <c r="O16" i="14"/>
  <c r="Q16" i="14"/>
  <c r="V16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K19" i="14"/>
  <c r="G20" i="14"/>
  <c r="I20" i="14"/>
  <c r="K20" i="14"/>
  <c r="M20" i="14"/>
  <c r="O20" i="14"/>
  <c r="O19" i="14" s="1"/>
  <c r="Q20" i="14"/>
  <c r="Q19" i="14" s="1"/>
  <c r="V20" i="14"/>
  <c r="V19" i="14" s="1"/>
  <c r="G24" i="14"/>
  <c r="I24" i="14"/>
  <c r="K24" i="14"/>
  <c r="M24" i="14"/>
  <c r="M19" i="14" s="1"/>
  <c r="O24" i="14"/>
  <c r="Q24" i="14"/>
  <c r="V24" i="14"/>
  <c r="G28" i="14"/>
  <c r="I28" i="14"/>
  <c r="K28" i="14"/>
  <c r="M28" i="14"/>
  <c r="O28" i="14"/>
  <c r="Q28" i="14"/>
  <c r="V28" i="14"/>
  <c r="G32" i="14"/>
  <c r="M32" i="14" s="1"/>
  <c r="I32" i="14"/>
  <c r="I19" i="14" s="1"/>
  <c r="K32" i="14"/>
  <c r="O32" i="14"/>
  <c r="Q32" i="14"/>
  <c r="V32" i="14"/>
  <c r="G36" i="14"/>
  <c r="M36" i="14" s="1"/>
  <c r="I36" i="14"/>
  <c r="K36" i="14"/>
  <c r="O36" i="14"/>
  <c r="Q36" i="14"/>
  <c r="V36" i="14"/>
  <c r="G41" i="14"/>
  <c r="I41" i="14"/>
  <c r="K41" i="14"/>
  <c r="M41" i="14"/>
  <c r="O41" i="14"/>
  <c r="Q41" i="14"/>
  <c r="V41" i="14"/>
  <c r="AE47" i="14"/>
  <c r="AF47" i="14"/>
  <c r="G213" i="13"/>
  <c r="G9" i="13"/>
  <c r="G8" i="13" s="1"/>
  <c r="I9" i="13"/>
  <c r="I8" i="13" s="1"/>
  <c r="K9" i="13"/>
  <c r="K8" i="13" s="1"/>
  <c r="M9" i="13"/>
  <c r="O9" i="13"/>
  <c r="O8" i="13" s="1"/>
  <c r="Q9" i="13"/>
  <c r="Q8" i="13" s="1"/>
  <c r="V9" i="13"/>
  <c r="V8" i="13" s="1"/>
  <c r="G14" i="13"/>
  <c r="M14" i="13" s="1"/>
  <c r="I14" i="13"/>
  <c r="K14" i="13"/>
  <c r="O14" i="13"/>
  <c r="Q14" i="13"/>
  <c r="V14" i="13"/>
  <c r="G15" i="13"/>
  <c r="I15" i="13"/>
  <c r="K15" i="13"/>
  <c r="M15" i="13"/>
  <c r="O15" i="13"/>
  <c r="Q15" i="13"/>
  <c r="V15" i="13"/>
  <c r="G20" i="13"/>
  <c r="I20" i="13"/>
  <c r="K20" i="13"/>
  <c r="M20" i="13"/>
  <c r="O20" i="13"/>
  <c r="Q20" i="13"/>
  <c r="V20" i="13"/>
  <c r="G28" i="13"/>
  <c r="I28" i="13"/>
  <c r="K28" i="13"/>
  <c r="M28" i="13"/>
  <c r="O28" i="13"/>
  <c r="Q28" i="13"/>
  <c r="V28" i="13"/>
  <c r="G35" i="13"/>
  <c r="I35" i="13"/>
  <c r="K35" i="13"/>
  <c r="M35" i="13"/>
  <c r="O35" i="13"/>
  <c r="Q35" i="13"/>
  <c r="V35" i="13"/>
  <c r="G45" i="13"/>
  <c r="I45" i="13"/>
  <c r="K45" i="13"/>
  <c r="M45" i="13"/>
  <c r="O45" i="13"/>
  <c r="Q45" i="13"/>
  <c r="V45" i="13"/>
  <c r="G46" i="13"/>
  <c r="I46" i="13"/>
  <c r="K46" i="13"/>
  <c r="M46" i="13"/>
  <c r="O46" i="13"/>
  <c r="Q46" i="13"/>
  <c r="V46" i="13"/>
  <c r="G58" i="13"/>
  <c r="M58" i="13" s="1"/>
  <c r="I58" i="13"/>
  <c r="K58" i="13"/>
  <c r="O58" i="13"/>
  <c r="Q58" i="13"/>
  <c r="V58" i="13"/>
  <c r="G65" i="13"/>
  <c r="I65" i="13"/>
  <c r="K65" i="13"/>
  <c r="M65" i="13"/>
  <c r="O65" i="13"/>
  <c r="Q65" i="13"/>
  <c r="V65" i="13"/>
  <c r="G71" i="13"/>
  <c r="M71" i="13" s="1"/>
  <c r="I71" i="13"/>
  <c r="K71" i="13"/>
  <c r="O71" i="13"/>
  <c r="Q71" i="13"/>
  <c r="V71" i="13"/>
  <c r="G75" i="13"/>
  <c r="I75" i="13"/>
  <c r="K75" i="13"/>
  <c r="M75" i="13"/>
  <c r="O75" i="13"/>
  <c r="Q75" i="13"/>
  <c r="V75" i="13"/>
  <c r="G89" i="13"/>
  <c r="I89" i="13"/>
  <c r="K89" i="13"/>
  <c r="M89" i="13"/>
  <c r="O89" i="13"/>
  <c r="Q89" i="13"/>
  <c r="V89" i="13"/>
  <c r="G91" i="13"/>
  <c r="I91" i="13"/>
  <c r="K91" i="13"/>
  <c r="M91" i="13"/>
  <c r="O91" i="13"/>
  <c r="Q91" i="13"/>
  <c r="V91" i="13"/>
  <c r="G93" i="13"/>
  <c r="I93" i="13"/>
  <c r="K93" i="13"/>
  <c r="M93" i="13"/>
  <c r="O93" i="13"/>
  <c r="Q93" i="13"/>
  <c r="V93" i="13"/>
  <c r="G97" i="13"/>
  <c r="M97" i="13" s="1"/>
  <c r="I97" i="13"/>
  <c r="K97" i="13"/>
  <c r="O97" i="13"/>
  <c r="Q97" i="13"/>
  <c r="V97" i="13"/>
  <c r="G101" i="13"/>
  <c r="I101" i="13"/>
  <c r="K101" i="13"/>
  <c r="M101" i="13"/>
  <c r="O101" i="13"/>
  <c r="Q101" i="13"/>
  <c r="V101" i="13"/>
  <c r="G104" i="13"/>
  <c r="M104" i="13" s="1"/>
  <c r="I104" i="13"/>
  <c r="K104" i="13"/>
  <c r="O104" i="13"/>
  <c r="Q104" i="13"/>
  <c r="V104" i="13"/>
  <c r="G111" i="13"/>
  <c r="G110" i="13" s="1"/>
  <c r="I111" i="13"/>
  <c r="I110" i="13" s="1"/>
  <c r="K111" i="13"/>
  <c r="K110" i="13" s="1"/>
  <c r="M111" i="13"/>
  <c r="O111" i="13"/>
  <c r="O110" i="13" s="1"/>
  <c r="Q111" i="13"/>
  <c r="V111" i="13"/>
  <c r="G112" i="13"/>
  <c r="I112" i="13"/>
  <c r="K112" i="13"/>
  <c r="M112" i="13"/>
  <c r="O112" i="13"/>
  <c r="Q112" i="13"/>
  <c r="V112" i="13"/>
  <c r="G113" i="13"/>
  <c r="I113" i="13"/>
  <c r="K113" i="13"/>
  <c r="M113" i="13"/>
  <c r="O113" i="13"/>
  <c r="Q113" i="13"/>
  <c r="Q110" i="13" s="1"/>
  <c r="V113" i="13"/>
  <c r="G114" i="13"/>
  <c r="I114" i="13"/>
  <c r="K114" i="13"/>
  <c r="M114" i="13"/>
  <c r="O114" i="13"/>
  <c r="Q114" i="13"/>
  <c r="V114" i="13"/>
  <c r="G115" i="13"/>
  <c r="I115" i="13"/>
  <c r="K115" i="13"/>
  <c r="M115" i="13"/>
  <c r="O115" i="13"/>
  <c r="Q115" i="13"/>
  <c r="V115" i="13"/>
  <c r="V110" i="13" s="1"/>
  <c r="G116" i="13"/>
  <c r="M116" i="13" s="1"/>
  <c r="I116" i="13"/>
  <c r="K116" i="13"/>
  <c r="O116" i="13"/>
  <c r="Q116" i="13"/>
  <c r="V116" i="13"/>
  <c r="G118" i="13"/>
  <c r="M118" i="13" s="1"/>
  <c r="I118" i="13"/>
  <c r="I117" i="13" s="1"/>
  <c r="K118" i="13"/>
  <c r="K117" i="13" s="1"/>
  <c r="O118" i="13"/>
  <c r="Q118" i="13"/>
  <c r="V118" i="13"/>
  <c r="G122" i="13"/>
  <c r="I122" i="13"/>
  <c r="K122" i="13"/>
  <c r="M122" i="13"/>
  <c r="O122" i="13"/>
  <c r="Q122" i="13"/>
  <c r="V122" i="13"/>
  <c r="G127" i="13"/>
  <c r="I127" i="13"/>
  <c r="K127" i="13"/>
  <c r="M127" i="13"/>
  <c r="O127" i="13"/>
  <c r="O117" i="13" s="1"/>
  <c r="Q127" i="13"/>
  <c r="V127" i="13"/>
  <c r="G132" i="13"/>
  <c r="I132" i="13"/>
  <c r="K132" i="13"/>
  <c r="M132" i="13"/>
  <c r="O132" i="13"/>
  <c r="Q132" i="13"/>
  <c r="V132" i="13"/>
  <c r="G136" i="13"/>
  <c r="I136" i="13"/>
  <c r="K136" i="13"/>
  <c r="M136" i="13"/>
  <c r="O136" i="13"/>
  <c r="Q136" i="13"/>
  <c r="Q117" i="13" s="1"/>
  <c r="V136" i="13"/>
  <c r="V117" i="13" s="1"/>
  <c r="G140" i="13"/>
  <c r="M140" i="13" s="1"/>
  <c r="I140" i="13"/>
  <c r="K140" i="13"/>
  <c r="O140" i="13"/>
  <c r="Q140" i="13"/>
  <c r="V140" i="13"/>
  <c r="G143" i="13"/>
  <c r="I143" i="13"/>
  <c r="K143" i="13"/>
  <c r="M143" i="13"/>
  <c r="O143" i="13"/>
  <c r="Q143" i="13"/>
  <c r="V143" i="13"/>
  <c r="G146" i="13"/>
  <c r="I146" i="13"/>
  <c r="G147" i="13"/>
  <c r="I147" i="13"/>
  <c r="K147" i="13"/>
  <c r="K146" i="13" s="1"/>
  <c r="M147" i="13"/>
  <c r="M146" i="13" s="1"/>
  <c r="O147" i="13"/>
  <c r="O146" i="13" s="1"/>
  <c r="Q147" i="13"/>
  <c r="Q146" i="13" s="1"/>
  <c r="V147" i="13"/>
  <c r="V146" i="13" s="1"/>
  <c r="G152" i="13"/>
  <c r="I152" i="13"/>
  <c r="K152" i="13"/>
  <c r="M152" i="13"/>
  <c r="O152" i="13"/>
  <c r="Q152" i="13"/>
  <c r="V152" i="13"/>
  <c r="G157" i="13"/>
  <c r="G156" i="13" s="1"/>
  <c r="I157" i="13"/>
  <c r="I156" i="13" s="1"/>
  <c r="K157" i="13"/>
  <c r="K156" i="13" s="1"/>
  <c r="M157" i="13"/>
  <c r="M156" i="13" s="1"/>
  <c r="O157" i="13"/>
  <c r="O156" i="13" s="1"/>
  <c r="Q157" i="13"/>
  <c r="Q156" i="13" s="1"/>
  <c r="V157" i="13"/>
  <c r="V156" i="13" s="1"/>
  <c r="G161" i="13"/>
  <c r="G160" i="13" s="1"/>
  <c r="I161" i="13"/>
  <c r="I160" i="13" s="1"/>
  <c r="K161" i="13"/>
  <c r="K160" i="13" s="1"/>
  <c r="M161" i="13"/>
  <c r="O161" i="13"/>
  <c r="O160" i="13" s="1"/>
  <c r="Q161" i="13"/>
  <c r="Q160" i="13" s="1"/>
  <c r="V161" i="13"/>
  <c r="V160" i="13" s="1"/>
  <c r="G165" i="13"/>
  <c r="M165" i="13" s="1"/>
  <c r="I165" i="13"/>
  <c r="K165" i="13"/>
  <c r="O165" i="13"/>
  <c r="Q165" i="13"/>
  <c r="V165" i="13"/>
  <c r="O169" i="13"/>
  <c r="Q169" i="13"/>
  <c r="V169" i="13"/>
  <c r="G170" i="13"/>
  <c r="M170" i="13" s="1"/>
  <c r="M169" i="13" s="1"/>
  <c r="I170" i="13"/>
  <c r="I169" i="13" s="1"/>
  <c r="K170" i="13"/>
  <c r="K169" i="13" s="1"/>
  <c r="O170" i="13"/>
  <c r="Q170" i="13"/>
  <c r="V170" i="13"/>
  <c r="G176" i="13"/>
  <c r="I176" i="13"/>
  <c r="K176" i="13"/>
  <c r="M176" i="13"/>
  <c r="O176" i="13"/>
  <c r="Q176" i="13"/>
  <c r="V176" i="13"/>
  <c r="G177" i="13"/>
  <c r="I177" i="13"/>
  <c r="M177" i="13"/>
  <c r="O177" i="13"/>
  <c r="G178" i="13"/>
  <c r="I178" i="13"/>
  <c r="K178" i="13"/>
  <c r="M178" i="13"/>
  <c r="O178" i="13"/>
  <c r="Q178" i="13"/>
  <c r="Q177" i="13" s="1"/>
  <c r="V178" i="13"/>
  <c r="V177" i="13" s="1"/>
  <c r="G190" i="13"/>
  <c r="I190" i="13"/>
  <c r="K190" i="13"/>
  <c r="K177" i="13" s="1"/>
  <c r="M190" i="13"/>
  <c r="O190" i="13"/>
  <c r="Q190" i="13"/>
  <c r="V190" i="13"/>
  <c r="G196" i="13"/>
  <c r="I196" i="13"/>
  <c r="I195" i="13" s="1"/>
  <c r="K196" i="13"/>
  <c r="K195" i="13" s="1"/>
  <c r="M196" i="13"/>
  <c r="O196" i="13"/>
  <c r="O195" i="13" s="1"/>
  <c r="Q196" i="13"/>
  <c r="Q195" i="13" s="1"/>
  <c r="V196" i="13"/>
  <c r="V195" i="13" s="1"/>
  <c r="G197" i="13"/>
  <c r="G195" i="13" s="1"/>
  <c r="I197" i="13"/>
  <c r="K197" i="13"/>
  <c r="O197" i="13"/>
  <c r="Q197" i="13"/>
  <c r="V197" i="13"/>
  <c r="G199" i="13"/>
  <c r="M199" i="13" s="1"/>
  <c r="I199" i="13"/>
  <c r="K199" i="13"/>
  <c r="O199" i="13"/>
  <c r="Q199" i="13"/>
  <c r="V199" i="13"/>
  <c r="G200" i="13"/>
  <c r="I200" i="13"/>
  <c r="K200" i="13"/>
  <c r="M200" i="13"/>
  <c r="O200" i="13"/>
  <c r="Q200" i="13"/>
  <c r="V200" i="13"/>
  <c r="G201" i="13"/>
  <c r="I201" i="13"/>
  <c r="K201" i="13"/>
  <c r="M201" i="13"/>
  <c r="O201" i="13"/>
  <c r="Q201" i="13"/>
  <c r="V201" i="13"/>
  <c r="G203" i="13"/>
  <c r="I203" i="13"/>
  <c r="K203" i="13"/>
  <c r="M203" i="13"/>
  <c r="O203" i="13"/>
  <c r="Q203" i="13"/>
  <c r="V203" i="13"/>
  <c r="G204" i="13"/>
  <c r="M204" i="13" s="1"/>
  <c r="I204" i="13"/>
  <c r="K204" i="13"/>
  <c r="O204" i="13"/>
  <c r="Q204" i="13"/>
  <c r="V204" i="13"/>
  <c r="G205" i="13"/>
  <c r="I205" i="13"/>
  <c r="K205" i="13"/>
  <c r="M205" i="13"/>
  <c r="O205" i="13"/>
  <c r="Q205" i="13"/>
  <c r="V205" i="13"/>
  <c r="G207" i="13"/>
  <c r="M207" i="13" s="1"/>
  <c r="I207" i="13"/>
  <c r="K207" i="13"/>
  <c r="O207" i="13"/>
  <c r="Q207" i="13"/>
  <c r="V207" i="13"/>
  <c r="G209" i="13"/>
  <c r="M209" i="13" s="1"/>
  <c r="I209" i="13"/>
  <c r="K209" i="13"/>
  <c r="O209" i="13"/>
  <c r="Q209" i="13"/>
  <c r="V209" i="13"/>
  <c r="AE213" i="13"/>
  <c r="G741" i="12"/>
  <c r="BA353" i="12"/>
  <c r="BA186" i="12"/>
  <c r="BA162" i="12"/>
  <c r="BA128" i="12"/>
  <c r="BA94" i="12"/>
  <c r="BA81" i="12"/>
  <c r="G9" i="12"/>
  <c r="M9" i="12" s="1"/>
  <c r="I9" i="12"/>
  <c r="I8" i="12" s="1"/>
  <c r="K9" i="12"/>
  <c r="K8" i="12" s="1"/>
  <c r="O9" i="12"/>
  <c r="Q9" i="12"/>
  <c r="V9" i="12"/>
  <c r="G13" i="12"/>
  <c r="I13" i="12"/>
  <c r="K13" i="12"/>
  <c r="M13" i="12"/>
  <c r="O13" i="12"/>
  <c r="Q13" i="12"/>
  <c r="V13" i="12"/>
  <c r="G23" i="12"/>
  <c r="I23" i="12"/>
  <c r="K23" i="12"/>
  <c r="M23" i="12"/>
  <c r="O23" i="12"/>
  <c r="O8" i="12" s="1"/>
  <c r="Q23" i="12"/>
  <c r="V23" i="12"/>
  <c r="G27" i="12"/>
  <c r="M27" i="12" s="1"/>
  <c r="I27" i="12"/>
  <c r="K27" i="12"/>
  <c r="O27" i="12"/>
  <c r="Q27" i="12"/>
  <c r="V27" i="12"/>
  <c r="G28" i="12"/>
  <c r="I28" i="12"/>
  <c r="K28" i="12"/>
  <c r="M28" i="12"/>
  <c r="O28" i="12"/>
  <c r="Q28" i="12"/>
  <c r="Q8" i="12" s="1"/>
  <c r="V28" i="12"/>
  <c r="V8" i="12" s="1"/>
  <c r="G30" i="12"/>
  <c r="I30" i="12"/>
  <c r="K30" i="12"/>
  <c r="M30" i="12"/>
  <c r="O30" i="12"/>
  <c r="Q30" i="12"/>
  <c r="V30" i="12"/>
  <c r="G33" i="12"/>
  <c r="I33" i="12"/>
  <c r="K33" i="12"/>
  <c r="M33" i="12"/>
  <c r="O33" i="12"/>
  <c r="Q33" i="12"/>
  <c r="V33" i="12"/>
  <c r="G35" i="12"/>
  <c r="M35" i="12" s="1"/>
  <c r="I35" i="12"/>
  <c r="K35" i="12"/>
  <c r="O35" i="12"/>
  <c r="Q35" i="12"/>
  <c r="V35" i="12"/>
  <c r="G36" i="12"/>
  <c r="I36" i="12"/>
  <c r="K36" i="12"/>
  <c r="M36" i="12"/>
  <c r="O36" i="12"/>
  <c r="Q36" i="12"/>
  <c r="V36" i="12"/>
  <c r="G39" i="12"/>
  <c r="I39" i="12"/>
  <c r="K39" i="12"/>
  <c r="M39" i="12"/>
  <c r="O39" i="12"/>
  <c r="Q39" i="12"/>
  <c r="V39" i="12"/>
  <c r="G41" i="12"/>
  <c r="I41" i="12"/>
  <c r="K41" i="12"/>
  <c r="M41" i="12"/>
  <c r="O41" i="12"/>
  <c r="Q41" i="12"/>
  <c r="V41" i="12"/>
  <c r="G42" i="12"/>
  <c r="I42" i="12"/>
  <c r="K42" i="12"/>
  <c r="M42" i="12"/>
  <c r="O42" i="12"/>
  <c r="Q42" i="12"/>
  <c r="V42" i="12"/>
  <c r="I44" i="12"/>
  <c r="Q44" i="12"/>
  <c r="G45" i="12"/>
  <c r="I45" i="12"/>
  <c r="K45" i="12"/>
  <c r="K44" i="12" s="1"/>
  <c r="M45" i="12"/>
  <c r="O45" i="12"/>
  <c r="O44" i="12" s="1"/>
  <c r="Q45" i="12"/>
  <c r="V45" i="12"/>
  <c r="V44" i="12" s="1"/>
  <c r="G52" i="12"/>
  <c r="G44" i="12" s="1"/>
  <c r="I52" i="12"/>
  <c r="K52" i="12"/>
  <c r="O52" i="12"/>
  <c r="Q52" i="12"/>
  <c r="V52" i="12"/>
  <c r="G56" i="12"/>
  <c r="M56" i="12" s="1"/>
  <c r="I56" i="12"/>
  <c r="K56" i="12"/>
  <c r="O56" i="12"/>
  <c r="Q56" i="12"/>
  <c r="V56" i="12"/>
  <c r="G59" i="12"/>
  <c r="I59" i="12"/>
  <c r="O59" i="12"/>
  <c r="Q59" i="12"/>
  <c r="G60" i="12"/>
  <c r="I60" i="12"/>
  <c r="K60" i="12"/>
  <c r="K59" i="12" s="1"/>
  <c r="M60" i="12"/>
  <c r="M59" i="12" s="1"/>
  <c r="O60" i="12"/>
  <c r="Q60" i="12"/>
  <c r="V60" i="12"/>
  <c r="V59" i="12" s="1"/>
  <c r="G65" i="12"/>
  <c r="I65" i="12"/>
  <c r="G66" i="12"/>
  <c r="M66" i="12" s="1"/>
  <c r="M65" i="12" s="1"/>
  <c r="I66" i="12"/>
  <c r="K66" i="12"/>
  <c r="O66" i="12"/>
  <c r="O65" i="12" s="1"/>
  <c r="Q66" i="12"/>
  <c r="Q65" i="12" s="1"/>
  <c r="V66" i="12"/>
  <c r="G70" i="12"/>
  <c r="I70" i="12"/>
  <c r="K70" i="12"/>
  <c r="K65" i="12" s="1"/>
  <c r="M70" i="12"/>
  <c r="O70" i="12"/>
  <c r="Q70" i="12"/>
  <c r="V70" i="12"/>
  <c r="V65" i="12" s="1"/>
  <c r="G77" i="12"/>
  <c r="I77" i="12"/>
  <c r="K77" i="12"/>
  <c r="M77" i="12"/>
  <c r="O77" i="12"/>
  <c r="Q77" i="12"/>
  <c r="V77" i="12"/>
  <c r="O79" i="12"/>
  <c r="G80" i="12"/>
  <c r="M80" i="12" s="1"/>
  <c r="M79" i="12" s="1"/>
  <c r="I80" i="12"/>
  <c r="I79" i="12" s="1"/>
  <c r="K80" i="12"/>
  <c r="O80" i="12"/>
  <c r="Q80" i="12"/>
  <c r="V80" i="12"/>
  <c r="G93" i="12"/>
  <c r="I93" i="12"/>
  <c r="K93" i="12"/>
  <c r="K79" i="12" s="1"/>
  <c r="M93" i="12"/>
  <c r="O93" i="12"/>
  <c r="Q93" i="12"/>
  <c r="V93" i="12"/>
  <c r="V79" i="12" s="1"/>
  <c r="G127" i="12"/>
  <c r="I127" i="12"/>
  <c r="K127" i="12"/>
  <c r="M127" i="12"/>
  <c r="O127" i="12"/>
  <c r="Q127" i="12"/>
  <c r="V127" i="12"/>
  <c r="G156" i="12"/>
  <c r="I156" i="12"/>
  <c r="K156" i="12"/>
  <c r="M156" i="12"/>
  <c r="O156" i="12"/>
  <c r="Q156" i="12"/>
  <c r="V156" i="12"/>
  <c r="G161" i="12"/>
  <c r="I161" i="12"/>
  <c r="K161" i="12"/>
  <c r="M161" i="12"/>
  <c r="O161" i="12"/>
  <c r="Q161" i="12"/>
  <c r="Q79" i="12" s="1"/>
  <c r="V161" i="12"/>
  <c r="G166" i="12"/>
  <c r="M166" i="12" s="1"/>
  <c r="I166" i="12"/>
  <c r="K166" i="12"/>
  <c r="O166" i="12"/>
  <c r="Q166" i="12"/>
  <c r="V166" i="12"/>
  <c r="G170" i="12"/>
  <c r="I170" i="12"/>
  <c r="K170" i="12"/>
  <c r="M170" i="12"/>
  <c r="O170" i="12"/>
  <c r="Q170" i="12"/>
  <c r="V170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9" i="12"/>
  <c r="I179" i="12"/>
  <c r="K179" i="12"/>
  <c r="M179" i="12"/>
  <c r="O179" i="12"/>
  <c r="Q179" i="12"/>
  <c r="V179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5" i="12"/>
  <c r="I185" i="12"/>
  <c r="K185" i="12"/>
  <c r="M185" i="12"/>
  <c r="O185" i="12"/>
  <c r="Q185" i="12"/>
  <c r="V185" i="12"/>
  <c r="K193" i="12"/>
  <c r="G194" i="12"/>
  <c r="G193" i="12" s="1"/>
  <c r="I194" i="12"/>
  <c r="K194" i="12"/>
  <c r="O194" i="12"/>
  <c r="O193" i="12" s="1"/>
  <c r="Q194" i="12"/>
  <c r="Q193" i="12" s="1"/>
  <c r="V194" i="12"/>
  <c r="V193" i="12" s="1"/>
  <c r="G195" i="12"/>
  <c r="M195" i="12" s="1"/>
  <c r="I195" i="12"/>
  <c r="I193" i="12" s="1"/>
  <c r="K195" i="12"/>
  <c r="O195" i="12"/>
  <c r="Q195" i="12"/>
  <c r="V195" i="12"/>
  <c r="V196" i="12"/>
  <c r="G197" i="12"/>
  <c r="G196" i="12" s="1"/>
  <c r="I197" i="12"/>
  <c r="I196" i="12" s="1"/>
  <c r="K197" i="12"/>
  <c r="K196" i="12" s="1"/>
  <c r="M197" i="12"/>
  <c r="M196" i="12" s="1"/>
  <c r="O197" i="12"/>
  <c r="Q197" i="12"/>
  <c r="Q196" i="12" s="1"/>
  <c r="V197" i="12"/>
  <c r="G198" i="12"/>
  <c r="I198" i="12"/>
  <c r="K198" i="12"/>
  <c r="M198" i="12"/>
  <c r="O198" i="12"/>
  <c r="O196" i="12" s="1"/>
  <c r="Q198" i="12"/>
  <c r="V198" i="12"/>
  <c r="G203" i="12"/>
  <c r="I203" i="12"/>
  <c r="K203" i="12"/>
  <c r="M203" i="12"/>
  <c r="O203" i="12"/>
  <c r="Q203" i="12"/>
  <c r="V203" i="12"/>
  <c r="G205" i="12"/>
  <c r="M205" i="12" s="1"/>
  <c r="I205" i="12"/>
  <c r="K205" i="12"/>
  <c r="O205" i="12"/>
  <c r="Q205" i="12"/>
  <c r="V205" i="12"/>
  <c r="G206" i="12"/>
  <c r="I206" i="12"/>
  <c r="K206" i="12"/>
  <c r="M206" i="12"/>
  <c r="O206" i="12"/>
  <c r="Q206" i="12"/>
  <c r="V206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I209" i="12"/>
  <c r="Q209" i="12"/>
  <c r="G210" i="12"/>
  <c r="I210" i="12"/>
  <c r="K210" i="12"/>
  <c r="K209" i="12" s="1"/>
  <c r="M210" i="12"/>
  <c r="M209" i="12" s="1"/>
  <c r="O210" i="12"/>
  <c r="O209" i="12" s="1"/>
  <c r="Q210" i="12"/>
  <c r="V210" i="12"/>
  <c r="V209" i="12" s="1"/>
  <c r="G211" i="12"/>
  <c r="I211" i="12"/>
  <c r="K211" i="12"/>
  <c r="G212" i="12"/>
  <c r="M212" i="12" s="1"/>
  <c r="M211" i="12" s="1"/>
  <c r="I212" i="12"/>
  <c r="K212" i="12"/>
  <c r="O212" i="12"/>
  <c r="O211" i="12" s="1"/>
  <c r="Q212" i="12"/>
  <c r="Q211" i="12" s="1"/>
  <c r="V212" i="12"/>
  <c r="V211" i="12" s="1"/>
  <c r="G213" i="12"/>
  <c r="Q213" i="12"/>
  <c r="G214" i="12"/>
  <c r="I214" i="12"/>
  <c r="I213" i="12" s="1"/>
  <c r="K214" i="12"/>
  <c r="M214" i="12"/>
  <c r="O214" i="12"/>
  <c r="Q214" i="12"/>
  <c r="V214" i="12"/>
  <c r="V213" i="12" s="1"/>
  <c r="G244" i="12"/>
  <c r="M244" i="12" s="1"/>
  <c r="I244" i="12"/>
  <c r="K244" i="12"/>
  <c r="K213" i="12" s="1"/>
  <c r="O244" i="12"/>
  <c r="O213" i="12" s="1"/>
  <c r="Q244" i="12"/>
  <c r="V244" i="12"/>
  <c r="G245" i="12"/>
  <c r="M245" i="12" s="1"/>
  <c r="I245" i="12"/>
  <c r="K245" i="12"/>
  <c r="O245" i="12"/>
  <c r="Q245" i="12"/>
  <c r="V245" i="12"/>
  <c r="G247" i="12"/>
  <c r="I247" i="12"/>
  <c r="K247" i="12"/>
  <c r="M247" i="12"/>
  <c r="O247" i="12"/>
  <c r="Q247" i="12"/>
  <c r="V247" i="12"/>
  <c r="G248" i="12"/>
  <c r="I248" i="12"/>
  <c r="K248" i="12"/>
  <c r="M248" i="12"/>
  <c r="O248" i="12"/>
  <c r="Q248" i="12"/>
  <c r="V248" i="12"/>
  <c r="G249" i="12"/>
  <c r="I249" i="12"/>
  <c r="K249" i="12"/>
  <c r="M249" i="12"/>
  <c r="O249" i="12"/>
  <c r="Q249" i="12"/>
  <c r="V249" i="12"/>
  <c r="G279" i="12"/>
  <c r="I279" i="12"/>
  <c r="K279" i="12"/>
  <c r="M279" i="12"/>
  <c r="O279" i="12"/>
  <c r="Q279" i="12"/>
  <c r="V279" i="12"/>
  <c r="G281" i="12"/>
  <c r="G280" i="12" s="1"/>
  <c r="I281" i="12"/>
  <c r="I280" i="12" s="1"/>
  <c r="K281" i="12"/>
  <c r="K280" i="12" s="1"/>
  <c r="M281" i="12"/>
  <c r="O281" i="12"/>
  <c r="O280" i="12" s="1"/>
  <c r="Q281" i="12"/>
  <c r="Q280" i="12" s="1"/>
  <c r="V281" i="12"/>
  <c r="V280" i="12" s="1"/>
  <c r="G292" i="12"/>
  <c r="M292" i="12" s="1"/>
  <c r="I292" i="12"/>
  <c r="K292" i="12"/>
  <c r="O292" i="12"/>
  <c r="Q292" i="12"/>
  <c r="V292" i="12"/>
  <c r="G309" i="12"/>
  <c r="I309" i="12"/>
  <c r="K309" i="12"/>
  <c r="M309" i="12"/>
  <c r="O309" i="12"/>
  <c r="Q309" i="12"/>
  <c r="V309" i="12"/>
  <c r="G310" i="12"/>
  <c r="M310" i="12" s="1"/>
  <c r="I310" i="12"/>
  <c r="K310" i="12"/>
  <c r="O310" i="12"/>
  <c r="Q310" i="12"/>
  <c r="V310" i="12"/>
  <c r="G311" i="12"/>
  <c r="I311" i="12"/>
  <c r="K311" i="12"/>
  <c r="M311" i="12"/>
  <c r="O311" i="12"/>
  <c r="Q311" i="12"/>
  <c r="V311" i="12"/>
  <c r="G317" i="12"/>
  <c r="M317" i="12" s="1"/>
  <c r="I317" i="12"/>
  <c r="K317" i="12"/>
  <c r="O317" i="12"/>
  <c r="Q317" i="12"/>
  <c r="V317" i="12"/>
  <c r="G323" i="12"/>
  <c r="M323" i="12" s="1"/>
  <c r="I323" i="12"/>
  <c r="K323" i="12"/>
  <c r="O323" i="12"/>
  <c r="Q323" i="12"/>
  <c r="V323" i="12"/>
  <c r="G327" i="12"/>
  <c r="M327" i="12" s="1"/>
  <c r="I327" i="12"/>
  <c r="K327" i="12"/>
  <c r="O327" i="12"/>
  <c r="Q327" i="12"/>
  <c r="V327" i="12"/>
  <c r="G331" i="12"/>
  <c r="I331" i="12"/>
  <c r="K331" i="12"/>
  <c r="M331" i="12"/>
  <c r="O331" i="12"/>
  <c r="Q331" i="12"/>
  <c r="V331" i="12"/>
  <c r="G336" i="12"/>
  <c r="M336" i="12" s="1"/>
  <c r="I336" i="12"/>
  <c r="K336" i="12"/>
  <c r="O336" i="12"/>
  <c r="Q336" i="12"/>
  <c r="V336" i="12"/>
  <c r="G340" i="12"/>
  <c r="M340" i="12" s="1"/>
  <c r="I340" i="12"/>
  <c r="K340" i="12"/>
  <c r="O340" i="12"/>
  <c r="Q340" i="12"/>
  <c r="V340" i="12"/>
  <c r="G344" i="12"/>
  <c r="I344" i="12"/>
  <c r="K344" i="12"/>
  <c r="M344" i="12"/>
  <c r="O344" i="12"/>
  <c r="Q344" i="12"/>
  <c r="V344" i="12"/>
  <c r="G349" i="12"/>
  <c r="I349" i="12"/>
  <c r="K349" i="12"/>
  <c r="M349" i="12"/>
  <c r="O349" i="12"/>
  <c r="Q349" i="12"/>
  <c r="V349" i="12"/>
  <c r="G350" i="12"/>
  <c r="I350" i="12"/>
  <c r="K350" i="12"/>
  <c r="M350" i="12"/>
  <c r="O350" i="12"/>
  <c r="Q350" i="12"/>
  <c r="V350" i="12"/>
  <c r="G352" i="12"/>
  <c r="M352" i="12" s="1"/>
  <c r="I352" i="12"/>
  <c r="K352" i="12"/>
  <c r="O352" i="12"/>
  <c r="Q352" i="12"/>
  <c r="Q351" i="12" s="1"/>
  <c r="V352" i="12"/>
  <c r="V351" i="12" s="1"/>
  <c r="G374" i="12"/>
  <c r="I374" i="12"/>
  <c r="I351" i="12" s="1"/>
  <c r="K374" i="12"/>
  <c r="K351" i="12" s="1"/>
  <c r="M374" i="12"/>
  <c r="O374" i="12"/>
  <c r="Q374" i="12"/>
  <c r="V374" i="12"/>
  <c r="G385" i="12"/>
  <c r="M385" i="12" s="1"/>
  <c r="I385" i="12"/>
  <c r="K385" i="12"/>
  <c r="O385" i="12"/>
  <c r="Q385" i="12"/>
  <c r="V385" i="12"/>
  <c r="G394" i="12"/>
  <c r="I394" i="12"/>
  <c r="K394" i="12"/>
  <c r="M394" i="12"/>
  <c r="O394" i="12"/>
  <c r="O351" i="12" s="1"/>
  <c r="Q394" i="12"/>
  <c r="V394" i="12"/>
  <c r="G402" i="12"/>
  <c r="M402" i="12" s="1"/>
  <c r="I402" i="12"/>
  <c r="K402" i="12"/>
  <c r="O402" i="12"/>
  <c r="Q402" i="12"/>
  <c r="V402" i="12"/>
  <c r="G406" i="12"/>
  <c r="I406" i="12"/>
  <c r="K406" i="12"/>
  <c r="M406" i="12"/>
  <c r="O406" i="12"/>
  <c r="Q406" i="12"/>
  <c r="V406" i="12"/>
  <c r="G410" i="12"/>
  <c r="M410" i="12" s="1"/>
  <c r="I410" i="12"/>
  <c r="K410" i="12"/>
  <c r="O410" i="12"/>
  <c r="Q410" i="12"/>
  <c r="V410" i="12"/>
  <c r="G414" i="12"/>
  <c r="M414" i="12" s="1"/>
  <c r="I414" i="12"/>
  <c r="K414" i="12"/>
  <c r="O414" i="12"/>
  <c r="Q414" i="12"/>
  <c r="V414" i="12"/>
  <c r="G420" i="12"/>
  <c r="G351" i="12" s="1"/>
  <c r="I420" i="12"/>
  <c r="K420" i="12"/>
  <c r="O420" i="12"/>
  <c r="Q420" i="12"/>
  <c r="V420" i="12"/>
  <c r="G426" i="12"/>
  <c r="I426" i="12"/>
  <c r="K426" i="12"/>
  <c r="M426" i="12"/>
  <c r="O426" i="12"/>
  <c r="Q426" i="12"/>
  <c r="V426" i="12"/>
  <c r="G432" i="12"/>
  <c r="I432" i="12"/>
  <c r="K432" i="12"/>
  <c r="M432" i="12"/>
  <c r="O432" i="12"/>
  <c r="Q432" i="12"/>
  <c r="V432" i="12"/>
  <c r="G433" i="12"/>
  <c r="G434" i="12"/>
  <c r="I434" i="12"/>
  <c r="I433" i="12" s="1"/>
  <c r="K434" i="12"/>
  <c r="K433" i="12" s="1"/>
  <c r="M434" i="12"/>
  <c r="M433" i="12" s="1"/>
  <c r="O434" i="12"/>
  <c r="O433" i="12" s="1"/>
  <c r="Q434" i="12"/>
  <c r="Q433" i="12" s="1"/>
  <c r="V434" i="12"/>
  <c r="V433" i="12" s="1"/>
  <c r="G442" i="12"/>
  <c r="I442" i="12"/>
  <c r="K442" i="12"/>
  <c r="M442" i="12"/>
  <c r="O442" i="12"/>
  <c r="Q442" i="12"/>
  <c r="V442" i="12"/>
  <c r="G450" i="12"/>
  <c r="I450" i="12"/>
  <c r="K450" i="12"/>
  <c r="M450" i="12"/>
  <c r="O450" i="12"/>
  <c r="Q450" i="12"/>
  <c r="V450" i="12"/>
  <c r="G452" i="12"/>
  <c r="M452" i="12" s="1"/>
  <c r="I452" i="12"/>
  <c r="K452" i="12"/>
  <c r="O452" i="12"/>
  <c r="Q452" i="12"/>
  <c r="Q451" i="12" s="1"/>
  <c r="V452" i="12"/>
  <c r="V451" i="12" s="1"/>
  <c r="G453" i="12"/>
  <c r="I453" i="12"/>
  <c r="I451" i="12" s="1"/>
  <c r="K453" i="12"/>
  <c r="K451" i="12" s="1"/>
  <c r="M453" i="12"/>
  <c r="O453" i="12"/>
  <c r="Q453" i="12"/>
  <c r="V453" i="12"/>
  <c r="G454" i="12"/>
  <c r="M454" i="12" s="1"/>
  <c r="I454" i="12"/>
  <c r="K454" i="12"/>
  <c r="O454" i="12"/>
  <c r="Q454" i="12"/>
  <c r="V454" i="12"/>
  <c r="G455" i="12"/>
  <c r="I455" i="12"/>
  <c r="K455" i="12"/>
  <c r="M455" i="12"/>
  <c r="O455" i="12"/>
  <c r="O451" i="12" s="1"/>
  <c r="Q455" i="12"/>
  <c r="V455" i="12"/>
  <c r="G456" i="12"/>
  <c r="M456" i="12" s="1"/>
  <c r="I456" i="12"/>
  <c r="K456" i="12"/>
  <c r="O456" i="12"/>
  <c r="Q456" i="12"/>
  <c r="V456" i="12"/>
  <c r="G457" i="12"/>
  <c r="I457" i="12"/>
  <c r="K457" i="12"/>
  <c r="M457" i="12"/>
  <c r="O457" i="12"/>
  <c r="Q457" i="12"/>
  <c r="V457" i="12"/>
  <c r="G458" i="12"/>
  <c r="M458" i="12" s="1"/>
  <c r="I458" i="12"/>
  <c r="K458" i="12"/>
  <c r="O458" i="12"/>
  <c r="Q458" i="12"/>
  <c r="V458" i="12"/>
  <c r="G459" i="12"/>
  <c r="M459" i="12" s="1"/>
  <c r="I459" i="12"/>
  <c r="K459" i="12"/>
  <c r="O459" i="12"/>
  <c r="Q459" i="12"/>
  <c r="V459" i="12"/>
  <c r="G460" i="12"/>
  <c r="G451" i="12" s="1"/>
  <c r="I460" i="12"/>
  <c r="K460" i="12"/>
  <c r="O460" i="12"/>
  <c r="Q460" i="12"/>
  <c r="V460" i="12"/>
  <c r="G461" i="12"/>
  <c r="I461" i="12"/>
  <c r="K461" i="12"/>
  <c r="M461" i="12"/>
  <c r="O461" i="12"/>
  <c r="Q461" i="12"/>
  <c r="V461" i="12"/>
  <c r="G462" i="12"/>
  <c r="I462" i="12"/>
  <c r="K462" i="12"/>
  <c r="M462" i="12"/>
  <c r="O462" i="12"/>
  <c r="Q462" i="12"/>
  <c r="V462" i="12"/>
  <c r="G463" i="12"/>
  <c r="M463" i="12" s="1"/>
  <c r="I463" i="12"/>
  <c r="K463" i="12"/>
  <c r="O463" i="12"/>
  <c r="Q463" i="12"/>
  <c r="V463" i="12"/>
  <c r="G464" i="12"/>
  <c r="I464" i="12"/>
  <c r="K464" i="12"/>
  <c r="M464" i="12"/>
  <c r="O464" i="12"/>
  <c r="Q464" i="12"/>
  <c r="V464" i="12"/>
  <c r="G465" i="12"/>
  <c r="I465" i="12"/>
  <c r="K465" i="12"/>
  <c r="M465" i="12"/>
  <c r="O465" i="12"/>
  <c r="Q465" i="12"/>
  <c r="V465" i="12"/>
  <c r="G466" i="12"/>
  <c r="I466" i="12"/>
  <c r="K466" i="12"/>
  <c r="M466" i="12"/>
  <c r="O466" i="12"/>
  <c r="Q466" i="12"/>
  <c r="V466" i="12"/>
  <c r="G467" i="12"/>
  <c r="M467" i="12" s="1"/>
  <c r="I467" i="12"/>
  <c r="K467" i="12"/>
  <c r="O467" i="12"/>
  <c r="Q467" i="12"/>
  <c r="V467" i="12"/>
  <c r="G468" i="12"/>
  <c r="M468" i="12" s="1"/>
  <c r="I468" i="12"/>
  <c r="K468" i="12"/>
  <c r="O468" i="12"/>
  <c r="Q468" i="12"/>
  <c r="V468" i="12"/>
  <c r="G469" i="12"/>
  <c r="I469" i="12"/>
  <c r="K469" i="12"/>
  <c r="M469" i="12"/>
  <c r="O469" i="12"/>
  <c r="Q469" i="12"/>
  <c r="V469" i="12"/>
  <c r="G470" i="12"/>
  <c r="M470" i="12" s="1"/>
  <c r="I470" i="12"/>
  <c r="K470" i="12"/>
  <c r="O470" i="12"/>
  <c r="Q470" i="12"/>
  <c r="V470" i="12"/>
  <c r="G471" i="12"/>
  <c r="I471" i="12"/>
  <c r="K471" i="12"/>
  <c r="M471" i="12"/>
  <c r="O471" i="12"/>
  <c r="Q471" i="12"/>
  <c r="V471" i="12"/>
  <c r="G472" i="12"/>
  <c r="M472" i="12" s="1"/>
  <c r="I472" i="12"/>
  <c r="K472" i="12"/>
  <c r="O472" i="12"/>
  <c r="Q472" i="12"/>
  <c r="V472" i="12"/>
  <c r="G473" i="12"/>
  <c r="I473" i="12"/>
  <c r="K473" i="12"/>
  <c r="M473" i="12"/>
  <c r="O473" i="12"/>
  <c r="Q473" i="12"/>
  <c r="V473" i="12"/>
  <c r="G474" i="12"/>
  <c r="M474" i="12" s="1"/>
  <c r="I474" i="12"/>
  <c r="K474" i="12"/>
  <c r="O474" i="12"/>
  <c r="Q474" i="12"/>
  <c r="V474" i="12"/>
  <c r="G475" i="12"/>
  <c r="M475" i="12" s="1"/>
  <c r="I475" i="12"/>
  <c r="K475" i="12"/>
  <c r="O475" i="12"/>
  <c r="Q475" i="12"/>
  <c r="V475" i="12"/>
  <c r="G476" i="12"/>
  <c r="M476" i="12" s="1"/>
  <c r="I476" i="12"/>
  <c r="K476" i="12"/>
  <c r="O476" i="12"/>
  <c r="Q476" i="12"/>
  <c r="V476" i="12"/>
  <c r="G477" i="12"/>
  <c r="I477" i="12"/>
  <c r="K477" i="12"/>
  <c r="M477" i="12"/>
  <c r="O477" i="12"/>
  <c r="Q477" i="12"/>
  <c r="V477" i="12"/>
  <c r="G478" i="12"/>
  <c r="I478" i="12"/>
  <c r="K478" i="12"/>
  <c r="M478" i="12"/>
  <c r="O478" i="12"/>
  <c r="Q478" i="12"/>
  <c r="V478" i="12"/>
  <c r="G479" i="12"/>
  <c r="M479" i="12" s="1"/>
  <c r="I479" i="12"/>
  <c r="K479" i="12"/>
  <c r="O479" i="12"/>
  <c r="Q479" i="12"/>
  <c r="V479" i="12"/>
  <c r="G481" i="12"/>
  <c r="G480" i="12" s="1"/>
  <c r="I481" i="12"/>
  <c r="I480" i="12" s="1"/>
  <c r="K481" i="12"/>
  <c r="K480" i="12" s="1"/>
  <c r="M481" i="12"/>
  <c r="O481" i="12"/>
  <c r="Q481" i="12"/>
  <c r="V481" i="12"/>
  <c r="G482" i="12"/>
  <c r="I482" i="12"/>
  <c r="K482" i="12"/>
  <c r="M482" i="12"/>
  <c r="O482" i="12"/>
  <c r="Q482" i="12"/>
  <c r="V482" i="12"/>
  <c r="V480" i="12" s="1"/>
  <c r="G483" i="12"/>
  <c r="M483" i="12" s="1"/>
  <c r="I483" i="12"/>
  <c r="K483" i="12"/>
  <c r="O483" i="12"/>
  <c r="Q483" i="12"/>
  <c r="V483" i="12"/>
  <c r="G484" i="12"/>
  <c r="M484" i="12" s="1"/>
  <c r="I484" i="12"/>
  <c r="K484" i="12"/>
  <c r="O484" i="12"/>
  <c r="Q484" i="12"/>
  <c r="V484" i="12"/>
  <c r="G485" i="12"/>
  <c r="I485" i="12"/>
  <c r="K485" i="12"/>
  <c r="M485" i="12"/>
  <c r="O485" i="12"/>
  <c r="Q485" i="12"/>
  <c r="V485" i="12"/>
  <c r="G486" i="12"/>
  <c r="M486" i="12" s="1"/>
  <c r="I486" i="12"/>
  <c r="K486" i="12"/>
  <c r="O486" i="12"/>
  <c r="Q486" i="12"/>
  <c r="V486" i="12"/>
  <c r="G487" i="12"/>
  <c r="I487" i="12"/>
  <c r="K487" i="12"/>
  <c r="M487" i="12"/>
  <c r="O487" i="12"/>
  <c r="Q487" i="12"/>
  <c r="V487" i="12"/>
  <c r="G488" i="12"/>
  <c r="M488" i="12" s="1"/>
  <c r="I488" i="12"/>
  <c r="K488" i="12"/>
  <c r="O488" i="12"/>
  <c r="Q488" i="12"/>
  <c r="V488" i="12"/>
  <c r="G489" i="12"/>
  <c r="I489" i="12"/>
  <c r="K489" i="12"/>
  <c r="M489" i="12"/>
  <c r="O489" i="12"/>
  <c r="Q489" i="12"/>
  <c r="Q480" i="12" s="1"/>
  <c r="V489" i="12"/>
  <c r="G490" i="12"/>
  <c r="M490" i="12" s="1"/>
  <c r="I490" i="12"/>
  <c r="K490" i="12"/>
  <c r="O490" i="12"/>
  <c r="Q490" i="12"/>
  <c r="V490" i="12"/>
  <c r="G491" i="12"/>
  <c r="M491" i="12" s="1"/>
  <c r="I491" i="12"/>
  <c r="K491" i="12"/>
  <c r="O491" i="12"/>
  <c r="Q491" i="12"/>
  <c r="V491" i="12"/>
  <c r="G492" i="12"/>
  <c r="M492" i="12" s="1"/>
  <c r="I492" i="12"/>
  <c r="K492" i="12"/>
  <c r="O492" i="12"/>
  <c r="Q492" i="12"/>
  <c r="V492" i="12"/>
  <c r="G493" i="12"/>
  <c r="I493" i="12"/>
  <c r="K493" i="12"/>
  <c r="M493" i="12"/>
  <c r="O493" i="12"/>
  <c r="Q493" i="12"/>
  <c r="V493" i="12"/>
  <c r="G494" i="12"/>
  <c r="I494" i="12"/>
  <c r="K494" i="12"/>
  <c r="M494" i="12"/>
  <c r="O494" i="12"/>
  <c r="Q494" i="12"/>
  <c r="V494" i="12"/>
  <c r="G495" i="12"/>
  <c r="M495" i="12" s="1"/>
  <c r="I495" i="12"/>
  <c r="K495" i="12"/>
  <c r="O495" i="12"/>
  <c r="Q495" i="12"/>
  <c r="V495" i="12"/>
  <c r="G496" i="12"/>
  <c r="I496" i="12"/>
  <c r="K496" i="12"/>
  <c r="M496" i="12"/>
  <c r="O496" i="12"/>
  <c r="O480" i="12" s="1"/>
  <c r="Q496" i="12"/>
  <c r="V496" i="12"/>
  <c r="G497" i="12"/>
  <c r="I497" i="12"/>
  <c r="K497" i="12"/>
  <c r="M497" i="12"/>
  <c r="O497" i="12"/>
  <c r="Q497" i="12"/>
  <c r="V497" i="12"/>
  <c r="G498" i="12"/>
  <c r="I498" i="12"/>
  <c r="K498" i="12"/>
  <c r="M498" i="12"/>
  <c r="O498" i="12"/>
  <c r="Q498" i="12"/>
  <c r="V498" i="12"/>
  <c r="G499" i="12"/>
  <c r="M499" i="12" s="1"/>
  <c r="I499" i="12"/>
  <c r="K499" i="12"/>
  <c r="O499" i="12"/>
  <c r="Q499" i="12"/>
  <c r="V499" i="12"/>
  <c r="G500" i="12"/>
  <c r="I500" i="12"/>
  <c r="K500" i="12"/>
  <c r="M500" i="12"/>
  <c r="O500" i="12"/>
  <c r="Q500" i="12"/>
  <c r="V500" i="12"/>
  <c r="G501" i="12"/>
  <c r="I501" i="12"/>
  <c r="K501" i="12"/>
  <c r="M501" i="12"/>
  <c r="O501" i="12"/>
  <c r="Q501" i="12"/>
  <c r="V501" i="12"/>
  <c r="G502" i="12"/>
  <c r="M502" i="12" s="1"/>
  <c r="I502" i="12"/>
  <c r="K502" i="12"/>
  <c r="O502" i="12"/>
  <c r="Q502" i="12"/>
  <c r="V502" i="12"/>
  <c r="G503" i="12"/>
  <c r="I503" i="12"/>
  <c r="K503" i="12"/>
  <c r="M503" i="12"/>
  <c r="O503" i="12"/>
  <c r="Q503" i="12"/>
  <c r="V503" i="12"/>
  <c r="G504" i="12"/>
  <c r="M504" i="12" s="1"/>
  <c r="I504" i="12"/>
  <c r="K504" i="12"/>
  <c r="O504" i="12"/>
  <c r="Q504" i="12"/>
  <c r="V504" i="12"/>
  <c r="G505" i="12"/>
  <c r="I505" i="12"/>
  <c r="K505" i="12"/>
  <c r="M505" i="12"/>
  <c r="O505" i="12"/>
  <c r="Q505" i="12"/>
  <c r="V505" i="12"/>
  <c r="G506" i="12"/>
  <c r="M506" i="12" s="1"/>
  <c r="I506" i="12"/>
  <c r="K506" i="12"/>
  <c r="O506" i="12"/>
  <c r="Q506" i="12"/>
  <c r="V506" i="12"/>
  <c r="G507" i="12"/>
  <c r="M507" i="12" s="1"/>
  <c r="I507" i="12"/>
  <c r="K507" i="12"/>
  <c r="O507" i="12"/>
  <c r="Q507" i="12"/>
  <c r="V507" i="12"/>
  <c r="G508" i="12"/>
  <c r="M508" i="12" s="1"/>
  <c r="I508" i="12"/>
  <c r="K508" i="12"/>
  <c r="O508" i="12"/>
  <c r="Q508" i="12"/>
  <c r="V508" i="12"/>
  <c r="G509" i="12"/>
  <c r="I509" i="12"/>
  <c r="K509" i="12"/>
  <c r="M509" i="12"/>
  <c r="O509" i="12"/>
  <c r="Q509" i="12"/>
  <c r="V509" i="12"/>
  <c r="G510" i="12"/>
  <c r="I510" i="12"/>
  <c r="K510" i="12"/>
  <c r="M510" i="12"/>
  <c r="O510" i="12"/>
  <c r="Q510" i="12"/>
  <c r="V510" i="12"/>
  <c r="G511" i="12"/>
  <c r="M511" i="12" s="1"/>
  <c r="I511" i="12"/>
  <c r="K511" i="12"/>
  <c r="O511" i="12"/>
  <c r="Q511" i="12"/>
  <c r="V511" i="12"/>
  <c r="G512" i="12"/>
  <c r="I512" i="12"/>
  <c r="K512" i="12"/>
  <c r="M512" i="12"/>
  <c r="O512" i="12"/>
  <c r="Q512" i="12"/>
  <c r="V512" i="12"/>
  <c r="G513" i="12"/>
  <c r="I513" i="12"/>
  <c r="K513" i="12"/>
  <c r="M513" i="12"/>
  <c r="O513" i="12"/>
  <c r="Q513" i="12"/>
  <c r="V513" i="12"/>
  <c r="G514" i="12"/>
  <c r="I514" i="12"/>
  <c r="K514" i="12"/>
  <c r="M514" i="12"/>
  <c r="O514" i="12"/>
  <c r="Q514" i="12"/>
  <c r="V514" i="12"/>
  <c r="G515" i="12"/>
  <c r="M515" i="12" s="1"/>
  <c r="I515" i="12"/>
  <c r="K515" i="12"/>
  <c r="O515" i="12"/>
  <c r="Q515" i="12"/>
  <c r="V515" i="12"/>
  <c r="G516" i="12"/>
  <c r="I516" i="12"/>
  <c r="K516" i="12"/>
  <c r="M516" i="12"/>
  <c r="O516" i="12"/>
  <c r="Q516" i="12"/>
  <c r="V516" i="12"/>
  <c r="G517" i="12"/>
  <c r="I517" i="12"/>
  <c r="K517" i="12"/>
  <c r="M517" i="12"/>
  <c r="O517" i="12"/>
  <c r="Q517" i="12"/>
  <c r="V517" i="12"/>
  <c r="G518" i="12"/>
  <c r="M518" i="12" s="1"/>
  <c r="I518" i="12"/>
  <c r="K518" i="12"/>
  <c r="O518" i="12"/>
  <c r="Q518" i="12"/>
  <c r="V518" i="12"/>
  <c r="G519" i="12"/>
  <c r="I519" i="12"/>
  <c r="K519" i="12"/>
  <c r="M519" i="12"/>
  <c r="O519" i="12"/>
  <c r="Q519" i="12"/>
  <c r="V519" i="12"/>
  <c r="G520" i="12"/>
  <c r="M520" i="12" s="1"/>
  <c r="I520" i="12"/>
  <c r="K520" i="12"/>
  <c r="O520" i="12"/>
  <c r="Q520" i="12"/>
  <c r="V520" i="12"/>
  <c r="G521" i="12"/>
  <c r="I521" i="12"/>
  <c r="K521" i="12"/>
  <c r="M521" i="12"/>
  <c r="O521" i="12"/>
  <c r="Q521" i="12"/>
  <c r="V521" i="12"/>
  <c r="G522" i="12"/>
  <c r="M522" i="12" s="1"/>
  <c r="I522" i="12"/>
  <c r="K522" i="12"/>
  <c r="O522" i="12"/>
  <c r="Q522" i="12"/>
  <c r="V522" i="12"/>
  <c r="G523" i="12"/>
  <c r="M523" i="12" s="1"/>
  <c r="I523" i="12"/>
  <c r="K523" i="12"/>
  <c r="O523" i="12"/>
  <c r="Q523" i="12"/>
  <c r="V523" i="12"/>
  <c r="G524" i="12"/>
  <c r="M524" i="12" s="1"/>
  <c r="I524" i="12"/>
  <c r="K524" i="12"/>
  <c r="O524" i="12"/>
  <c r="Q524" i="12"/>
  <c r="V524" i="12"/>
  <c r="G525" i="12"/>
  <c r="I525" i="12"/>
  <c r="K525" i="12"/>
  <c r="M525" i="12"/>
  <c r="O525" i="12"/>
  <c r="Q525" i="12"/>
  <c r="V525" i="12"/>
  <c r="G526" i="12"/>
  <c r="I526" i="12"/>
  <c r="K526" i="12"/>
  <c r="M526" i="12"/>
  <c r="O526" i="12"/>
  <c r="Q526" i="12"/>
  <c r="V526" i="12"/>
  <c r="G527" i="12"/>
  <c r="M527" i="12" s="1"/>
  <c r="I527" i="12"/>
  <c r="K527" i="12"/>
  <c r="O527" i="12"/>
  <c r="Q527" i="12"/>
  <c r="V527" i="12"/>
  <c r="G528" i="12"/>
  <c r="I528" i="12"/>
  <c r="K528" i="12"/>
  <c r="M528" i="12"/>
  <c r="O528" i="12"/>
  <c r="Q528" i="12"/>
  <c r="V528" i="12"/>
  <c r="G529" i="12"/>
  <c r="I529" i="12"/>
  <c r="K529" i="12"/>
  <c r="M529" i="12"/>
  <c r="O529" i="12"/>
  <c r="Q529" i="12"/>
  <c r="V529" i="12"/>
  <c r="G530" i="12"/>
  <c r="I530" i="12"/>
  <c r="K530" i="12"/>
  <c r="M530" i="12"/>
  <c r="O530" i="12"/>
  <c r="Q530" i="12"/>
  <c r="V530" i="12"/>
  <c r="G531" i="12"/>
  <c r="M531" i="12" s="1"/>
  <c r="I531" i="12"/>
  <c r="K531" i="12"/>
  <c r="O531" i="12"/>
  <c r="Q531" i="12"/>
  <c r="V531" i="12"/>
  <c r="G532" i="12"/>
  <c r="I532" i="12"/>
  <c r="K532" i="12"/>
  <c r="M532" i="12"/>
  <c r="O532" i="12"/>
  <c r="Q532" i="12"/>
  <c r="V532" i="12"/>
  <c r="G533" i="12"/>
  <c r="I533" i="12"/>
  <c r="K533" i="12"/>
  <c r="M533" i="12"/>
  <c r="O533" i="12"/>
  <c r="Q533" i="12"/>
  <c r="V533" i="12"/>
  <c r="G534" i="12"/>
  <c r="M534" i="12" s="1"/>
  <c r="I534" i="12"/>
  <c r="K534" i="12"/>
  <c r="O534" i="12"/>
  <c r="Q534" i="12"/>
  <c r="V534" i="12"/>
  <c r="G536" i="12"/>
  <c r="M536" i="12" s="1"/>
  <c r="I536" i="12"/>
  <c r="I535" i="12" s="1"/>
  <c r="K536" i="12"/>
  <c r="O536" i="12"/>
  <c r="Q536" i="12"/>
  <c r="V536" i="12"/>
  <c r="G537" i="12"/>
  <c r="I537" i="12"/>
  <c r="K537" i="12"/>
  <c r="K535" i="12" s="1"/>
  <c r="M537" i="12"/>
  <c r="O537" i="12"/>
  <c r="Q537" i="12"/>
  <c r="Q535" i="12" s="1"/>
  <c r="V537" i="12"/>
  <c r="V535" i="12" s="1"/>
  <c r="G538" i="12"/>
  <c r="M538" i="12" s="1"/>
  <c r="I538" i="12"/>
  <c r="K538" i="12"/>
  <c r="O538" i="12"/>
  <c r="Q538" i="12"/>
  <c r="V538" i="12"/>
  <c r="G539" i="12"/>
  <c r="M539" i="12" s="1"/>
  <c r="I539" i="12"/>
  <c r="K539" i="12"/>
  <c r="O539" i="12"/>
  <c r="Q539" i="12"/>
  <c r="V539" i="12"/>
  <c r="G540" i="12"/>
  <c r="M540" i="12" s="1"/>
  <c r="I540" i="12"/>
  <c r="K540" i="12"/>
  <c r="O540" i="12"/>
  <c r="Q540" i="12"/>
  <c r="V540" i="12"/>
  <c r="G541" i="12"/>
  <c r="I541" i="12"/>
  <c r="K541" i="12"/>
  <c r="M541" i="12"/>
  <c r="O541" i="12"/>
  <c r="Q541" i="12"/>
  <c r="V541" i="12"/>
  <c r="G542" i="12"/>
  <c r="I542" i="12"/>
  <c r="K542" i="12"/>
  <c r="M542" i="12"/>
  <c r="O542" i="12"/>
  <c r="Q542" i="12"/>
  <c r="V542" i="12"/>
  <c r="G543" i="12"/>
  <c r="M543" i="12" s="1"/>
  <c r="I543" i="12"/>
  <c r="K543" i="12"/>
  <c r="O543" i="12"/>
  <c r="Q543" i="12"/>
  <c r="V543" i="12"/>
  <c r="G544" i="12"/>
  <c r="I544" i="12"/>
  <c r="K544" i="12"/>
  <c r="M544" i="12"/>
  <c r="O544" i="12"/>
  <c r="Q544" i="12"/>
  <c r="V544" i="12"/>
  <c r="G545" i="12"/>
  <c r="I545" i="12"/>
  <c r="K545" i="12"/>
  <c r="M545" i="12"/>
  <c r="O545" i="12"/>
  <c r="Q545" i="12"/>
  <c r="V545" i="12"/>
  <c r="G546" i="12"/>
  <c r="I546" i="12"/>
  <c r="K546" i="12"/>
  <c r="M546" i="12"/>
  <c r="O546" i="12"/>
  <c r="Q546" i="12"/>
  <c r="V546" i="12"/>
  <c r="G547" i="12"/>
  <c r="M547" i="12" s="1"/>
  <c r="I547" i="12"/>
  <c r="K547" i="12"/>
  <c r="O547" i="12"/>
  <c r="Q547" i="12"/>
  <c r="V547" i="12"/>
  <c r="G548" i="12"/>
  <c r="I548" i="12"/>
  <c r="K548" i="12"/>
  <c r="M548" i="12"/>
  <c r="O548" i="12"/>
  <c r="Q548" i="12"/>
  <c r="V548" i="12"/>
  <c r="G549" i="12"/>
  <c r="I549" i="12"/>
  <c r="K549" i="12"/>
  <c r="M549" i="12"/>
  <c r="O549" i="12"/>
  <c r="Q549" i="12"/>
  <c r="V549" i="12"/>
  <c r="G550" i="12"/>
  <c r="M550" i="12" s="1"/>
  <c r="I550" i="12"/>
  <c r="K550" i="12"/>
  <c r="O550" i="12"/>
  <c r="Q550" i="12"/>
  <c r="V550" i="12"/>
  <c r="G551" i="12"/>
  <c r="I551" i="12"/>
  <c r="K551" i="12"/>
  <c r="M551" i="12"/>
  <c r="O551" i="12"/>
  <c r="O535" i="12" s="1"/>
  <c r="Q551" i="12"/>
  <c r="V551" i="12"/>
  <c r="G552" i="12"/>
  <c r="M552" i="12" s="1"/>
  <c r="I552" i="12"/>
  <c r="K552" i="12"/>
  <c r="O552" i="12"/>
  <c r="Q552" i="12"/>
  <c r="V552" i="12"/>
  <c r="G553" i="12"/>
  <c r="I553" i="12"/>
  <c r="K553" i="12"/>
  <c r="M553" i="12"/>
  <c r="O553" i="12"/>
  <c r="Q553" i="12"/>
  <c r="V553" i="12"/>
  <c r="G554" i="12"/>
  <c r="M554" i="12" s="1"/>
  <c r="I554" i="12"/>
  <c r="K554" i="12"/>
  <c r="O554" i="12"/>
  <c r="Q554" i="12"/>
  <c r="V554" i="12"/>
  <c r="G555" i="12"/>
  <c r="M555" i="12" s="1"/>
  <c r="I555" i="12"/>
  <c r="K555" i="12"/>
  <c r="O555" i="12"/>
  <c r="Q555" i="12"/>
  <c r="V555" i="12"/>
  <c r="G556" i="12"/>
  <c r="M556" i="12" s="1"/>
  <c r="I556" i="12"/>
  <c r="K556" i="12"/>
  <c r="O556" i="12"/>
  <c r="Q556" i="12"/>
  <c r="V556" i="12"/>
  <c r="G557" i="12"/>
  <c r="I557" i="12"/>
  <c r="K557" i="12"/>
  <c r="M557" i="12"/>
  <c r="O557" i="12"/>
  <c r="Q557" i="12"/>
  <c r="V557" i="12"/>
  <c r="G558" i="12"/>
  <c r="I558" i="12"/>
  <c r="K558" i="12"/>
  <c r="M558" i="12"/>
  <c r="O558" i="12"/>
  <c r="Q558" i="12"/>
  <c r="V558" i="12"/>
  <c r="G559" i="12"/>
  <c r="M559" i="12" s="1"/>
  <c r="I559" i="12"/>
  <c r="K559" i="12"/>
  <c r="O559" i="12"/>
  <c r="Q559" i="12"/>
  <c r="V559" i="12"/>
  <c r="G560" i="12"/>
  <c r="I560" i="12"/>
  <c r="K560" i="12"/>
  <c r="M560" i="12"/>
  <c r="O560" i="12"/>
  <c r="Q560" i="12"/>
  <c r="V560" i="12"/>
  <c r="G561" i="12"/>
  <c r="I561" i="12"/>
  <c r="K561" i="12"/>
  <c r="M561" i="12"/>
  <c r="O561" i="12"/>
  <c r="Q561" i="12"/>
  <c r="V561" i="12"/>
  <c r="G562" i="12"/>
  <c r="I562" i="12"/>
  <c r="K562" i="12"/>
  <c r="M562" i="12"/>
  <c r="O562" i="12"/>
  <c r="Q562" i="12"/>
  <c r="V562" i="12"/>
  <c r="G577" i="12"/>
  <c r="M577" i="12" s="1"/>
  <c r="I577" i="12"/>
  <c r="K577" i="12"/>
  <c r="O577" i="12"/>
  <c r="Q577" i="12"/>
  <c r="V577" i="12"/>
  <c r="G579" i="12"/>
  <c r="I579" i="12"/>
  <c r="K579" i="12"/>
  <c r="M579" i="12"/>
  <c r="O579" i="12"/>
  <c r="Q579" i="12"/>
  <c r="V579" i="12"/>
  <c r="G587" i="12"/>
  <c r="I587" i="12"/>
  <c r="K587" i="12"/>
  <c r="M587" i="12"/>
  <c r="O587" i="12"/>
  <c r="Q587" i="12"/>
  <c r="V587" i="12"/>
  <c r="G591" i="12"/>
  <c r="M591" i="12" s="1"/>
  <c r="I591" i="12"/>
  <c r="K591" i="12"/>
  <c r="O591" i="12"/>
  <c r="Q591" i="12"/>
  <c r="V591" i="12"/>
  <c r="G599" i="12"/>
  <c r="I599" i="12"/>
  <c r="K599" i="12"/>
  <c r="M599" i="12"/>
  <c r="O599" i="12"/>
  <c r="Q599" i="12"/>
  <c r="V599" i="12"/>
  <c r="G604" i="12"/>
  <c r="M604" i="12" s="1"/>
  <c r="I604" i="12"/>
  <c r="K604" i="12"/>
  <c r="O604" i="12"/>
  <c r="Q604" i="12"/>
  <c r="V604" i="12"/>
  <c r="O607" i="12"/>
  <c r="Q607" i="12"/>
  <c r="V607" i="12"/>
  <c r="G608" i="12"/>
  <c r="G607" i="12" s="1"/>
  <c r="I608" i="12"/>
  <c r="I607" i="12" s="1"/>
  <c r="K608" i="12"/>
  <c r="K607" i="12" s="1"/>
  <c r="O608" i="12"/>
  <c r="Q608" i="12"/>
  <c r="V608" i="12"/>
  <c r="G609" i="12"/>
  <c r="M609" i="12" s="1"/>
  <c r="I609" i="12"/>
  <c r="K609" i="12"/>
  <c r="O609" i="12"/>
  <c r="Q609" i="12"/>
  <c r="V609" i="12"/>
  <c r="G610" i="12"/>
  <c r="K610" i="12"/>
  <c r="G611" i="12"/>
  <c r="I611" i="12"/>
  <c r="K611" i="12"/>
  <c r="M611" i="12"/>
  <c r="O611" i="12"/>
  <c r="Q611" i="12"/>
  <c r="V611" i="12"/>
  <c r="V610" i="12" s="1"/>
  <c r="G618" i="12"/>
  <c r="I618" i="12"/>
  <c r="K618" i="12"/>
  <c r="M618" i="12"/>
  <c r="O618" i="12"/>
  <c r="O610" i="12" s="1"/>
  <c r="Q618" i="12"/>
  <c r="V618" i="12"/>
  <c r="G624" i="12"/>
  <c r="M624" i="12" s="1"/>
  <c r="I624" i="12"/>
  <c r="K624" i="12"/>
  <c r="O624" i="12"/>
  <c r="Q624" i="12"/>
  <c r="V624" i="12"/>
  <c r="G625" i="12"/>
  <c r="I625" i="12"/>
  <c r="K625" i="12"/>
  <c r="M625" i="12"/>
  <c r="O625" i="12"/>
  <c r="Q625" i="12"/>
  <c r="Q610" i="12" s="1"/>
  <c r="V625" i="12"/>
  <c r="G636" i="12"/>
  <c r="M636" i="12" s="1"/>
  <c r="I636" i="12"/>
  <c r="K636" i="12"/>
  <c r="O636" i="12"/>
  <c r="Q636" i="12"/>
  <c r="V636" i="12"/>
  <c r="G639" i="12"/>
  <c r="I639" i="12"/>
  <c r="K639" i="12"/>
  <c r="M639" i="12"/>
  <c r="O639" i="12"/>
  <c r="Q639" i="12"/>
  <c r="V639" i="12"/>
  <c r="G640" i="12"/>
  <c r="M640" i="12" s="1"/>
  <c r="I640" i="12"/>
  <c r="I610" i="12" s="1"/>
  <c r="K640" i="12"/>
  <c r="O640" i="12"/>
  <c r="Q640" i="12"/>
  <c r="V640" i="12"/>
  <c r="G646" i="12"/>
  <c r="I646" i="12"/>
  <c r="K646" i="12"/>
  <c r="M646" i="12"/>
  <c r="O646" i="12"/>
  <c r="Q646" i="12"/>
  <c r="V646" i="12"/>
  <c r="G649" i="12"/>
  <c r="I649" i="12"/>
  <c r="K649" i="12"/>
  <c r="M649" i="12"/>
  <c r="O649" i="12"/>
  <c r="Q649" i="12"/>
  <c r="V649" i="12"/>
  <c r="G650" i="12"/>
  <c r="G651" i="12"/>
  <c r="I651" i="12"/>
  <c r="I650" i="12" s="1"/>
  <c r="K651" i="12"/>
  <c r="K650" i="12" s="1"/>
  <c r="M651" i="12"/>
  <c r="O651" i="12"/>
  <c r="O650" i="12" s="1"/>
  <c r="Q651" i="12"/>
  <c r="Q650" i="12" s="1"/>
  <c r="V651" i="12"/>
  <c r="V650" i="12" s="1"/>
  <c r="G652" i="12"/>
  <c r="M652" i="12" s="1"/>
  <c r="I652" i="12"/>
  <c r="K652" i="12"/>
  <c r="O652" i="12"/>
  <c r="Q652" i="12"/>
  <c r="V652" i="12"/>
  <c r="G739" i="12"/>
  <c r="M739" i="12" s="1"/>
  <c r="I739" i="12"/>
  <c r="K739" i="12"/>
  <c r="O739" i="12"/>
  <c r="Q739" i="12"/>
  <c r="V739" i="12"/>
  <c r="AE741" i="12"/>
  <c r="AF741" i="12"/>
  <c r="I20" i="1"/>
  <c r="I19" i="1"/>
  <c r="I18" i="1"/>
  <c r="I17" i="1"/>
  <c r="I16" i="1"/>
  <c r="I144" i="1"/>
  <c r="J142" i="1" s="1"/>
  <c r="AZ77" i="1"/>
  <c r="AZ76" i="1"/>
  <c r="AZ75" i="1"/>
  <c r="AZ69" i="1"/>
  <c r="AZ68" i="1"/>
  <c r="AZ67" i="1"/>
  <c r="AZ65" i="1"/>
  <c r="AZ64" i="1"/>
  <c r="AZ63" i="1"/>
  <c r="F58" i="1"/>
  <c r="G23" i="1" s="1"/>
  <c r="G58" i="1"/>
  <c r="G25" i="1" s="1"/>
  <c r="A25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58" i="1" s="1"/>
  <c r="J28" i="1"/>
  <c r="J26" i="1"/>
  <c r="G38" i="1"/>
  <c r="F38" i="1"/>
  <c r="J23" i="1"/>
  <c r="J24" i="1"/>
  <c r="J25" i="1"/>
  <c r="J27" i="1"/>
  <c r="E24" i="1"/>
  <c r="E26" i="1"/>
  <c r="J95" i="1" l="1"/>
  <c r="J103" i="1"/>
  <c r="J111" i="1"/>
  <c r="J119" i="1"/>
  <c r="J127" i="1"/>
  <c r="J135" i="1"/>
  <c r="J143" i="1"/>
  <c r="J136" i="1"/>
  <c r="J96" i="1"/>
  <c r="J114" i="1"/>
  <c r="J122" i="1"/>
  <c r="J130" i="1"/>
  <c r="J138" i="1"/>
  <c r="J97" i="1"/>
  <c r="J98" i="1"/>
  <c r="J115" i="1"/>
  <c r="J139" i="1"/>
  <c r="J112" i="1"/>
  <c r="J129" i="1"/>
  <c r="J99" i="1"/>
  <c r="J107" i="1"/>
  <c r="J123" i="1"/>
  <c r="J131" i="1"/>
  <c r="J104" i="1"/>
  <c r="J137" i="1"/>
  <c r="J106" i="1"/>
  <c r="J108" i="1"/>
  <c r="J116" i="1"/>
  <c r="J140" i="1"/>
  <c r="J128" i="1"/>
  <c r="J105" i="1"/>
  <c r="J100" i="1"/>
  <c r="J124" i="1"/>
  <c r="J132" i="1"/>
  <c r="J120" i="1"/>
  <c r="J121" i="1"/>
  <c r="J101" i="1"/>
  <c r="J117" i="1"/>
  <c r="J141" i="1"/>
  <c r="J113" i="1"/>
  <c r="J93" i="1"/>
  <c r="J109" i="1"/>
  <c r="J125" i="1"/>
  <c r="J133" i="1"/>
  <c r="J94" i="1"/>
  <c r="J102" i="1"/>
  <c r="J110" i="1"/>
  <c r="J118" i="1"/>
  <c r="J126" i="1"/>
  <c r="J134" i="1"/>
  <c r="G26" i="1"/>
  <c r="A26" i="1"/>
  <c r="A23" i="1"/>
  <c r="G28" i="1"/>
  <c r="M19" i="22"/>
  <c r="M8" i="22"/>
  <c r="AF45" i="22"/>
  <c r="G19" i="22"/>
  <c r="G8" i="22"/>
  <c r="M59" i="21"/>
  <c r="M37" i="21"/>
  <c r="M15" i="21"/>
  <c r="M44" i="21"/>
  <c r="M8" i="21"/>
  <c r="G59" i="21"/>
  <c r="AF71" i="21"/>
  <c r="G15" i="21"/>
  <c r="M23" i="20"/>
  <c r="M8" i="20"/>
  <c r="G108" i="20"/>
  <c r="AF137" i="20"/>
  <c r="M8" i="19"/>
  <c r="AF38" i="19"/>
  <c r="M8" i="18"/>
  <c r="M114" i="18"/>
  <c r="M149" i="18"/>
  <c r="M148" i="18" s="1"/>
  <c r="M54" i="18"/>
  <c r="M47" i="18" s="1"/>
  <c r="G8" i="18"/>
  <c r="M87" i="17"/>
  <c r="M8" i="17"/>
  <c r="M54" i="17"/>
  <c r="G54" i="17"/>
  <c r="G80" i="17"/>
  <c r="G82" i="17"/>
  <c r="G8" i="17"/>
  <c r="M8" i="16"/>
  <c r="M225" i="15"/>
  <c r="M126" i="15"/>
  <c r="M195" i="15"/>
  <c r="M194" i="15" s="1"/>
  <c r="M99" i="15"/>
  <c r="M80" i="15" s="1"/>
  <c r="M53" i="15"/>
  <c r="M16" i="15" s="1"/>
  <c r="M144" i="15"/>
  <c r="M143" i="15" s="1"/>
  <c r="M8" i="14"/>
  <c r="M110" i="13"/>
  <c r="M160" i="13"/>
  <c r="M8" i="13"/>
  <c r="M117" i="13"/>
  <c r="AF213" i="13"/>
  <c r="G169" i="13"/>
  <c r="G117" i="13"/>
  <c r="M197" i="13"/>
  <c r="M195" i="13" s="1"/>
  <c r="M280" i="12"/>
  <c r="M610" i="12"/>
  <c r="M480" i="12"/>
  <c r="M535" i="12"/>
  <c r="M8" i="12"/>
  <c r="M650" i="12"/>
  <c r="M213" i="12"/>
  <c r="M608" i="12"/>
  <c r="M607" i="12" s="1"/>
  <c r="M460" i="12"/>
  <c r="M451" i="12" s="1"/>
  <c r="M420" i="12"/>
  <c r="M351" i="12" s="1"/>
  <c r="M194" i="12"/>
  <c r="M193" i="12" s="1"/>
  <c r="G79" i="12"/>
  <c r="G535" i="12"/>
  <c r="G8" i="12"/>
  <c r="M52" i="12"/>
  <c r="M44" i="12" s="1"/>
  <c r="I21" i="1"/>
  <c r="J53" i="1"/>
  <c r="J55" i="1"/>
  <c r="J48" i="1"/>
  <c r="J42" i="1"/>
  <c r="J45" i="1"/>
  <c r="J47" i="1"/>
  <c r="J52" i="1"/>
  <c r="J40" i="1"/>
  <c r="J49" i="1"/>
  <c r="J57" i="1"/>
  <c r="J41" i="1"/>
  <c r="J56" i="1"/>
  <c r="J50" i="1"/>
  <c r="J44" i="1"/>
  <c r="J54" i="1"/>
  <c r="J46" i="1"/>
  <c r="J43" i="1"/>
  <c r="J51" i="1"/>
  <c r="J39" i="1"/>
  <c r="J58" i="1" s="1"/>
  <c r="H58" i="1"/>
  <c r="J144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487E5402-A8FC-42CE-80D4-139A4C7012E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28D0660-F448-4104-8C1C-875B0903484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D4BD3E06-C94D-498E-BF67-DB087C5A6DD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AB799D2-AB3A-442F-80CD-1F8133CE1BF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73551D9C-4640-4E12-8250-53700AAB77D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77F0828-B5B4-4A59-8458-E9EE727BB9C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280A4024-DBA2-4E76-BD20-1EC2810B341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43676EF-3C9E-4E75-842C-AC6EB50EB43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2E664187-40F1-4975-A2FE-AA2FBF83A3E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F11A47D-1A00-4C66-9A0A-12DFBD8EE7E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98CA101D-62B7-4935-9FEA-2DEEA0398C5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5630920-FB78-4B17-B681-042CAF9BBE2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3CFBF8D-B920-4AA4-8F3D-04F381E3BD1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92B4EF3-1146-4343-9A5F-FA2EFE23445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8EB95F79-7078-46FD-9F7D-48B0C3B2C00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8EB9FD0-A84C-41DB-AEBE-D1B81CA8C3A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DEED0126-7DE7-4D9B-83D2-4776CAB3C21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E0E76C7-C0C6-4E74-93B0-1088DADD570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B422830A-DFE7-4A6F-A586-3E96BDEEC4A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2589480-CD96-40F9-8DA0-BEDBD1F73E5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8D2F6873-9655-4AD8-95E1-BE5C2A48943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2216CE8-98ED-40EC-8D58-EDED69E2563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<sst xmlns="http://schemas.openxmlformats.org/spreadsheetml/2006/main" count="7800" uniqueCount="2030">
  <si>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</si>
  <si>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</si>
  <si>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</si>
  <si>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</si>
  <si>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</si>
  <si>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</si>
  <si>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</si>
  <si>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</si>
  <si>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</si>
  <si>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</si>
  <si>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</si>
  <si>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</si>
  <si>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</si>
  <si>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</si>
  <si>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</si>
  <si>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</si>
  <si>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</si>
  <si>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</si>
  <si>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</si>
  <si>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</si>
  <si>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</si>
  <si>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</si>
  <si>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</si>
  <si>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</si>
  <si>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</si>
  <si>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</si>
  <si>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</si>
  <si>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</si>
  <si>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</si>
  <si>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</si>
  <si>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</si>
  <si>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</si>
  <si>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</si>
  <si>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</si>
  <si>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</si>
  <si>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</si>
  <si>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</si>
  <si>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</si>
  <si>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</si>
  <si>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</si>
  <si>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</si>
  <si>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</si>
  <si>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</si>
  <si>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145</t>
  </si>
  <si>
    <t>FN BRNO - PŘÍSTAVBA PET/CT A ENERGETICKÁ ÚSPORNÁ OPATŘENÍ OBJEKTU N</t>
  </si>
  <si>
    <t>Stavba</t>
  </si>
  <si>
    <t xml:space="preserve"> SO01b</t>
  </si>
  <si>
    <t>Úsporná opatření budovy N</t>
  </si>
  <si>
    <t>D.1.01 _A02</t>
  </si>
  <si>
    <t>Stavebně konstrukční část</t>
  </si>
  <si>
    <t>D.1.01 _B02</t>
  </si>
  <si>
    <t>Bourací práce</t>
  </si>
  <si>
    <t>D.1.01.4b</t>
  </si>
  <si>
    <t>Vytápění</t>
  </si>
  <si>
    <t>D.1.01.4c</t>
  </si>
  <si>
    <t>Elektomontáže</t>
  </si>
  <si>
    <t>D.1.01.4f</t>
  </si>
  <si>
    <t>Vzduchotechnika</t>
  </si>
  <si>
    <t>IO01</t>
  </si>
  <si>
    <t>Příprava území</t>
  </si>
  <si>
    <t>D.1.11</t>
  </si>
  <si>
    <t>IO02</t>
  </si>
  <si>
    <t>Komunikace</t>
  </si>
  <si>
    <t>D.1.12</t>
  </si>
  <si>
    <t>IO06</t>
  </si>
  <si>
    <t>Přípojky a přeložky slaboproud</t>
  </si>
  <si>
    <t>D.1.16</t>
  </si>
  <si>
    <t>Slaboproud</t>
  </si>
  <si>
    <t>IO07</t>
  </si>
  <si>
    <t>Sadové úpravy</t>
  </si>
  <si>
    <t>D.1.17</t>
  </si>
  <si>
    <t>PS01</t>
  </si>
  <si>
    <t>FVE</t>
  </si>
  <si>
    <t>D.2.01.1</t>
  </si>
  <si>
    <t>FVE Pavilon N</t>
  </si>
  <si>
    <t>VON</t>
  </si>
  <si>
    <t>Vedlejší a ostatní náklady</t>
  </si>
  <si>
    <t>Vedlejší a ostatní náklady - úsporná opatření</t>
  </si>
  <si>
    <t>Celkem za stavbu</t>
  </si>
  <si>
    <t>CZK</t>
  </si>
  <si>
    <t>#POPS</t>
  </si>
  <si>
    <t>Popis stavby: 145 - FN BRNO - PŘÍSTAVBA PET/CT A ENERGETICKÁ ÚSPORNÁ OPATŘENÍ OBJEKTU N</t>
  </si>
  <si>
    <t>#POPO</t>
  </si>
  <si>
    <t>Popis objektu:  SO01b - Úsporná opatření budovy N</t>
  </si>
  <si>
    <t>#POPR</t>
  </si>
  <si>
    <t>Popis rozpočtu: D.1.01 _A02 - Stavebně konstrukční část</t>
  </si>
  <si>
    <t>Položky označené D+M (dodávka + montáž) se oceňují včetně přesunu hmot. Ostatní vlastní položky jsou založeny na cenové soustavě RTS.</t>
  </si>
  <si>
    <t>Veškeré prvky a konstrukce se oceňují jako kompletní, včetně detailů, pomocných prací (vysekání drážek, doklinkování, vysekání kapes, lože apod.).</t>
  </si>
  <si>
    <t>Jakýkoliv rozpor mezi PD a Soupisem prací je nutné na základě důsledné kontroly zhotovitelem neprodleně oznámit.</t>
  </si>
  <si>
    <t>Popis rozpočtu: D.1.01 _B02 - Bourací práce</t>
  </si>
  <si>
    <t>Popis rozpočtu: D.1.01.4b - Vytápění</t>
  </si>
  <si>
    <t>Popis rozpočtu: D.1.01.4c - Elektomontáže</t>
  </si>
  <si>
    <t>Popis rozpočtu: D.1.01.4f - Vzduchotechnika</t>
  </si>
  <si>
    <t>Popis objektu: IO01 - Příprava území</t>
  </si>
  <si>
    <t>Popis rozpočtu: D.1.11 - Příprava území</t>
  </si>
  <si>
    <t>Popis objektu: IO02 - Komunikace</t>
  </si>
  <si>
    <t>Popis rozpočtu: D.1.12 - Komunikace</t>
  </si>
  <si>
    <t>Popis objektu: IO06 - Přípojky a přeložky slaboproud</t>
  </si>
  <si>
    <t>Popis rozpočtu: D.1.16 - Slaboproud</t>
  </si>
  <si>
    <t>Popis objektu: IO07 - Sadové úpravy</t>
  </si>
  <si>
    <t>Popis rozpočtu: D.1.17 - Sadové úpravy</t>
  </si>
  <si>
    <t>Popis objektu: PS01 - FVE</t>
  </si>
  <si>
    <t>Popis rozpočtu: D.2.01.1 - FVE Pavilon N</t>
  </si>
  <si>
    <t>Popis objektu: VON - Vedlejší a ostatní náklady</t>
  </si>
  <si>
    <t>Popis rozpočtu: VON - Vedlejší a ostatní náklady - úsporná opatření</t>
  </si>
  <si>
    <t>Rekapitulace dílů</t>
  </si>
  <si>
    <t>Typ dílu</t>
  </si>
  <si>
    <t>1</t>
  </si>
  <si>
    <t>Ostatní</t>
  </si>
  <si>
    <t>Panely, střídač, konstrukce a příslušenství</t>
  </si>
  <si>
    <t>Trasy</t>
  </si>
  <si>
    <t>Zemní práce</t>
  </si>
  <si>
    <t>1.4</t>
  </si>
  <si>
    <t>Konstrukce pro FVE panely</t>
  </si>
  <si>
    <t>100</t>
  </si>
  <si>
    <t>Záruční údržba výsadby 5 let</t>
  </si>
  <si>
    <t>2</t>
  </si>
  <si>
    <t>Základy a zvláštní zakládání</t>
  </si>
  <si>
    <t>2.1</t>
  </si>
  <si>
    <t>Rozvaděč RFV – předběžná specifikace hlavních položek</t>
  </si>
  <si>
    <t>2.2</t>
  </si>
  <si>
    <t>Rozvaděče RDC – předběžná specifikace hlavních položek</t>
  </si>
  <si>
    <t>21.1</t>
  </si>
  <si>
    <t>Elektromontáže- Rozvaděče</t>
  </si>
  <si>
    <t>21.2</t>
  </si>
  <si>
    <t>Elektromontáže- Osvětlení</t>
  </si>
  <si>
    <t>21.3</t>
  </si>
  <si>
    <t>Elektromontáže- Kusový materiál</t>
  </si>
  <si>
    <t>21.4</t>
  </si>
  <si>
    <t>Elektromontáže- Délkový materiál</t>
  </si>
  <si>
    <t>21.5</t>
  </si>
  <si>
    <t>Elektromontáže- Bleskosvod</t>
  </si>
  <si>
    <t>21.6</t>
  </si>
  <si>
    <t>21.7</t>
  </si>
  <si>
    <t>Elektromontáže- Ostatní</t>
  </si>
  <si>
    <t>3</t>
  </si>
  <si>
    <t>Svislé a kompletní konstrukce</t>
  </si>
  <si>
    <t>3.1</t>
  </si>
  <si>
    <t>Montážní materiál - Kabely celoplastové + příslušenství</t>
  </si>
  <si>
    <t>3.2</t>
  </si>
  <si>
    <t>Montážní materiál - Kabelové nosné systémy</t>
  </si>
  <si>
    <t>4</t>
  </si>
  <si>
    <t>Práce a dodávky PSV</t>
  </si>
  <si>
    <t>416</t>
  </si>
  <si>
    <t>Podhledy a mezistropy montované lehké</t>
  </si>
  <si>
    <t>5</t>
  </si>
  <si>
    <t>61</t>
  </si>
  <si>
    <t>Úpravy povrchů vnitřní</t>
  </si>
  <si>
    <t>62</t>
  </si>
  <si>
    <t>Úpravy povrchů vnější</t>
  </si>
  <si>
    <t>63</t>
  </si>
  <si>
    <t>Podlahy a podlahové konstrukce</t>
  </si>
  <si>
    <t>8</t>
  </si>
  <si>
    <t>Trubní vedení</t>
  </si>
  <si>
    <t>823-1</t>
  </si>
  <si>
    <t>Plochy a úpravy území</t>
  </si>
  <si>
    <t>9</t>
  </si>
  <si>
    <t>Ostatní konstrukce, bourání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</si>
  <si>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</si>
  <si>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</si>
  <si>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</si>
  <si>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</si>
  <si>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</si>
  <si>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</si>
  <si>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</si>
  <si>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</si>
  <si>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</si>
  <si>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Zřízení otvorů, vč. řezání, bourání, vrtání</t>
  </si>
  <si>
    <t>99</t>
  </si>
  <si>
    <t>Staveništní přesun hmot</t>
  </si>
  <si>
    <t>DOD</t>
  </si>
  <si>
    <t>DODÁVKA</t>
  </si>
  <si>
    <t>711</t>
  </si>
  <si>
    <t>Izolace proti vodě</t>
  </si>
  <si>
    <t>712</t>
  </si>
  <si>
    <t>Povlakové krytiny</t>
  </si>
  <si>
    <t>713</t>
  </si>
  <si>
    <t>Izolace tepelné</t>
  </si>
  <si>
    <t>730</t>
  </si>
  <si>
    <t>Ústřední vytápění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</si>
  <si>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</si>
  <si>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</si>
  <si>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</si>
  <si>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</si>
  <si>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</si>
  <si>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</si>
  <si>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</si>
  <si>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truhlářské, okna a dveře</t>
  </si>
  <si>
    <t>767</t>
  </si>
  <si>
    <t>Konstrukce zámečnické</t>
  </si>
  <si>
    <t>769</t>
  </si>
  <si>
    <t>Prvky z plastu</t>
  </si>
  <si>
    <t>776</t>
  </si>
  <si>
    <t>Podlahy a stěny povlakové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</si>
  <si>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</si>
  <si>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</si>
  <si>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</si>
  <si>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</si>
  <si>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</si>
  <si>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</si>
  <si>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</si>
  <si>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</si>
  <si>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</si>
  <si>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</si>
  <si>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</si>
  <si>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</si>
  <si>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</si>
  <si>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</si>
  <si>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</si>
  <si>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</si>
  <si>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</si>
  <si>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</si>
  <si>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</si>
  <si>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</si>
  <si>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</si>
  <si>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</si>
  <si>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</si>
  <si>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</si>
  <si>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</si>
  <si>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</si>
  <si>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</si>
  <si>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</si>
  <si>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</si>
  <si>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</si>
  <si>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</si>
  <si>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</si>
  <si>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</si>
  <si>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</si>
  <si>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</si>
  <si>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132201112R00</t>
  </si>
  <si>
    <t>Hloubení rýh š.do 60 cm v hor.3 nad 100 m3,STROJNĚ</t>
  </si>
  <si>
    <t>m3</t>
  </si>
  <si>
    <t>RTS 25/ II</t>
  </si>
  <si>
    <t>RTS 25/ I</t>
  </si>
  <si>
    <t>Práce</t>
  </si>
  <si>
    <t>Běžná</t>
  </si>
  <si>
    <t>POL1_</t>
  </si>
  <si>
    <t xml:space="preserve">D.1.01.1-101, D.1.01.1-102 : </t>
  </si>
  <si>
    <t>VV</t>
  </si>
  <si>
    <t xml:space="preserve">Hloubení rýh : </t>
  </si>
  <si>
    <t>opěra : (2,67+2,45+4,45)*0,6*1,55</t>
  </si>
  <si>
    <t>132201212R00</t>
  </si>
  <si>
    <t>Hloubení rýh š.do 200 cm hor.3 do 1000m3,STROJNĚ</t>
  </si>
  <si>
    <t>odkop pro zateplení : (7,79)*1*1,39</t>
  </si>
  <si>
    <t>(9,925+6,73)*1*1,2</t>
  </si>
  <si>
    <t>(6,725+13,1)*1*1,2</t>
  </si>
  <si>
    <t>(9,34)*1*1,1</t>
  </si>
  <si>
    <t>(12,925+4,675)*1*1,39</t>
  </si>
  <si>
    <t>(8,51+48,9+6,55)*1*1,39</t>
  </si>
  <si>
    <t>(2,025+10,89+5,825)*1*1,39</t>
  </si>
  <si>
    <t>139601102R00</t>
  </si>
  <si>
    <t>Ruční výkop jam, rýh a šachet v hornině tř. 3</t>
  </si>
  <si>
    <t>Atrium budovy N : 42,28*1*1,1</t>
  </si>
  <si>
    <t>Jáma opěry : 9,85*2,75</t>
  </si>
  <si>
    <t>162201203R00</t>
  </si>
  <si>
    <t>Vodorovné přemístění výkopku horniny tř. 1 - 4, do 10 m, kolečkem</t>
  </si>
  <si>
    <t>162201210R00</t>
  </si>
  <si>
    <t>Příplatek za každých dalších 10 m přemístění výkopku z hor. tř. 1 - 4 kolečkem</t>
  </si>
  <si>
    <t>73,5955*3</t>
  </si>
  <si>
    <t>162301101R00</t>
  </si>
  <si>
    <t>Vodorovné přemístění výkopku z hor.1-4 do 500 m</t>
  </si>
  <si>
    <t>Výkop : 8,9001+204,2951+73,5955</t>
  </si>
  <si>
    <t>Zásyp : 204,2951+46,508</t>
  </si>
  <si>
    <t>167101102R00</t>
  </si>
  <si>
    <t>Nakládání výkopku z hor. 1 ÷ 4 v množství nad 100 m3</t>
  </si>
  <si>
    <t>171201201R00</t>
  </si>
  <si>
    <t>Uložení sypaniny na skl.-sypanina na výšku přes 2m</t>
  </si>
  <si>
    <t>162701105R00</t>
  </si>
  <si>
    <t>Vodorovné přemístění výkopku z hor.1-4 do 10000 m</t>
  </si>
  <si>
    <t>Zásyp : -(204,2951+46,508)</t>
  </si>
  <si>
    <t>162701109R00</t>
  </si>
  <si>
    <t>Příplatek k vod. přemístění hor.1-4 za další 1 km</t>
  </si>
  <si>
    <t>35,9876*2</t>
  </si>
  <si>
    <t>199000002R00</t>
  </si>
  <si>
    <t>Poplatek za skládku horniny 1- 4, č. dle katal. odpadů 17 05 04</t>
  </si>
  <si>
    <t>174101102R00</t>
  </si>
  <si>
    <t>Zásyp ruční se zhutněním</t>
  </si>
  <si>
    <t>Zásyp :  (204,2951+46,508)</t>
  </si>
  <si>
    <t>310239411RT1</t>
  </si>
  <si>
    <t>Zazdívka otvorů plochy do 4 m2 cihlami na MC s použitím suché maltové směsi</t>
  </si>
  <si>
    <t xml:space="preserve">D.1.01.1-105, D.1.01.1-106, D.1.01.1-107, D.1.01.1-108, D.1.01.1-201, D.1.01.1-202, D.1.01.1-203 : </t>
  </si>
  <si>
    <t xml:space="preserve">1NP : </t>
  </si>
  <si>
    <t xml:space="preserve">Zazdívky parapetů : </t>
  </si>
  <si>
    <t>(2,3*1*7+2,35*1*3+1,8*1+1,5*1)*0,375</t>
  </si>
  <si>
    <t>(1,7*1*3)*0,425</t>
  </si>
  <si>
    <t>(2,3*1*3)*0,425</t>
  </si>
  <si>
    <t>310271630R00</t>
  </si>
  <si>
    <t>Zazdívka otvorů do 4 m2, pórobet.tvárnice, tl.30cm</t>
  </si>
  <si>
    <t>Zazdívky parapetů : (2,3*2)*0,455*3</t>
  </si>
  <si>
    <t>311271176R00</t>
  </si>
  <si>
    <t>Zdivo z tvárnic porobetonových hladkých tl. 250 mm</t>
  </si>
  <si>
    <t>m2</t>
  </si>
  <si>
    <t xml:space="preserve">D.1.01.1-109, D.1.01.1-110, D.1.01.1-107, D.1.01.1-108, D.1.01.1-201, D.1.01.1-202, D.1.01.1-203 : </t>
  </si>
  <si>
    <t>Atiky : (11,89*0,75)*4+(13,61*0,75)*2+(46,9*0,75)*2</t>
  </si>
  <si>
    <t>416026126R00</t>
  </si>
  <si>
    <t>Podhled sádrokartonový, ocel.dvouúrovňový křížový rošt CD, bez izolace, 1x oplášťený, RF tl. 15 mm</t>
  </si>
  <si>
    <t>s úpravou rohů, koutů a hran konstrukcí, přebroušení a tmelení spár,</t>
  </si>
  <si>
    <t>POP</t>
  </si>
  <si>
    <t xml:space="preserve">D.1.01.1-401, D.1.01.1-402, D.1.01.1-403, D.1.01.1-404 : </t>
  </si>
  <si>
    <t>B.N.1.103 : 31,21-9,12-4,56</t>
  </si>
  <si>
    <t>B.N.1.107 : 76,64-36,12</t>
  </si>
  <si>
    <t>612472122R00</t>
  </si>
  <si>
    <t>Omítka stěn štuková, barytová ze SMS tl. 3 cm</t>
  </si>
  <si>
    <t>Zazdívky parapetů : (2,3*2)*3</t>
  </si>
  <si>
    <t>612474921RT2</t>
  </si>
  <si>
    <t>Omítka stěn vnitřní, VPC jádro,vápen.štuk, strojně na pálené cihly a tvarovky - nové zdivo</t>
  </si>
  <si>
    <t>(2,3*1*7+2,35*1*3+1,8*1+1,5*1)</t>
  </si>
  <si>
    <t>(1,7*1*3)</t>
  </si>
  <si>
    <t>(2,3*1*3)</t>
  </si>
  <si>
    <t>612423631RT2</t>
  </si>
  <si>
    <t>Omítka rýh stěn vápenná šířky do 30 cm, štuková s použitím suché maltové směsi</t>
  </si>
  <si>
    <t>Zapravení drážek po kabeláži : 250*0,4</t>
  </si>
  <si>
    <t>622311523RU1</t>
  </si>
  <si>
    <t>Zateplovací systém, sokl, XPS, tl. 120 mm s mozaikovou omítkou 5,5 kg/m2</t>
  </si>
  <si>
    <t>Položka obsahuje: nanesení lepicího tmelu na izolační desky, nalepení desek, zajištění talířovými hmoždinkami (6 ks/m2), přebroušení desek, natažení stěrky, vtlačení výztužné tkaniny (1,15 m2/m2), přehlazení stěrky, kontaktní nátěr a povrchovou úpravu omítkou. V položce je obsaženo 0,14 m rohových lišt na m2.</t>
  </si>
  <si>
    <t>Součinitel tepelné vodivosti izolantu 0,036 W/mK.</t>
  </si>
  <si>
    <t xml:space="preserve">Skladba I5 : </t>
  </si>
  <si>
    <t>46,9*0,85</t>
  </si>
  <si>
    <t>5,55*0,85</t>
  </si>
  <si>
    <t>0,9*0,85</t>
  </si>
  <si>
    <t>1,55*0,85</t>
  </si>
  <si>
    <t>1,955*0,85</t>
  </si>
  <si>
    <t>2*0,85</t>
  </si>
  <si>
    <t>11,85*0,85</t>
  </si>
  <si>
    <t>6,825*0,85</t>
  </si>
  <si>
    <t>622311526RU1</t>
  </si>
  <si>
    <t>Zateplovací systém, sokl, XPS, tl. 180 mm s mozaikovou omítkou 5,5 kg/m2</t>
  </si>
  <si>
    <t>Součinitel tepelné vodivosti izolantu 0,038 W/mK.</t>
  </si>
  <si>
    <t xml:space="preserve">Skladba I4 : </t>
  </si>
  <si>
    <t>2,8*1,5</t>
  </si>
  <si>
    <t>14*1,5</t>
  </si>
  <si>
    <t>7,79*1,5</t>
  </si>
  <si>
    <t>9,78*1,5</t>
  </si>
  <si>
    <t>19,775*1,5</t>
  </si>
  <si>
    <t>1,485*1,5</t>
  </si>
  <si>
    <t>6,275*1,5</t>
  </si>
  <si>
    <t>9,32*1,5</t>
  </si>
  <si>
    <t>5,78*1,5</t>
  </si>
  <si>
    <t>6,1*1,5</t>
  </si>
  <si>
    <t>12,1*1,5</t>
  </si>
  <si>
    <t>9,34*1,5</t>
  </si>
  <si>
    <t>13,925*1,5</t>
  </si>
  <si>
    <t>3,855*1,5</t>
  </si>
  <si>
    <t>2,34*1,5</t>
  </si>
  <si>
    <t>1,15*1,5</t>
  </si>
  <si>
    <t>0,56*1,5</t>
  </si>
  <si>
    <t>7,51*1,5</t>
  </si>
  <si>
    <t>Mezisoučet</t>
  </si>
  <si>
    <t>46,9*0,55</t>
  </si>
  <si>
    <t>5,55*0,55</t>
  </si>
  <si>
    <t>0,9*0,55</t>
  </si>
  <si>
    <t>1,55*0,55</t>
  </si>
  <si>
    <t>1,955*0,55</t>
  </si>
  <si>
    <t>2*0,55</t>
  </si>
  <si>
    <t>11,85*0,55</t>
  </si>
  <si>
    <t>6,825*0,55</t>
  </si>
  <si>
    <t>622311837RT3</t>
  </si>
  <si>
    <t>Zateplovací systém, fasáda, minerální desky PV, tl. 200 mm s omítkou silikonovou</t>
  </si>
  <si>
    <t xml:space="preserve"> nanesení lepicího tmelu na izolační desky, nalepení desek, zajištění zapouštěcími hmoždinkami (6 ks/m2), kašírování desek stěrkovou hmotou, natažení stěrky s výztužnou tkaninou (1,15 m2/m2), kontaktní nátěr a povrchovou úpravu omítkou. V položce je obsaženo 0,14 m rohových lišt na m2.</t>
  </si>
  <si>
    <t xml:space="preserve">Skladba I1 : </t>
  </si>
  <si>
    <t>1NP : 20,25*(3,25+1,47)</t>
  </si>
  <si>
    <t>1,31*(3,25+1,47)</t>
  </si>
  <si>
    <t>3*3,25</t>
  </si>
  <si>
    <t>9,825*3,25</t>
  </si>
  <si>
    <t>6,85*(3,25+0,97)</t>
  </si>
  <si>
    <t>0,65*(3,25+0,97)</t>
  </si>
  <si>
    <t>2,64*(3,25+0,97)</t>
  </si>
  <si>
    <t>0,65*3,25</t>
  </si>
  <si>
    <t xml:space="preserve">podhled 1NP : </t>
  </si>
  <si>
    <t>19,1</t>
  </si>
  <si>
    <t>2,55</t>
  </si>
  <si>
    <t>Atrium : 42,26*8,5</t>
  </si>
  <si>
    <t>2NP : 145,3*5</t>
  </si>
  <si>
    <t xml:space="preserve">Skladba I3 : </t>
  </si>
  <si>
    <t>1NP : 176,31*(3,865-0,2)</t>
  </si>
  <si>
    <t xml:space="preserve">otvory : </t>
  </si>
  <si>
    <t>1NP : -(1,4*2,8+2,3*1,8*31+1,675*2,55+1,675*2,5+1,775*2,17+2,3*3,025+2,3*2,025*2+2,02*2,025+2,3*0,8*5+2*2,8+1,7*1,8*3+2,3*1,4+1,9*0,9+1,7*1,8*2+4,4*1,8+1,7*2,8+1*1,8+2,1*2,5)</t>
  </si>
  <si>
    <t>2NP : -(2,3*1,8*15+1,2*1,8+1,7*2,15+2,3*1*3+4,4*1,8+2,3*1*4)</t>
  </si>
  <si>
    <t>622311839RT3</t>
  </si>
  <si>
    <t>Zateplovací systém, fasáda, minerální desky PV, tl. 240 mm s omítkou silikonová</t>
  </si>
  <si>
    <t>Součinitel tepelné vodivosti izolantu je 0,036 W/mK.</t>
  </si>
  <si>
    <t xml:space="preserve">Skladba I2 : </t>
  </si>
  <si>
    <t>1NP : 176,31*0,2</t>
  </si>
  <si>
    <t>622311850RT3</t>
  </si>
  <si>
    <t>Povrchová úprava ostění, zateplovací systém s minerální deskou PV s omítkou silikonovou</t>
  </si>
  <si>
    <t>Položka obsahuje podkladní stěrku, okenní a rohové lišty, výztužnou stěrku, kontaktní nátěr a povrchovou úpravu omítkou. V položce je započteno 6,67 m rohových lišt, 3,33 m lišt s okapničkou, 10 m napojovacích lišt na m2 a síťovina na vyztužení rohů 1,1 m2.</t>
  </si>
  <si>
    <t>((1,4+2*2,8)+(2,3+2*1,8)*31+(1,675+2*2,55)+(1,675+2*2,5)+(1,775+2*2,17)+(2,3+2*3,025)+(2,3+2*2,025)*2+(2,02+2*2,025)+(2,3+2*0,8)*5+(2+2*2,8)+(1,7+2*1,8)*3+(2,3+2*1,4)+(1,9+2*0,9)+(1,7+2*1,8)*2+(4,4+2*1,8)+(1,7+2*2,8)+(1+2*1,8)+(2,1+2*2,5))*0,2</t>
  </si>
  <si>
    <t>((2,3+2*1,8)*15+(1,2+2*1,8)+(1,7+2*2,15)+(2,3+2*1)*3+(4,4+2*1,8)+(2,3+2*1)*4)*0,2</t>
  </si>
  <si>
    <t>622904112R00</t>
  </si>
  <si>
    <t>Očištění fasád tlakovou vodou složitost 1 - 2</t>
  </si>
  <si>
    <t xml:space="preserve">Skladba I3, I2 : </t>
  </si>
  <si>
    <t>1NP : 176,31*(3,865)</t>
  </si>
  <si>
    <t>622491142R00</t>
  </si>
  <si>
    <t>Nátěr fasády hydrofobní  2 x</t>
  </si>
  <si>
    <t>1640,0054+35,262</t>
  </si>
  <si>
    <t>978015221R00</t>
  </si>
  <si>
    <t>Otlučení omítek vnějších MVC v složit.1-4 do 10 %</t>
  </si>
  <si>
    <t>622477121R00</t>
  </si>
  <si>
    <t>Oprava vnější omítky hladké stěn,sl.II,do 10 %,SMS</t>
  </si>
  <si>
    <t>620991121R00</t>
  </si>
  <si>
    <t>Zakrývání výplní vnějších otvorů z lešení</t>
  </si>
  <si>
    <t>1NP : (1,4*2,8+2,3*1,8*31+1,675*2,55+1,675*2,5+1,775*2,17+2,3*3,025+2,3*2,025*2+2,02*2,025+2,3*0,8*5+2*2,8+1,7*1,8*3+2,3*1,4+1,9*0,9+1,7*1,8*2+4,4*1,8+1,7*2,8+1*1,8+2,1*2,5)</t>
  </si>
  <si>
    <t>2NP : (2,3*1,8*15+1,2*1,8+1,7*2,15+2,3*1*3+4,4*1,8+2,3*1*4)</t>
  </si>
  <si>
    <t>622473187RT2</t>
  </si>
  <si>
    <t>Příplatek za okenní lištu (APU) - montáž včetně dodávky lišty</t>
  </si>
  <si>
    <t>m</t>
  </si>
  <si>
    <t>((1,4+2*2,8)+(2,3+2*1,8)*31+(1,675+2*2,55)+(1,675+2*2,5)+(1,775+2*2,17)+(2,3+2*3,025)+(2,3+2*2,025)*2+(2,02+2*2,025)+(2,3+2*0,8)*5+(2+2*2,8)+(1,7+2*1,8)*3+(2,3+2*1,4)+(1,9+2*0,9)+(1,7+2*1,8)*2+(4,4+2*1,8)+(1,7+2*2,8)+(1+2*1,8)+(2,1+2*2,5))</t>
  </si>
  <si>
    <t>((2,3+2*1,8)*15+(1,2+2*1,8)+(1,7+2*2,15)+(2,3+2*1)*3+(4,4+2*1,8)+(2,3+2*1)*4)</t>
  </si>
  <si>
    <t>622391112R00</t>
  </si>
  <si>
    <t>Příplatek za počet hmoždinek 8 ks/m2</t>
  </si>
  <si>
    <t>622391122R00</t>
  </si>
  <si>
    <t>Příplatek za zapuštěné hmoždinky (STR) 8 ks/m2</t>
  </si>
  <si>
    <t>622391001R00</t>
  </si>
  <si>
    <t>Příplatek -  montáž zateplovacího systému podhledu, izolant, tenkovrstvá omítka</t>
  </si>
  <si>
    <t>Bez dodávky materiálu.</t>
  </si>
  <si>
    <t>9SCH1</t>
  </si>
  <si>
    <t>D+M kompletní dodávka schodiště, včetně dlažby před vstupem do B.N.1.264</t>
  </si>
  <si>
    <t>kpl</t>
  </si>
  <si>
    <t>Vlastní</t>
  </si>
  <si>
    <t>Indiv</t>
  </si>
  <si>
    <t>9SCH2</t>
  </si>
  <si>
    <t>D+M kompletní dodávka schodiště, včetně dlažby před vstupem do B.N.1.09 a B.N.1.10</t>
  </si>
  <si>
    <t>941955002R00</t>
  </si>
  <si>
    <t>Lešení lehké pomocné, výška podlahy do 1,9 m</t>
  </si>
  <si>
    <t>941941041R00</t>
  </si>
  <si>
    <t>Montáž lešení leh.řad.s podlahami,š.1,2 m, H 10 m</t>
  </si>
  <si>
    <t>Včetně kotvení lešení.</t>
  </si>
  <si>
    <t>234*4,2</t>
  </si>
  <si>
    <t>154*5,1</t>
  </si>
  <si>
    <t>941941191R00</t>
  </si>
  <si>
    <t>Příplatek za použití lešení lehkého řadového s podlahami, š. do 1 m, výšky do 10 m</t>
  </si>
  <si>
    <t>1768,2*8</t>
  </si>
  <si>
    <t>941941841R00</t>
  </si>
  <si>
    <t>Demontáž lešení leh.řad.s podlahami,š.1,2 m,H 10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</si>
  <si>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</si>
  <si>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</si>
  <si>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</si>
  <si>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</si>
  <si>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</si>
  <si>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</si>
  <si>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952901111R00</t>
  </si>
  <si>
    <t>Vyčištění budov o výšce podlaží do 4 m</t>
  </si>
  <si>
    <t>998011002R00</t>
  </si>
  <si>
    <t>Přesun hmot pro budovy zděné výšky do 12 m</t>
  </si>
  <si>
    <t>t</t>
  </si>
  <si>
    <t>Přesun hmot</t>
  </si>
  <si>
    <t>POL7_</t>
  </si>
  <si>
    <t>711112001RZ1</t>
  </si>
  <si>
    <t>Provedení izolace proti vlhkosti na ploše svislé, 1x asfaltovým penetračním nátěr včetně dodávky asfaltového laku</t>
  </si>
  <si>
    <t>46,9*1,5</t>
  </si>
  <si>
    <t>5,55*1,5</t>
  </si>
  <si>
    <t>0,9*1,5</t>
  </si>
  <si>
    <t>1,55*1,5</t>
  </si>
  <si>
    <t>1,955*1,5</t>
  </si>
  <si>
    <t>2*1,5</t>
  </si>
  <si>
    <t>11,85*1,5</t>
  </si>
  <si>
    <t>6,825*1,5</t>
  </si>
  <si>
    <t>711142559RT2</t>
  </si>
  <si>
    <t>Provedení izolace proti vlhkosti na ploše svislé, asfaltovými pásy přitavením 2 vrstvy - pásy ve specifikaci</t>
  </si>
  <si>
    <t>62852265R</t>
  </si>
  <si>
    <t>Pás asfaltový modifikovaný mineral, natavovací, kotvicí</t>
  </si>
  <si>
    <t>SPCM</t>
  </si>
  <si>
    <t>Specifikace</t>
  </si>
  <si>
    <t>POL3_</t>
  </si>
  <si>
    <t>321,3225*1,2</t>
  </si>
  <si>
    <t>711191272RT2</t>
  </si>
  <si>
    <t>Provedení izolace proti vlhkosti na ploše svislé, ochrannou textilií včetně dodávky textílie, 300 g/m2</t>
  </si>
  <si>
    <t>711823121RT4</t>
  </si>
  <si>
    <t>Montáž nopové fólie svisle včetně dodávky fólie</t>
  </si>
  <si>
    <t>711823129RT4</t>
  </si>
  <si>
    <t>Montáž ukončovací lišty k nopové fólii včetně dodávky lišty</t>
  </si>
  <si>
    <t>2,8</t>
  </si>
  <si>
    <t>14</t>
  </si>
  <si>
    <t>7,79</t>
  </si>
  <si>
    <t>9,78</t>
  </si>
  <si>
    <t>19,775</t>
  </si>
  <si>
    <t>1,485</t>
  </si>
  <si>
    <t>6,275</t>
  </si>
  <si>
    <t>9,32</t>
  </si>
  <si>
    <t>5,78</t>
  </si>
  <si>
    <t>6,1</t>
  </si>
  <si>
    <t>12,1</t>
  </si>
  <si>
    <t>9,34</t>
  </si>
  <si>
    <t>13,925</t>
  </si>
  <si>
    <t>3,855</t>
  </si>
  <si>
    <t>2,34</t>
  </si>
  <si>
    <t>1,15</t>
  </si>
  <si>
    <t>0,56</t>
  </si>
  <si>
    <t>7,51</t>
  </si>
  <si>
    <t>46,9</t>
  </si>
  <si>
    <t>5,55</t>
  </si>
  <si>
    <t>0,9</t>
  </si>
  <si>
    <t>1,55</t>
  </si>
  <si>
    <t>1,955</t>
  </si>
  <si>
    <t>11,85</t>
  </si>
  <si>
    <t>6,825</t>
  </si>
  <si>
    <t>998711102R00</t>
  </si>
  <si>
    <t>Přesun hmot pro izolace proti vodě, výšky do 12 m</t>
  </si>
  <si>
    <t>712371801RX1</t>
  </si>
  <si>
    <t>Povlaková krytina střech do 10°, fólií PVC včetně navaření, svaření, kotvení  dalších doplňků, příslušenství, folie ve specifikaci</t>
  </si>
  <si>
    <t xml:space="preserve">Skladba S2 : </t>
  </si>
  <si>
    <t>plocha : ((115)*2)+(663)</t>
  </si>
  <si>
    <t>vytažení : ((43)*2)*0,8+(122,6)*0,8</t>
  </si>
  <si>
    <t xml:space="preserve">Skladba S1 : </t>
  </si>
  <si>
    <t>plocha : (208)+(110+27)+(36)</t>
  </si>
  <si>
    <t>vytažení : (65,7)*0,9+(60,4+21,4)*0,9+(27)*0,9</t>
  </si>
  <si>
    <t xml:space="preserve">Skladba S3 : </t>
  </si>
  <si>
    <t>plocha : 682,155</t>
  </si>
  <si>
    <t>vytažení : 125,7*0,9</t>
  </si>
  <si>
    <t>28322131M</t>
  </si>
  <si>
    <t>fólie z měkčeného PVC s odolností proti UV záření, pro kotvení do stropní konstrukce-BROOF(t3) tl. 2mm, dle PD</t>
  </si>
  <si>
    <t>Technické parametry:</t>
  </si>
  <si>
    <t>-	Tažnost (metoda A dle EN 12311-2) min 15 %</t>
  </si>
  <si>
    <t>-	Odolnost proti nárazu (metoda A dle EN 12691) min. 1000 mm</t>
  </si>
  <si>
    <t>-	Odolnost proti nárazu (metoda B dle EN 12691) min. 2000 mm</t>
  </si>
  <si>
    <t>-	Propustnost pro vodní páry (dle EN 1931) min. 15 000</t>
  </si>
  <si>
    <t>-	Expozice UV záření (dle EN 1297) – stupeň 0</t>
  </si>
  <si>
    <t>plocha : (((115)*2)+(663))*1,15</t>
  </si>
  <si>
    <t>vytažení : (((43)*2)*0,8+(122,6)*0,8)*1,2</t>
  </si>
  <si>
    <t>plocha : ((208)+(110+27)+(36))*1,15</t>
  </si>
  <si>
    <t>vytažení : ((65,7)*0,9+(60,4+21,4)*0,9+(27)*0,9)*1,2</t>
  </si>
  <si>
    <t>plocha : (682,155)*1,15</t>
  </si>
  <si>
    <t>vytažení : (125,7*0,9)*1,2</t>
  </si>
  <si>
    <t>712391171R00</t>
  </si>
  <si>
    <t>Položení podkladní textilie na střechách do 10°</t>
  </si>
  <si>
    <t>69366195R</t>
  </si>
  <si>
    <t>Textilie separační sklovláknitá 120 g/m2</t>
  </si>
  <si>
    <t>712311101RZ1</t>
  </si>
  <si>
    <t>Provedení povlakové krytiny střech do 10°, asfaltovým penetračním nátěrem 1x nátěr - včetně dodávky asfaltového penetračního nátěru</t>
  </si>
  <si>
    <t>712811101RZ1</t>
  </si>
  <si>
    <t>Provedení povlakové krytiny střech, samostatné vytažení povlaku, asfaltový penetrační nátěr 1x nátěr - včetně dodávky asfaltového penetračního nátěru</t>
  </si>
  <si>
    <t>712341559R00</t>
  </si>
  <si>
    <t>Provedení povlakové krytiny střech do 10°, asfaltovými pásy, přitavení celoplošně</t>
  </si>
  <si>
    <t>712841559R00</t>
  </si>
  <si>
    <t>Provedení povlakové krytiny střech, samostatné vytažení povlaku, asfaltové pásy přitavením</t>
  </si>
  <si>
    <t>R-položka</t>
  </si>
  <si>
    <t>POL12_0</t>
  </si>
  <si>
    <t>712351111R00</t>
  </si>
  <si>
    <t>Provedení povlakové krytiny střech do 10°, samolepicími asfaltovými pásy</t>
  </si>
  <si>
    <t>712851559R00</t>
  </si>
  <si>
    <t>Provedení povlakové krytiny střech, samostatné vytažení povlaku, samolepicí asfaltové pásy</t>
  </si>
  <si>
    <t>6285228M1</t>
  </si>
  <si>
    <t>Parotěsnicí vrstva – modifikovaný izolační pás s nosnou vložkou z kompozitu skelné mřížky a hliníkové fólie se samolepící úpravou, tl 0,5mm</t>
  </si>
  <si>
    <t>712_CHOD1</t>
  </si>
  <si>
    <t>D+M folie s povrchovou úpravou pro pohyb údržby, vč. pomocných prací, doplňků, dle PD</t>
  </si>
  <si>
    <t>998712102R00</t>
  </si>
  <si>
    <t>Přesun hmot pro povlakové krytiny, výšky do 12 m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</si>
  <si>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</si>
  <si>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</si>
  <si>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</si>
  <si>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 xml:space="preserve">Skladba I6 : </t>
  </si>
  <si>
    <t>46,9*0,5</t>
  </si>
  <si>
    <t>5,55*0,5</t>
  </si>
  <si>
    <t>1,55*0,5</t>
  </si>
  <si>
    <t>1,955*0,5</t>
  </si>
  <si>
    <t>2*0,5</t>
  </si>
  <si>
    <t>11,85*0,5</t>
  </si>
  <si>
    <t>6,825*0,5</t>
  </si>
  <si>
    <t xml:space="preserve">Atiky : </t>
  </si>
  <si>
    <t>vytažení : ((11,5*2)*2)*1+(122,6)*1</t>
  </si>
  <si>
    <t>vytažení : (65,7)*1+((4,275+19,425+4,475+1,5)+(4,275+6,2))*1+(3,5+9,85)*1</t>
  </si>
  <si>
    <t>vytažení : 125,7*1</t>
  </si>
  <si>
    <t>283754906R</t>
  </si>
  <si>
    <t>Deska izolační XPS, tl. 120 mm</t>
  </si>
  <si>
    <t>46,9*0,5*1,15</t>
  </si>
  <si>
    <t>5,55*0,5*1,15</t>
  </si>
  <si>
    <t>1,55*0,5*1,15</t>
  </si>
  <si>
    <t>1,955*0,5*1,15</t>
  </si>
  <si>
    <t>2*0,5*1,15</t>
  </si>
  <si>
    <t>11,85*0,5*1,15</t>
  </si>
  <si>
    <t>6,825*0,5*1,15</t>
  </si>
  <si>
    <t>283757490R</t>
  </si>
  <si>
    <t>Deska izolační EPS 150, tl. 100 mm</t>
  </si>
  <si>
    <t>vytažení : (((11,5*2)*2)*1+(122,6)*1)*1,1</t>
  </si>
  <si>
    <t>vytažení : ((65,7)*1+((4,275+19,425+4,475+1,5)+(4,275+6,2))*1+(3,5+9,85)*1)*1,1</t>
  </si>
  <si>
    <t>vytažení : (125,7*1)*1,1</t>
  </si>
  <si>
    <t>713141120R00</t>
  </si>
  <si>
    <t>Montáž tepelné izolace střech, lepené bodově (dočasně) PU lepidlem, 1 vrstva</t>
  </si>
  <si>
    <t>plocha : (((115)*2)+(663))*2</t>
  </si>
  <si>
    <t>plocha : ((208)+(110+27)+(36))*2</t>
  </si>
  <si>
    <t>plocha : (682,155)</t>
  </si>
  <si>
    <t>283757528R</t>
  </si>
  <si>
    <t>Deska izolační EPS 200, tl. 80 mm</t>
  </si>
  <si>
    <t>plocha : (682,155)*1,1</t>
  </si>
  <si>
    <t>283757530R</t>
  </si>
  <si>
    <t>Deska izolační EPS 200, tl. 100 mm</t>
  </si>
  <si>
    <t>plocha : (((115)*2)+(663))*1,1</t>
  </si>
  <si>
    <t>283757534R</t>
  </si>
  <si>
    <t>Deska izolační EPS 200, tl. 140 mm</t>
  </si>
  <si>
    <t>plocha : ((208)+(110+27)+(36))*1,1</t>
  </si>
  <si>
    <t>283757536R</t>
  </si>
  <si>
    <t>Deska izolační EPS 200, tl. 160 mm</t>
  </si>
  <si>
    <t>713141711R00</t>
  </si>
  <si>
    <t>Montáž spádových klínů plochých střech, lepených bodově PU lepidlem (dočasně)</t>
  </si>
  <si>
    <t>plocha : (682,155)*2</t>
  </si>
  <si>
    <t>28375973R</t>
  </si>
  <si>
    <t>Deska spádová EPS 200</t>
  </si>
  <si>
    <t>plocha : (((115)*2)+(663))*(0,04+0,27)/2*1,15</t>
  </si>
  <si>
    <t>plocha : (682,155)*(0,22+0,42)/2*1,15</t>
  </si>
  <si>
    <t>998713102R00</t>
  </si>
  <si>
    <t>Přesun hmot pro izolace tepelné, výšky do 12 m</t>
  </si>
  <si>
    <t>762441112R00</t>
  </si>
  <si>
    <t>Montáž obložení atiky z desek na bázi dřeva, 1 vrstva, šroubováním</t>
  </si>
  <si>
    <t>vytažení : ((11,5*2)*2)*0,5+(122,6)*0,5</t>
  </si>
  <si>
    <t>vytažení : (65,7)*0,5+((4,275+19,425+4,475+1,5)+(4,275+6,2))*0,5+(3,5+9,85)*0,5</t>
  </si>
  <si>
    <t>vytažení : 125,7*0,5</t>
  </si>
  <si>
    <t>59590741R</t>
  </si>
  <si>
    <t>Deska cementotřísková tl. 20 mm</t>
  </si>
  <si>
    <t>vytažení : (((11,5*2)*2)*0,5+(122,6)*0,5)*1,1</t>
  </si>
  <si>
    <t>vytažení : ((65,7)*0,5+((4,275+19,425+4,475+1,5)+(4,275+6,2))*0,5+(3,5+9,85)*0,5)*1,1</t>
  </si>
  <si>
    <t>vytažení : (125,7*0,5)*1,1</t>
  </si>
  <si>
    <t>998762102R00</t>
  </si>
  <si>
    <t>Přesun hmot pro tesařské konstrukce, výšky do 12 m</t>
  </si>
  <si>
    <t>764_KQ01</t>
  </si>
  <si>
    <t>D+M KQ1 Oplechování parapetu 505x2300 mm vč. pomocných prací, doplňků, PÚ  přesná specifikace viz  D.1.01.1-509</t>
  </si>
  <si>
    <t>soubor</t>
  </si>
  <si>
    <t>764_KQ02</t>
  </si>
  <si>
    <t>D+M KQ2 Oplechování parapetu 340x1200 mm vč. pomocných prací, doplňků, PÚ  přesná specifikace viz  D.1.01.1-509</t>
  </si>
  <si>
    <t>764_KQ03</t>
  </si>
  <si>
    <t>D+M KQ3 Závětrná lišta rš. 250 mm vč. pomocných prací, doplňků, PÚ  přesná specifikace viz  D.1.01.1-509</t>
  </si>
  <si>
    <t>bm</t>
  </si>
  <si>
    <t>764_KQ04</t>
  </si>
  <si>
    <t>D+M KQ4 Oplechování vnitřní atiky rš. 450 mm vč. pomocných prací, doplňků, PÚ   přesná specifikace viz D.1.01.1-509</t>
  </si>
  <si>
    <t>764_KQ05</t>
  </si>
  <si>
    <t>D+M KQ5 Oplechování vnitřní atiky rš. 450 mm vč. pomocných prací, doplňků, PÚ  přesná specifikace viz  D.1.01.1-509</t>
  </si>
  <si>
    <t>764_KQ06</t>
  </si>
  <si>
    <t>D+M KQ6 Systémové řešní ukončení hydroizolace rš. 250 mm vč. pomocných prací, doplňků, PÚ  přesná specifikace viz  D.1.01.1-509</t>
  </si>
  <si>
    <t>764_KQ07</t>
  </si>
  <si>
    <t>D+M KQ7 Systémové řešní ukončení hydroizolace rš. 430 mm vč. pomocných prací, doplňků, PÚ  přesná specifikace viz  D.1.01.1-509</t>
  </si>
  <si>
    <t>764_KQ08</t>
  </si>
  <si>
    <t>D+M KQ8 Systémové řešní ukončení hydroizolace rš. 530 mm vč. pomocných prací, doplňků, PÚ  přesná specifikace viz  D.1.01.1-509</t>
  </si>
  <si>
    <t>764_KN01</t>
  </si>
  <si>
    <t>D+M KN1 Oplechování parapetu 340x2300 mm vč. pomocných prací, doplňků, PÚ přesná specifikace viz  D. 1.01.1-510</t>
  </si>
  <si>
    <t>764_KN02</t>
  </si>
  <si>
    <t>D+M KN2 Oplechování parapetu 340x1050 mm vč. pomocných prací, doplňků, PÚ přesná specifikace viz  D. 1.01.1-510</t>
  </si>
  <si>
    <t>764_KN03</t>
  </si>
  <si>
    <t>D+M KN3 Oplechování parapetu 610x1700 mm vč. pomocných prací, doplňků, PÚ přesná specifikace viz  D. 1.01.1-510</t>
  </si>
  <si>
    <t>764_KN04</t>
  </si>
  <si>
    <t>D+M KN4 Podokapní žlab 640x2300 mm vč. pomocných prací, doplňků, PÚ přesná specifikace viz  D.1.01.1 -510</t>
  </si>
  <si>
    <t>764_KN05</t>
  </si>
  <si>
    <t>D+M KN5 Oplechování parapetu 340x1900 mm vč. pomocných prací, doplňků, PÚ přesná specifikace viz  D. 1.01.1-510</t>
  </si>
  <si>
    <t>764_KN06</t>
  </si>
  <si>
    <t>D+M KN6 Oplechování parapetu 340x2250 mm vč. pomocných prací, doplňků, PÚ přesná specifikace viz  D. 1.01.1-510</t>
  </si>
  <si>
    <t>764_KN07</t>
  </si>
  <si>
    <t>D+M KN7 Oplechování parapetu 340x4000 mm vč. pomocných prací, doplňků, PÚ přesná specifikace viz  D. 1.01.1-510</t>
  </si>
  <si>
    <t>764_KN08</t>
  </si>
  <si>
    <t>D+M KN8 Oplechování parapetu 340x1000 mm vč. pomocných prací, doplňků, PÚ přesná specifikace viz  D. 1.01.1-510</t>
  </si>
  <si>
    <t>764_KN09</t>
  </si>
  <si>
    <t>D+M KN9 Oplechování parapetu 340x1500 mm vč. pomocných prací, doplňků, PÚ přesná specifikace viz  D. 1.01.1-510</t>
  </si>
  <si>
    <t>764_KN10</t>
  </si>
  <si>
    <t>D+M KN10 Oplechování parapetu 340x1800 mm vč. pomocných prací, doplňků, PÚ přesná specifikace viz  D .1.01.1-510</t>
  </si>
  <si>
    <t>764_KN11</t>
  </si>
  <si>
    <t>D+M KN11 Oplechování parapetu 340x2350 mm vč. pomocných prací, doplňků, PÚ přesná specifikace viz  D .1.01.1-510</t>
  </si>
  <si>
    <t>764_KN12</t>
  </si>
  <si>
    <t>D+M KN12 Oplechování parapetu 340x1700 mm vč. pomocných prací, doplňků, PÚ přesná specifikace viz  D .1.01.1-510</t>
  </si>
  <si>
    <t>764_KN13</t>
  </si>
  <si>
    <t>D+M KN13 Oplechování parapetu 340x1200 mm vč. pomocných prací, doplňků, PÚ přesná specifikace viz  D .1.01.1-510</t>
  </si>
  <si>
    <t>764_KN14</t>
  </si>
  <si>
    <t>D+M KN14 Oplechování parapetu 340x2000 mm vč. pomocných prací, doplňků, PÚ přesná specifikace viz  D .1.01.1-510</t>
  </si>
  <si>
    <t>764_KN15</t>
  </si>
  <si>
    <t>D+M KN15 Oplechování parapetu 320x1000 mm vč. pomocných prací, doplňků, PÚ přesná specifikace viz  D .1.01.1-510</t>
  </si>
  <si>
    <t>764_KN16</t>
  </si>
  <si>
    <t>D+M KN16 Oplechování parapetu 320x1200 mm vč. pomocných prací, doplňků, PÚ přesná specifikace viz  D .1.01.1-510</t>
  </si>
  <si>
    <t>764_KN17</t>
  </si>
  <si>
    <t>D+M KN17 Závětrná lišta rš. 250 mm vč. pomocných prací, doplňků, PÚ přesná specifikace viz  D.1.01.1 -510</t>
  </si>
  <si>
    <t>764_KN18</t>
  </si>
  <si>
    <t>D+M KN18 Systémové řešní ukončení hydroizolace rš. 250 mm vč. pomocných prací, doplňků, PÚ přesná sp ecifikace viz  D.1.01.1-510</t>
  </si>
  <si>
    <t>764_KN19</t>
  </si>
  <si>
    <t>D+M KN19 Systémové řešní ukončení hydroizolace rš. 530 mm vč. pomocných prací, doplňků, PÚ přesná sp ecifikace viz  D.1.01.1-510</t>
  </si>
  <si>
    <t>764_KN20</t>
  </si>
  <si>
    <t>D+M KN20 Úprava stávajícího nerezového výfukového potrubí pr. 200 mm vč. pomocných prací, doplňků, P Ú přesná specifikace viz  D.1.01.1-510</t>
  </si>
  <si>
    <t>766_TNa</t>
  </si>
  <si>
    <t>D+M TNa Parapetní deska 340x2300 mm vč. pomocných prací, doplňků, PÚ přesná specifikace viz  D.1.01. 1-508</t>
  </si>
  <si>
    <t>766_TNb</t>
  </si>
  <si>
    <t>D+M TNb Parapetní deska 215x1150 mm vč. pomocných prací, doplňků, PÚ přesná specifikace viz  D.1.01. 1-508</t>
  </si>
  <si>
    <t>766_TNc</t>
  </si>
  <si>
    <t>D+M TNc Parapetní deska 165x2300 mm vč. pomocných prací, doplňků, PÚ přesná specifikace viz  D.1.01. 1-508</t>
  </si>
  <si>
    <t>766_TNd</t>
  </si>
  <si>
    <t>D+M TNd Parapetní deska 165x2020 mm vč. pomocných prací, doplňků, PÚ přesná specifikace viz  D.1.01. 1-508</t>
  </si>
  <si>
    <t>766_TNe</t>
  </si>
  <si>
    <t>D+M TNe Parapetní deska 370x1125 mm vč. pomocných prací, doplňků, PÚ přesná specifikace viz  D.1.01. 1-508</t>
  </si>
  <si>
    <t>766_TNf</t>
  </si>
  <si>
    <t>D+M TNf Parapetní deska 370x2300 mm vč. pomocných prací, doplňků, PÚ přesná specifikace viz  D.1.01. 1-508</t>
  </si>
  <si>
    <t>766_TNg</t>
  </si>
  <si>
    <t>D+M TNg Parapetní deska 290x1900 mm vč. pomocných prací, doplňků, PÚ přesná specifikace viz  D.1.01. 1-508</t>
  </si>
  <si>
    <t>766_TNh</t>
  </si>
  <si>
    <t>D+M TNh Parapetní deska 290x1700 mm vč. pomocných prací, doplňků, PÚ přesná specifikace viz  D.1.01. 1-508</t>
  </si>
  <si>
    <t>766_TNi</t>
  </si>
  <si>
    <t>D+M TNi Parapetní deska 340x2250 mm vč. pomocných prací, doplňků, PÚ přesná specifikace viz  D.1.01. 1-508</t>
  </si>
  <si>
    <t>766_TNj</t>
  </si>
  <si>
    <t>D+M TNj Parapetní deska 215x4400 mm vč. pomocných prací, doplňků, PÚ přesná specifikace viz  D.1.01. 1-508</t>
  </si>
  <si>
    <t>766_TNk</t>
  </si>
  <si>
    <t>D+M TNk Parapetní deska 340x1000 mm vč. pomocných prací, doplňků, PÚ přesná specifikace viz  D.1.01. 1-508</t>
  </si>
  <si>
    <t>766_TNl</t>
  </si>
  <si>
    <t>D+M TNl Parapetní deska 215x1200 mm vč. pomocných prací, doplňků, PÚ přesná specifikace viz  D.1.01. 1-508</t>
  </si>
  <si>
    <t>766_TNm</t>
  </si>
  <si>
    <t>D+M TNm Parapetní deska 215x2300 mm vč. pomocných prací, doplňků, PÚ přesná specifikace viz  D.1.01. 1-508</t>
  </si>
  <si>
    <t>766_TNn</t>
  </si>
  <si>
    <t>D+M TNn Parapetní deska 215x1700 mm vč. pomocných prací, doplňků, PÚ přesná specifikace viz  D.1.01. 1-508</t>
  </si>
  <si>
    <t>766_TNo</t>
  </si>
  <si>
    <t>D+M TNo Parapetní deska 215x950 mm vč. pomocných prací, doplňků, PÚ přesná specifikace viz  D.1.01.1 -508</t>
  </si>
  <si>
    <t>766_TNp</t>
  </si>
  <si>
    <t>D+M TNp Parapetní deska 290x2300 mm vč. pomocných prací, doplňků, PÚ přesná specifikace viz  D.1.01. 1-508</t>
  </si>
  <si>
    <t>766_TNq</t>
  </si>
  <si>
    <t>D+M TNq Parapetní deska 290x2350 mm vč. pomocných prací, doplňků, PÚ přesná specifikace viz  D.1.01. 1-508</t>
  </si>
  <si>
    <t>766_TNr</t>
  </si>
  <si>
    <t>D+M TNr Parapetní deska 290x1500 mm vč. pomocných prací, doplňků, PÚ přesná specifikace viz  D.1.01. 1-508</t>
  </si>
  <si>
    <t>766_TNs</t>
  </si>
  <si>
    <t>D+M TNs Parapetní deska 290x1800 mm vč. pomocných prací, doplňků, PÚ přesná specifikace viz  D.1.01. 1-508</t>
  </si>
  <si>
    <t>766_TNt</t>
  </si>
  <si>
    <t>D+M TNt Parapetní deska 470x1000 mm vč. pomocných prací, doplňků, PÚ přesná specifikace viz  D.1.01. 1-508</t>
  </si>
  <si>
    <t>766_TNu</t>
  </si>
  <si>
    <t>D+M TNu Parapetní deska 420x1200 mm vč. pomocných prací, doplňků, PÚ přesná specifikace viz  D.1.01. 1-508</t>
  </si>
  <si>
    <t>766_ON01</t>
  </si>
  <si>
    <t>D+M ON1 Okno 2300x1800 mm vč. pomocných prací, doplňků, PÚ přesná specifikace viz  D.1.01.1-502 12</t>
  </si>
  <si>
    <t>766_ON02</t>
  </si>
  <si>
    <t>D+M ON2 Okno EI30/DP1 2300x1800 mm vč. pomocných prací, doplňků, PÚ přesná specifikace viz  D.1.01.1 -502</t>
  </si>
  <si>
    <t>766_ON03</t>
  </si>
  <si>
    <t>D+M ON3 Okno EI30/DP1 1150x1800 mm vč. pomocných prací, doplňků, PÚ přesná specifikace viz  D.1.01.1 -502</t>
  </si>
  <si>
    <t>766_ON04</t>
  </si>
  <si>
    <t>D+M ON4 Okno 2300x2025 mm vč. pomocných prací, doplňků, PÚ přesná specifikace viz  D.1.01.1-502 -502</t>
  </si>
  <si>
    <t>766_ON05</t>
  </si>
  <si>
    <t>D+M ON5 Okno 2020x2025 mm vč. pomocných prací, doplňků, PÚ přesná specifikace viz  D.1.01.1-502 -502</t>
  </si>
  <si>
    <t>766_ON06</t>
  </si>
  <si>
    <t>D+M ON6 Okno 1125x1800 mm vč. pomocných prací, doplňků, PÚ přesná specifikace viz  D.1.01.1-502 -502</t>
  </si>
  <si>
    <t>766_ON07</t>
  </si>
  <si>
    <t>D+M ON7 Okno 2300x800 mm vč. pomocných prací, doplňků, PÚ přesná specifikace viz  D.1.01.1-502 -502</t>
  </si>
  <si>
    <t>766_ON08</t>
  </si>
  <si>
    <t>D+M ON8 Okno 1700x1800 mm vč. pomocných prací, doplňků, PÚ přesná specifikace viz  D.1.01.1-502 -502</t>
  </si>
  <si>
    <t>766_ON09</t>
  </si>
  <si>
    <t>D+M ON9 Okno 2300x1800 mm vč. pomocných prací, doplňků, PÚ přesná specifikace viz  D.1.01.1-502 -502</t>
  </si>
  <si>
    <t>766_ON10</t>
  </si>
  <si>
    <t>D+M ON10 Okno 2300x1400 mm vč. pomocných prací, doplňků, PÚ přesná specifikace viz  D.1.01.1-502 -502</t>
  </si>
  <si>
    <t>766_ON11</t>
  </si>
  <si>
    <t>D+M ON11 Okno 1900x900 mm vč. pomocných prací, doplňků, PÚ přesná specifikace viz  D.1.01.1-502 -502</t>
  </si>
  <si>
    <t>766_ON12</t>
  </si>
  <si>
    <t>D+M ON12 Okno 1700x1800 mm vč. pomocných prací, doplňků, PÚ přesná specifikace viz  D.1.01.1-502 -502</t>
  </si>
  <si>
    <t>766_ON13</t>
  </si>
  <si>
    <t>D+M ON13 Okno 2250x1800 mm vč. pomocných prací, doplňků, PÚ přesná specifikace viz  D.1.01.1-502 -502</t>
  </si>
  <si>
    <t>766_ON14</t>
  </si>
  <si>
    <t>D+M ON14 Okno 4400x1800 mm vč. pomocných prací, doplňků, PÚ přesná specifikace viz  D.1.01.1-502 -502</t>
  </si>
  <si>
    <t>766_ON15</t>
  </si>
  <si>
    <t>D+M ON15 Okno EI30/DP1 2300x1800 mm vč. pomocných prací, doplňků, PÚ přesná specifikace viz  D.1.01. 1-502</t>
  </si>
  <si>
    <t>766_ON16</t>
  </si>
  <si>
    <t>D+M ON16 Okno 1000x1800 mm vč. pomocných prací, doplňků, PÚ přesná specifikace viz  D.1.01.1-502 1-502</t>
  </si>
  <si>
    <t>766_ON17</t>
  </si>
  <si>
    <t>D+M ON17 Okno 1500x1800 mm vč. pomocných prací, doplňků, PÚ přesná specifikace viz  D.1.01.1-502 1-502</t>
  </si>
  <si>
    <t>766_ON18</t>
  </si>
  <si>
    <t>D+M ON18 Okno 1800x1800 mm vč. pomocných prací, doplňků, PÚ přesná specifikace viz  D.1.01.1-502 1-502</t>
  </si>
  <si>
    <t>766_ON19</t>
  </si>
  <si>
    <t>D+M ON19 Okno 2350x1800 mm vč. pomocných prací, doplňků, PÚ přesná specifikace viz  D.1.01.1-502 1-502</t>
  </si>
  <si>
    <t>766_ON20</t>
  </si>
  <si>
    <t>D+M ON20 Stěna vnější 1775x2170 mm vč. pomocných prací, doplňků, PÚ přesná specifikace viz  D.1.01.1 -502</t>
  </si>
  <si>
    <t>766_ON21</t>
  </si>
  <si>
    <t>D+M ON21 Stěna vnější 2300x3025 mm vč. pomocných prací, doplňků, PÚ přesná specifikace viz  D.1.01.1 -502</t>
  </si>
  <si>
    <t>766_ON22</t>
  </si>
  <si>
    <t>D+M ON22 Stěna vnější 2000x2800 mm vč. pomocných prací, doplňků, PÚ přesná specifikace viz  D.1.01.1 -502</t>
  </si>
  <si>
    <t>766_ON23</t>
  </si>
  <si>
    <t>D+M ON23 Stěna vnější 1700x2800 mm vč. pomocných prací, doplňků, PÚ přesná specifikace viz  D.1.01.1 -502</t>
  </si>
  <si>
    <t>766_ON24</t>
  </si>
  <si>
    <t>D+M ON24 Stěna vnější 2350x2800 mm vč. pomocných prací, doplňků, PÚ přesná specifikace viz  D.1.01.1 -502</t>
  </si>
  <si>
    <t>766_ON25</t>
  </si>
  <si>
    <t>D+M ON25 Stěna vnější 1800x2800 mm vč. pomocných prací, doplňků, PÚ přesná specifikace viz  D.1.01.1 -502</t>
  </si>
  <si>
    <t>766_ON26</t>
  </si>
  <si>
    <t>D+M ON26 Okno EI30/DP1 1200x1800 mm vč. pomocných prací, doplňků, PÚ přesná specifikace viz  D.1.01. 1-502</t>
  </si>
  <si>
    <t>766_ON27</t>
  </si>
  <si>
    <t>D+M ON27 Okno 1700x2150 mm vč. pomocných prací, doplňků, PÚ přesná specifikace viz  D.1.01.1-502 1-502</t>
  </si>
  <si>
    <t>766_ON28</t>
  </si>
  <si>
    <t>D+M ON28 Okno 2300x1000 mm vč. pomocných prací, doplňků, PÚ přesná specifikace viz  D.1.01.1-502 1-502</t>
  </si>
  <si>
    <t>766_ON29</t>
  </si>
  <si>
    <t>D+M ON29 Okno 1000x650 mm vč. pomocných prací, doplňků, PÚ přesná specifikace viz  D.1.01.1-502 1-502</t>
  </si>
  <si>
    <t>766_ON30</t>
  </si>
  <si>
    <t>D+M ON30 Okno 1200x1150 mm vč. pomocných prací, doplňků, PÚ přesná specifikace viz  D.1.01.1-502 1-502</t>
  </si>
  <si>
    <t>766_ON31</t>
  </si>
  <si>
    <t>D+M ON31 Dveře 650x1825 mm vč. pomocných prací, doplňků, PÚ přesná specifikace viz  D.1.01.1-502 1-502</t>
  </si>
  <si>
    <t>766_ON32</t>
  </si>
  <si>
    <t>D+M ON32 Dveře 750x1625 mm vč. pomocných prací, doplňků, PÚ přesná specifikace viz  D.1.01.1-502 1-502</t>
  </si>
  <si>
    <t>766_ON33</t>
  </si>
  <si>
    <t>D+M ON33 Okno 2300x800 mm vč. pomocných prací, doplňků, PÚ přesná specifikace viz  D.1.01.1-502 1-502</t>
  </si>
  <si>
    <t>767_SN01</t>
  </si>
  <si>
    <t>D+M SN1 Žaluzie vnější 2300x1800 mm vč. pomocných prací, doplňků, PÚ přesná specifikace viz  D.1.01. 1-504</t>
  </si>
  <si>
    <t>767_SN02</t>
  </si>
  <si>
    <t>D+M SN2 Žaluzie vnější 2020x1800 mm vč. pomocných prací, doplňků, PÚ přesná specifikace viz  D.1.01. 1-504</t>
  </si>
  <si>
    <t>767_SN03</t>
  </si>
  <si>
    <t>D+M SN3 Žaluzie vnější 1050x1800 mm vč. pomocných prací, doplňků, PÚ přesná specifikace viz  D.1.01. 1-504</t>
  </si>
  <si>
    <t>767_SN04</t>
  </si>
  <si>
    <t>D+M SN4 Žaluzie vnější 2300x800 mm vč. pomocných prací, doplňků, PÚ přesná specifikace viz  D.1.01.1 -504</t>
  </si>
  <si>
    <t>767_SN05</t>
  </si>
  <si>
    <t>D+M SN5 Žaluzie vnější 2300x1400 mm vč. pomocných prací, doplňků, PÚ přesná specifikace viz  D.1.01. 1-504</t>
  </si>
  <si>
    <t>767_SN06</t>
  </si>
  <si>
    <t>D+M SN6 Žaluzie vnější 1900x900 mm vč. pomocných prací, doplňků, PÚ přesná specifikace viz  D.1.01.1 -504</t>
  </si>
  <si>
    <t>767_SN07</t>
  </si>
  <si>
    <t>D+M SN7 Žaluzie vnější 1700x1800 mm vč. pomocných prací, doplňků, PÚ přesná specifikace viz  D.1.01. 1-504</t>
  </si>
  <si>
    <t>767_SN08</t>
  </si>
  <si>
    <t>D+M SN8 Žaluzie vnější 2250x1800 mm vč. pomocných prací, doplňků, PÚ přesná specifikace viz  D.1.01. 1-504</t>
  </si>
  <si>
    <t>767_SN09</t>
  </si>
  <si>
    <t>D+M SN9 Žaluzie vnější 1000x1800 mm vč. pomocných prací, doplňků, PÚ přesná specifikace viz  D.1.01. 1-504</t>
  </si>
  <si>
    <t>767_SN10</t>
  </si>
  <si>
    <t>D+M SN10 Žaluzie vnější 1500x1800 mm vč. pomocných prací, doplňků, PÚ přesná specifikace viz  D.1.01 .1-504</t>
  </si>
  <si>
    <t>767_SN11</t>
  </si>
  <si>
    <t>D+M SN11 Žaluzie vnější 1800x1800 mm vč. pomocných prací, doplňků, PÚ přesná specifikace viz  D.1.01 .1-504</t>
  </si>
  <si>
    <t>767_SN12</t>
  </si>
  <si>
    <t>D+M SN12 Žaluzie vnější 2350x1800 mm vč. pomocných prací, doplňků, PÚ přesná specifikace viz  D.1.01 .1-504</t>
  </si>
  <si>
    <t>767_SN13</t>
  </si>
  <si>
    <t>D+M SN13 Žaluzie vnější 1200x1800 mm vč. pomocných prací, doplňků, PÚ přesná specifikace viz  D.1.01 .1-504</t>
  </si>
  <si>
    <t>767_SN14</t>
  </si>
  <si>
    <t>D+M SN14 Žaluzie vnější 1700x2150 mm vč. pomocných prací, doplňků, PÚ přesná specifikace viz  D.1.01 .1-504</t>
  </si>
  <si>
    <t>767_ZN01</t>
  </si>
  <si>
    <t>D+M ZN1 Stříška 2100x800 mm vč. pomocných prací, doplňků, PÚ přesná specifikace viz  D.1.01.1-506 .1-504</t>
  </si>
  <si>
    <t>767_ZN02</t>
  </si>
  <si>
    <t>D+M ZN2 Ocelové zábradlí vč. pomocných prací, doplňků, PÚ přesná specifikace viz  D.1.01.1-506 .1-504</t>
  </si>
  <si>
    <t>767_ZN03</t>
  </si>
  <si>
    <t>D+M ZN3 Žebřík vč. pomocných prací, doplňků, PÚ přesná specifikace viz  D.1.01.1-506 .1-504</t>
  </si>
  <si>
    <t>767_ZN04</t>
  </si>
  <si>
    <t>D+M ZN4 Oplocení vnějších schodů v. 1000 mm vč. pomocných prací, doplňků, PÚ přesná specifikace viz   D.1.01.1-506</t>
  </si>
  <si>
    <t>767_ZN05</t>
  </si>
  <si>
    <t>D+M ZN5 Oplocení vnějších schodů v. 1000 mm vč. pomocných prací, doplňků, PÚ přesná specifikace viz   D.1.01.1-506</t>
  </si>
  <si>
    <t>767_ZN06</t>
  </si>
  <si>
    <t>D+M ZN6 Sada pro záchytné systémy plochých střech vč. pomocných prací, doplňků, PÚ přesná specifikac e viz  D.1.01.1-506</t>
  </si>
  <si>
    <t>767_ZN07</t>
  </si>
  <si>
    <t>D+M ZN7 Modulární systém pro přechod atiky na plochých střechách v. 1000 mm vč. pomocných prací, dop lňků, PÚ přesná specifikace viz  D.1.01.1-506</t>
  </si>
  <si>
    <t>767_ZN08</t>
  </si>
  <si>
    <t>D+M ZN8 Technické schodiště vč. pomocných prací, doplňků, PÚ přesná specifikace viz  D.1.01.1-506 lňků, PÚ přesná specifikace viz  D.1.01.1-506</t>
  </si>
  <si>
    <t>767_ZN09</t>
  </si>
  <si>
    <t>D+M ZN9 Modulární systém podpory pro zařízení VZT 2480x2380 mm vč. pomocných prací, doplňků, PÚ přes ná specifikace viz  D.1.01.1-506</t>
  </si>
  <si>
    <t>767_ZN10</t>
  </si>
  <si>
    <t>D+M ZN10 Modulární systém podpory pro zařízení VZT 2480x2430 mm vč. pomocných prací, doplňků, PÚ pře sná specifikace viz  D.1.01.1-506</t>
  </si>
  <si>
    <t>767_ZN11</t>
  </si>
  <si>
    <t>D+M ZN11 Modulární systém podpory pro zařízení VZT 7200x1580 mm vč. pomocných prací, doplňků, PÚ pře sná specifikace viz  D.1.01.1-506</t>
  </si>
  <si>
    <t>767_ZN12</t>
  </si>
  <si>
    <t>D+M ZN12 Modulární systém podpory pro přemísťované zařízení VZT vč. pomocných prací, doplňků, PÚ pře sná specifikace viz  D.1.01.1-506</t>
  </si>
  <si>
    <t>767X009</t>
  </si>
  <si>
    <t>Demotnáž a zpětná montáž kazetového podhledu včetně koncových elementů a svítidel včetně zapravení, doplnění podhledu (30%)</t>
  </si>
  <si>
    <t>B.N.1.110 : 14,65</t>
  </si>
  <si>
    <t>B.N.1.111 : 14,16</t>
  </si>
  <si>
    <t>B.N.1.112 : 14,27</t>
  </si>
  <si>
    <t>B.N.1.131 : 15,1</t>
  </si>
  <si>
    <t>B.N.1.132 : 15,08</t>
  </si>
  <si>
    <t>B.N.1.133 : 11,5</t>
  </si>
  <si>
    <t>B.N.1.134 : 17</t>
  </si>
  <si>
    <t>B.N.1.135 : 33,87</t>
  </si>
  <si>
    <t>B.N.1.136 : 8,85</t>
  </si>
  <si>
    <t>B.N.1.137 : 14,17</t>
  </si>
  <si>
    <t>B.N.1.210 : 2,81</t>
  </si>
  <si>
    <t>B.N.1.211 : 1,62</t>
  </si>
  <si>
    <t>B.N.1.212 : 1,48</t>
  </si>
  <si>
    <t>B.N.1.213 : 2,46</t>
  </si>
  <si>
    <t>767X010</t>
  </si>
  <si>
    <t>Demotnáž a zpětná montáž kazetového podhledu v hygienickém provedení včetně koncových elementů a svítide, včetně zapravení, doplnění podhledu</t>
  </si>
  <si>
    <t>B.N.1.125 : 12,75</t>
  </si>
  <si>
    <t>767X00K1</t>
  </si>
  <si>
    <t>D+M KAZETY 1 - Minerální kazetový podhled, včetně roštu, kotvení, doplňků, pomocných prací  napojení na jiný druh podhledu, napojení na svislé kce, přesná specifikace viz dle PD D.1.01.1-401</t>
  </si>
  <si>
    <t>B.N.1.01 : 14,88</t>
  </si>
  <si>
    <t>B.N.1.08 : 3,2</t>
  </si>
  <si>
    <t>B.N.1.09 : 4,18</t>
  </si>
  <si>
    <t>B.N.1.10 : 2,44</t>
  </si>
  <si>
    <t>B.N.1.11 : 4,85</t>
  </si>
  <si>
    <t>B.N.1.12 : 1,46</t>
  </si>
  <si>
    <t>767X00K2</t>
  </si>
  <si>
    <t>D+M KAZETY 2 - Minerální kazetový podhled, včetně roštu, kotvení, doplňků, pomocných prací  napojení na jiný druh podhledu, napojení na svislé kce, přesná specifikace viz dle PD D.1.01.1-401</t>
  </si>
  <si>
    <t>B.N.1.103 : 9,12+4,56</t>
  </si>
  <si>
    <t>B.N.1.107 : 36,12</t>
  </si>
  <si>
    <t>767X00KHL</t>
  </si>
  <si>
    <t>D+M KAZETY KOV. 5 -  Kovový kazetový podhled hladký, včetně roštu, kotvení, doplňků, pomocných prací napojení na jiný druh podhledu, napojení na svislé kce, přesná specifikace viz dle PD D.1.01.1-401</t>
  </si>
  <si>
    <t>B.N.1.02 : 6,79</t>
  </si>
  <si>
    <t>B.N.1.03 : 2,51</t>
  </si>
  <si>
    <t>B.N.1.04 : 29,61</t>
  </si>
  <si>
    <t>B.N.1.05 : 3,33</t>
  </si>
  <si>
    <t>B.N.1.06 : 5,64</t>
  </si>
  <si>
    <t>B.N.1.07 : 6,31</t>
  </si>
  <si>
    <t>767X00KHLx</t>
  </si>
  <si>
    <t>D+M odskok systémovým plechem pro KAZETY KOV. 5, včetně kotvení, doplňků, pomocných prací přesná specifikace viz dle PD D.1.01.1-401</t>
  </si>
  <si>
    <t>B.N.1.04 : 8,875+4,75</t>
  </si>
  <si>
    <t>B.N.1.06 : 2,095</t>
  </si>
  <si>
    <t>B.N.1.07 : 2,345</t>
  </si>
  <si>
    <t>767X00K1a</t>
  </si>
  <si>
    <t>D+M minerální izolace tl.100mm do podhledu KAZETY 1 - včetně, doplňků, pomocných prací  přesná specifikace viz dle PD D.1.01.1-401</t>
  </si>
  <si>
    <t>799_PN01</t>
  </si>
  <si>
    <t>D+M PN01 Systémový prostup pr. 75 mm vč. pomocných prací, doplňků, PÚ přesná specifikace viz  D.1.01 .1-512</t>
  </si>
  <si>
    <t>799_PN02</t>
  </si>
  <si>
    <t>D+M PN02 Chrlič osazený do atiky vč. pomocných prací, doplňků, PÚ přesná specifikace viz  D.1.01.1-5 12</t>
  </si>
  <si>
    <t>777553210RX3</t>
  </si>
  <si>
    <t>Vyrovnání podlahy, samonivelační hmota tl. 2-5 mm vč. penetrace</t>
  </si>
  <si>
    <t xml:space="preserve">D.1.01.1-105, D.1.01.1-106, D.1.01.1-107, D.1.01.1-108, D.1.01.1-002 : </t>
  </si>
  <si>
    <t xml:space="preserve">Skladba A1 : </t>
  </si>
  <si>
    <t>B.N.1.101 : 26,28</t>
  </si>
  <si>
    <t>B.N.1.102 : 12,55</t>
  </si>
  <si>
    <t>B.N.1.103 : 18,29</t>
  </si>
  <si>
    <t>B.N.1.141 : 44,87</t>
  </si>
  <si>
    <t>777553210RX1</t>
  </si>
  <si>
    <t>Vyrovnání podlahy, samonivelační hmota tl. 3 mm vč. dodávky, vč. penetrace</t>
  </si>
  <si>
    <t xml:space="preserve">Skladba C6 : </t>
  </si>
  <si>
    <t>B.N.1.04 : 29,49</t>
  </si>
  <si>
    <t>B.N.1.06 : 6,11</t>
  </si>
  <si>
    <t>77655534RX1a</t>
  </si>
  <si>
    <t>Lepení vysoce zátěžové(extrémně trvanlivé) vinylové podlahové krytiny na lepidlo doporučené výrobcem</t>
  </si>
  <si>
    <t>77655535RX1a</t>
  </si>
  <si>
    <t>Vytažení vysoce zátěžové vinylové (extrémně trvanlivé) podlahové krytiny na stěnu  včetně dodávky příslušenství dle projektové dokument.</t>
  </si>
  <si>
    <t>B.N.1.101 : 24,6</t>
  </si>
  <si>
    <t>-0,9</t>
  </si>
  <si>
    <t>B.N.1.102 : 16,6</t>
  </si>
  <si>
    <t>B.N.1.103 : (34-5)</t>
  </si>
  <si>
    <t>-0,9-1,65</t>
  </si>
  <si>
    <t>B.N.1.141 : 24</t>
  </si>
  <si>
    <t>-0,9*2-1,65</t>
  </si>
  <si>
    <t>2841224RxA</t>
  </si>
  <si>
    <t>podlahovina extrémně trvanlivá vinylová tl. 2mm, tvrz. povrchová úprava, dle PD přesná specifikace viz D.1.01.1-002, PVC1 a PVC2</t>
  </si>
  <si>
    <t>plocha : 101,99*1,15</t>
  </si>
  <si>
    <t>vytažení : 86,4*0,1*1,2</t>
  </si>
  <si>
    <t>77655534RX1d</t>
  </si>
  <si>
    <t>Lepení homogenní podlahové krytiny PVC antistaticky a elektrostaticky vodivých</t>
  </si>
  <si>
    <t>77655535RX1d</t>
  </si>
  <si>
    <t>Vytažení homogenní podlahové krytiny PVC antistaticky a elektrostaticky vodivých na stěnu  vč. dod. příslušenství, dle projektové dokumentace</t>
  </si>
  <si>
    <t>Skladba C6 : 28,15-0,9</t>
  </si>
  <si>
    <t>B.N.1.04 : 10-0,9</t>
  </si>
  <si>
    <t>B.N.1.06 : 10-0,9</t>
  </si>
  <si>
    <t xml:space="preserve">B.N.1.07 : </t>
  </si>
  <si>
    <t>2841224R1D</t>
  </si>
  <si>
    <t>elektrostaticky vodivá homogení podlahovina PVC tl. 2 mm přesná specifikace viz D.1.01.1-002, ELPVC</t>
  </si>
  <si>
    <t>plocha : 41,91*1,15</t>
  </si>
  <si>
    <t>vytažení : 45,45*0,1*1,2</t>
  </si>
  <si>
    <t>998776102R00</t>
  </si>
  <si>
    <t>Přesun hmot pro podlahy povlakové, výšky do 12 m</t>
  </si>
  <si>
    <t>7811954X1</t>
  </si>
  <si>
    <t>Bezprašný nátěr stropů</t>
  </si>
  <si>
    <t>784161401R00</t>
  </si>
  <si>
    <t>Penetrace podkladu nátěrem, 1 x</t>
  </si>
  <si>
    <t xml:space="preserve">Strop : </t>
  </si>
  <si>
    <t>B.N.1.101 : 24,94</t>
  </si>
  <si>
    <t>B.N.1.102 : 11,88</t>
  </si>
  <si>
    <t>B.N.1.105 : 2,66</t>
  </si>
  <si>
    <t>B.N.1.106 : 1,91</t>
  </si>
  <si>
    <t>B.N.1.108 : 1,31</t>
  </si>
  <si>
    <t>B.N.1.109 : 1,29</t>
  </si>
  <si>
    <t>B.N.1.113 : 15,13</t>
  </si>
  <si>
    <t>B.N.1.114 : 11,34</t>
  </si>
  <si>
    <t>B.N.1.126 : 12,84</t>
  </si>
  <si>
    <t>B.N.1.127 : 16,5</t>
  </si>
  <si>
    <t>B.N.1.128 : 11,64</t>
  </si>
  <si>
    <t>B.N.1.129 : 13,84</t>
  </si>
  <si>
    <t>B.N.1.130 : 11,5</t>
  </si>
  <si>
    <t>B.N.1.138 : 17,02</t>
  </si>
  <si>
    <t>B.N.1.139 : 1,21</t>
  </si>
  <si>
    <t>B.N.1.140 : 17,51</t>
  </si>
  <si>
    <t>B.N.1.141 : 31,75</t>
  </si>
  <si>
    <t>B.N.1.142 : 1,17</t>
  </si>
  <si>
    <t>B.N.1.143 : 13,69</t>
  </si>
  <si>
    <t>B.N.1.144 : 14,69</t>
  </si>
  <si>
    <t>B.N.1.145 : 14,5</t>
  </si>
  <si>
    <t>B.N.1.146 : 14,41</t>
  </si>
  <si>
    <t>B.N.1.184 : 1,98</t>
  </si>
  <si>
    <t>B.N.1.185 : 1,84</t>
  </si>
  <si>
    <t>B.N.1.186 : 1,01</t>
  </si>
  <si>
    <t>B.N.1.188 : 1,35</t>
  </si>
  <si>
    <t>B.N.1.189 : 1,33</t>
  </si>
  <si>
    <t>B.N.1.190 : 2,14</t>
  </si>
  <si>
    <t xml:space="preserve">Stěny : </t>
  </si>
  <si>
    <t>B.N.1.01 : 21,5*3,2*0,2</t>
  </si>
  <si>
    <t>B.N.1.02 : 12,9*3,2*0,2</t>
  </si>
  <si>
    <t>B.N.1.03 : 6,55*3,2*0,2</t>
  </si>
  <si>
    <t>B.N.1.04 : 28,15*3,2*0,2</t>
  </si>
  <si>
    <t>B.N.1.05 : 7,35*3,2*0,2</t>
  </si>
  <si>
    <t>B.N.1.06 : 10*3,2*0,2</t>
  </si>
  <si>
    <t>B.N.1.07 : 10*3,2*0,2</t>
  </si>
  <si>
    <t>B.N.1.08 : 7,26*3,2*0,2</t>
  </si>
  <si>
    <t>B.N.1.09 : 8,6*3,2*0,2</t>
  </si>
  <si>
    <t>B.N.1.10 : 6,6*3,2*0,2</t>
  </si>
  <si>
    <t>B.N.1.101 : 24,6*3,2*0,2</t>
  </si>
  <si>
    <t>B.N.1.102 : 16,6*3,2*0,2</t>
  </si>
  <si>
    <t>B.N.1.103 : (34-5)*3,2*0,2</t>
  </si>
  <si>
    <t>B.N.1.105 : 7,6*3,2*0,2</t>
  </si>
  <si>
    <t>B.N.1.106 : 6,1*3,2*0,2</t>
  </si>
  <si>
    <t>B.N.1.107 : 77,86*3,2*0,2</t>
  </si>
  <si>
    <t>B.N.1.108 : 5,14*3,2*0,2</t>
  </si>
  <si>
    <t>B.N.1.109 : 5,1*3,2*0,2</t>
  </si>
  <si>
    <t>B.N.1.11 : 10,3*3,2*0,2</t>
  </si>
  <si>
    <t>B.N.1.110 : 16,6*3,2*0,2</t>
  </si>
  <si>
    <t>B.N.1.111 : 21,8*3,2*0,2</t>
  </si>
  <si>
    <t>B.N.1.113 : 16,1*3,2*0,2</t>
  </si>
  <si>
    <t>B.N.1.114 : 14,9*3,2*0,2</t>
  </si>
  <si>
    <t>B.N.1.12 : 5,15*3,2*0,2</t>
  </si>
  <si>
    <t>B.N.1.125 : 15,5*3,2*0,2</t>
  </si>
  <si>
    <t>B.N.1.126 : 15,3*3,2*0,2</t>
  </si>
  <si>
    <t>B.N.1.127 : 16,9*3,2*0,2</t>
  </si>
  <si>
    <t>B.N.1.128 : 16*3,2*0,2</t>
  </si>
  <si>
    <t>B.N.1.129 : 16*3,2*0,2</t>
  </si>
  <si>
    <t>B.N.1.130 : 15*3,2*0,2</t>
  </si>
  <si>
    <t>B.N.1.131 : 22,7*3,2*0,2</t>
  </si>
  <si>
    <t>B.N.1.133 : 15*3,2*0,2</t>
  </si>
  <si>
    <t>B.N.1.134 : 17*3,2*0,2</t>
  </si>
  <si>
    <t>B.N.1.135 : 24*3,2*0,2</t>
  </si>
  <si>
    <t>B.N.1.136 : 16*3,2*0,2</t>
  </si>
  <si>
    <t>B.N.1.137 : 16,33*3,2*0,2</t>
  </si>
  <si>
    <t>B.N.1.138 : 20*3,2*0,2</t>
  </si>
  <si>
    <t>B.N.1.139 : 4,7*3,2*0,2</t>
  </si>
  <si>
    <t>B.N.1.140 : 17,5*3,2*0,2</t>
  </si>
  <si>
    <t>B.N.1.141 : 24*3,2*0,2</t>
  </si>
  <si>
    <t>B.N.1.142 : 4,4*3,2*0,2</t>
  </si>
  <si>
    <t>B.N.1.143 : 22,3*3,2*0,2</t>
  </si>
  <si>
    <t>B.N.1.145 : 16,2*3,2*0,2</t>
  </si>
  <si>
    <t>B.N.1.146 : 16,05*3,2*0,2</t>
  </si>
  <si>
    <t>B.N.1.184 : 6,3*3,2*0,2</t>
  </si>
  <si>
    <t>B.N.1.185 : 5,8*3,2*0,2</t>
  </si>
  <si>
    <t>B.N.1.186 : 4*3,2*0,2</t>
  </si>
  <si>
    <t>B.N.1.188 : 4,65*3,2*0,2</t>
  </si>
  <si>
    <t>B.N.1.189 : 4,65*3,2*0,2</t>
  </si>
  <si>
    <t>B.N.1.190 : 6,2*3,2*0,2</t>
  </si>
  <si>
    <t>B.N.1.210 : 7*3,2*0,2</t>
  </si>
  <si>
    <t>B.N.1.211 : 5*3,2*0,2</t>
  </si>
  <si>
    <t>B.N.1.212 : 5,5*3,2*0,2</t>
  </si>
  <si>
    <t>B.N.1.213 : 7*3,2*0,2</t>
  </si>
  <si>
    <t>784165512R00</t>
  </si>
  <si>
    <t>Malba bílá, bez penetrace, 2 x</t>
  </si>
  <si>
    <t>SUM</t>
  </si>
  <si>
    <t>Poznámky uchazeče k zadání</t>
  </si>
  <si>
    <t>POPUZIV</t>
  </si>
  <si>
    <t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t>
  </si>
  <si>
    <t>END</t>
  </si>
  <si>
    <t>965042141R00</t>
  </si>
  <si>
    <t>Bourání mazanin betonových tl. 10 cm, nad 4 m2</t>
  </si>
  <si>
    <t xml:space="preserve">D.1.01.1-901, D.1.01.1-902, D.1.01.1-903, D.1.01.1-904 : </t>
  </si>
  <si>
    <t xml:space="preserve">Stavební podrobnost B02 : </t>
  </si>
  <si>
    <t>chodba : 27,5*0,1</t>
  </si>
  <si>
    <t>příjem, pracovna : 8,4*0,25*0,1</t>
  </si>
  <si>
    <t>965049111R00</t>
  </si>
  <si>
    <t>Příplatek, bourání mazanin se svař. síťí tl. 10 cm</t>
  </si>
  <si>
    <t>968062355R00</t>
  </si>
  <si>
    <t>Vybourání dřevěných rámů oken dvojitých pl. 2 m2</t>
  </si>
  <si>
    <t xml:space="preserve">Stavební podrobnost B9 : </t>
  </si>
  <si>
    <t xml:space="preserve">B.N. : </t>
  </si>
  <si>
    <t>1,9*0,9</t>
  </si>
  <si>
    <t>968062356R00</t>
  </si>
  <si>
    <t>Vybourání dřevěných rámů oken dvojitých pl. 4 m2</t>
  </si>
  <si>
    <t>1,15*1,8</t>
  </si>
  <si>
    <t>1,125*1,8</t>
  </si>
  <si>
    <t>1,7*1,8*5</t>
  </si>
  <si>
    <t>1,5*1,8</t>
  </si>
  <si>
    <t>968062357R00</t>
  </si>
  <si>
    <t>Vybourání dřevěných rámů oken dvojitých nad  4 m2</t>
  </si>
  <si>
    <t>2,3*1,8*33</t>
  </si>
  <si>
    <t>8,4*3,025</t>
  </si>
  <si>
    <t>2,3*2,8*10</t>
  </si>
  <si>
    <t>968095002R00</t>
  </si>
  <si>
    <t>Bourání parapetů dřevěných š. do 50 cm</t>
  </si>
  <si>
    <t>2,3*33</t>
  </si>
  <si>
    <t>8,4</t>
  </si>
  <si>
    <t>1,125</t>
  </si>
  <si>
    <t>1,7*5</t>
  </si>
  <si>
    <t>1,9</t>
  </si>
  <si>
    <t>764410850R00</t>
  </si>
  <si>
    <t>Demontáž oplechování parapetů,rš od 100 do 330 mm</t>
  </si>
  <si>
    <t>7866_D1</t>
  </si>
  <si>
    <t>Demontáž žaluzie vnitřní včetně likvidace žaluzie</t>
  </si>
  <si>
    <t>2,35*2,8+1,8*2,8+1,8*1,8</t>
  </si>
  <si>
    <t>7866_D2</t>
  </si>
  <si>
    <t>Demontáž žaluzie vnější včetně likvidace žaluzie</t>
  </si>
  <si>
    <t xml:space="preserve">Stavební podrobnost B10 : </t>
  </si>
  <si>
    <t>2,3*1,8*9</t>
  </si>
  <si>
    <t>1,7*1,8*1</t>
  </si>
  <si>
    <t>96394121X</t>
  </si>
  <si>
    <t>Demontáž mříží vč. likvidace</t>
  </si>
  <si>
    <t xml:space="preserve">Stavební podrobnost B11 : </t>
  </si>
  <si>
    <t>968072641RX1</t>
  </si>
  <si>
    <t>Vybourání prosklených stěn s dveřmi a vstupních dveří</t>
  </si>
  <si>
    <t>vnitřní : 1,95*3,2+2,3*3,2</t>
  </si>
  <si>
    <t>vnější : 2,3*3,025+2*2,8+1,8*2,8+1,8*1,8+2,35*2,8</t>
  </si>
  <si>
    <t>978059631R00</t>
  </si>
  <si>
    <t>Odsekání vnějších obkladů stěn nad 2 m2</t>
  </si>
  <si>
    <t>odstranění keramického soklu : 18,145*0,3</t>
  </si>
  <si>
    <t>13,55*0,4</t>
  </si>
  <si>
    <t>13,95*0,4</t>
  </si>
  <si>
    <t>9,24*0,15</t>
  </si>
  <si>
    <t>19,75*0,3</t>
  </si>
  <si>
    <t>13,61*0,4</t>
  </si>
  <si>
    <t>46,9*0,4</t>
  </si>
  <si>
    <t>13,61*0,25</t>
  </si>
  <si>
    <t>2,025*0,3</t>
  </si>
  <si>
    <t>11,89*0,3</t>
  </si>
  <si>
    <t>6,825*0,3</t>
  </si>
  <si>
    <t>96394121y</t>
  </si>
  <si>
    <t>Demontáž žebříku vč. likvidace</t>
  </si>
  <si>
    <t>D.1.01.1-901, D.1.01.1-902, D.1.01.1-903, D.1.01.1-904 : 1</t>
  </si>
  <si>
    <t>96394121z</t>
  </si>
  <si>
    <t>Demontáž stávajících antoníčků vč. likvidace</t>
  </si>
  <si>
    <t>D.1.01.1-901, D.1.01.1-902, D.1.01.1-903, D.1.01.1-904 : 2</t>
  </si>
  <si>
    <t>962032241R00</t>
  </si>
  <si>
    <t>Bourání zdiva z cihel pálených na MC</t>
  </si>
  <si>
    <t xml:space="preserve">Stavební podrobnost B17 : </t>
  </si>
  <si>
    <t>atrium : (12,19*4+13,61*2+46,9*2)*0,55*0,3</t>
  </si>
  <si>
    <t>963015151R00</t>
  </si>
  <si>
    <t>Demontáž prefabrikovaných krycích desek do 1,0 t</t>
  </si>
  <si>
    <t>kus</t>
  </si>
  <si>
    <t xml:space="preserve">D.1.01.1-901, D.1.01.1-902, D.1.01.1-903, D.1.01.1-904, D.1.01.1-905 : </t>
  </si>
  <si>
    <t xml:space="preserve">Stabení podrobnost B27 : </t>
  </si>
  <si>
    <t>2400x600 na střeše : 2</t>
  </si>
  <si>
    <t>963015151RX1</t>
  </si>
  <si>
    <t>Demontáž keramobetonových panelů, vč. pomocných prací</t>
  </si>
  <si>
    <t>Stabení podrobnost B26 : 1,2*5,375</t>
  </si>
  <si>
    <t>961055111R00</t>
  </si>
  <si>
    <t>Bourání základů železobetonových</t>
  </si>
  <si>
    <t xml:space="preserve">D.1.01.1-901 : </t>
  </si>
  <si>
    <t xml:space="preserve">Stavební podrobnost B28 : </t>
  </si>
  <si>
    <t>schody : 1,35*2,35*0,5</t>
  </si>
  <si>
    <t>schodišťový stupeň : 4,15*0,3*0,5</t>
  </si>
  <si>
    <t>schodiště, vč desky a stěny : 4,9*0,2+0,9*1,75*1,05+4,18*0,3*1,5</t>
  </si>
  <si>
    <t>97_B25a</t>
  </si>
  <si>
    <t>Zřízení prostupu v stropních keramobetonových panelech , pr.200mm, , vč. pomocných prací, doplňků,  přesná specifikace viz D.1.01.1-904, D.1.01.1-905 - Stavební podrobnost B25</t>
  </si>
  <si>
    <t>97_B25b</t>
  </si>
  <si>
    <t>Zřízení prostupu v stropních keramobetonových panelech , pr.180mm, , vč. pomocných prací, doplňků,  přesná specifikace viz D.1.01.1-904, D.1.01.1-905 - Stavební podrobnost B25</t>
  </si>
  <si>
    <t>97_B25c</t>
  </si>
  <si>
    <t>Zřízení prostupu v stropních keramobetonových panelech , pr.150mm, , vč. pomocných prací, doplňků,  přesná specifikace viz D.1.01.1-904, D.1.01.1-905 - Stavební podrobnost B25</t>
  </si>
  <si>
    <t>97_B25d</t>
  </si>
  <si>
    <t>Zřízení prostupu v stropních keramobetonových panelech , pr.125mm, , vč. pomocných prací, doplňků,  přesná specifikace viz D.1.01.1-904, D.1.01.1-905 - Stavební podrobnost B25</t>
  </si>
  <si>
    <t>97_B25e</t>
  </si>
  <si>
    <t>Zřízení prostupu v stropních keramobetonových panelech , pr.100mm, , vč. pomocných prací, doplňků,  přesná specifikace viz D.1.01.1-904, D.1.01.1-905 - Stavební podrobnost B25</t>
  </si>
  <si>
    <t>97_B25f</t>
  </si>
  <si>
    <t>Zřízení prostupu v stropních keramobetonových panelech , pr.80mm, , vč. pomocných prací, doplňků,  přesná specifikace viz D.1.01.1-904, D.1.01.1-905 - Stavební podrobnost B25</t>
  </si>
  <si>
    <t>712341559RV1</t>
  </si>
  <si>
    <t xml:space="preserve">Provedení povlakové krytiny střech do 10°, asfaltovými pásy, přitavení celoplošně 1 vrstva - včetně dodávky  </t>
  </si>
  <si>
    <t>plocha - zajištění serverovny : 28</t>
  </si>
  <si>
    <t>712300832R00</t>
  </si>
  <si>
    <t>Odstranění povlakové krytiny střech do 10° , 2 vrstvy</t>
  </si>
  <si>
    <t>plocha : 1575</t>
  </si>
  <si>
    <t>vytažení : (210+12,17*2+9,85)*0,55</t>
  </si>
  <si>
    <t>712300831R00</t>
  </si>
  <si>
    <t>Odstranění povlakové krytiny střech do 10°, 1 vrstva</t>
  </si>
  <si>
    <t>965031131R00</t>
  </si>
  <si>
    <t>Bourání podlah z cihel naplocho, plochy nad 1 m2</t>
  </si>
  <si>
    <t>plocha - siporex : 1575</t>
  </si>
  <si>
    <t>965082933R00</t>
  </si>
  <si>
    <t>Odstranění násypu tl. do 20 cm, plocha nad 2 m2</t>
  </si>
  <si>
    <t>plocha - písek : 1575*0,15</t>
  </si>
  <si>
    <t>712300_X2</t>
  </si>
  <si>
    <t>Demontáž a likvidace světlíků vč. pomocných prací</t>
  </si>
  <si>
    <t>6</t>
  </si>
  <si>
    <t>712300_X1</t>
  </si>
  <si>
    <t>Demontáž a likvidace systémových prostupů na střechu vč. pomocných prací</t>
  </si>
  <si>
    <t>Stavební podrobnost B19 : 2</t>
  </si>
  <si>
    <t>713104111R00</t>
  </si>
  <si>
    <t>Odstranění tepelné izolace střech plochých, volně uložené, z desek EPS, tl. do 100 mm</t>
  </si>
  <si>
    <t>plocha - polystyren : 1575</t>
  </si>
  <si>
    <t>plocha - polsid : 1575</t>
  </si>
  <si>
    <t>713103311R00</t>
  </si>
  <si>
    <t>Odstranění tepelné izolace stěn, lepené, z desek EPS, tl. do 100 mm</t>
  </si>
  <si>
    <t>762841812R00</t>
  </si>
  <si>
    <t>Demontáž podbití stropů z prken s omítkou</t>
  </si>
  <si>
    <t xml:space="preserve">D.1.01.1-901, D.1.01.1-902 : </t>
  </si>
  <si>
    <t>Stavební podrobnost B08 : 21</t>
  </si>
  <si>
    <t>766411811R00</t>
  </si>
  <si>
    <t>Demontáž obložení stěn panely velikosti do 1,5 m2</t>
  </si>
  <si>
    <t xml:space="preserve">Stavební podrobnost B18 : </t>
  </si>
  <si>
    <t>obložení heraklitem : (210+12,17*2+9,85)*1</t>
  </si>
  <si>
    <t>766112820RX1</t>
  </si>
  <si>
    <t>Demontáž skleněné markýzy, vč. pomocných prací</t>
  </si>
  <si>
    <t>Stavební podrobnost B20 : 0,8*3,32</t>
  </si>
  <si>
    <t>0,8*1,9</t>
  </si>
  <si>
    <t>767581801R00</t>
  </si>
  <si>
    <t>Demontáž podhledů - kazet</t>
  </si>
  <si>
    <t xml:space="preserve">do ceny zohlednit včetně SDK čel : </t>
  </si>
  <si>
    <t xml:space="preserve">Stavební podrobnost B06 : </t>
  </si>
  <si>
    <t>chodba : 128</t>
  </si>
  <si>
    <t>umývárna skla, sklad opadu, chodba, příj. sklad, kontrolní lab : 43,6</t>
  </si>
  <si>
    <t>čistá krev. : 29,68</t>
  </si>
  <si>
    <t>767581802R00</t>
  </si>
  <si>
    <t>Demontáž podhledů - lamel</t>
  </si>
  <si>
    <t>776511820R00</t>
  </si>
  <si>
    <t>Odstranění PVC a koberců lepených s podložkou</t>
  </si>
  <si>
    <t xml:space="preserve">Stavební podrobnost B01 : </t>
  </si>
  <si>
    <t>chodba : 17</t>
  </si>
  <si>
    <t>chodba : 18,4</t>
  </si>
  <si>
    <t>čekárna : 42,65</t>
  </si>
  <si>
    <t>příjem + evidence : 26,7</t>
  </si>
  <si>
    <t>pracovna : 12,55</t>
  </si>
  <si>
    <t>chodba : 27,5</t>
  </si>
  <si>
    <t>776401800R00</t>
  </si>
  <si>
    <t>Demontáž soklíků nebo lišt, pryžových nebo z PVC</t>
  </si>
  <si>
    <t>Stavební podrobnost B01 : 19,525+22,78+26,96+22,3+16,095+68,62+28,15</t>
  </si>
  <si>
    <t>Stavební podrobnost B02 : 28</t>
  </si>
  <si>
    <t>979082212R00</t>
  </si>
  <si>
    <t>Vodorovná doprava suti po suchu do 50 m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</si>
  <si>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</si>
  <si>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</si>
  <si>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</si>
  <si>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</si>
  <si>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</si>
  <si>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</si>
  <si>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</si>
  <si>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979999979R00</t>
  </si>
  <si>
    <t>Poplatek za recyklaci, beton silně vyztužený, kusovost do 1600 cm2 (skup.170101)</t>
  </si>
  <si>
    <t>979990162R00</t>
  </si>
  <si>
    <t>Poplatek za uložení suti - dřevo+sklo, skupina odpadu 170904</t>
  </si>
  <si>
    <t>kategorie 17 09 04 smíšené stavební a demoliční odpady</t>
  </si>
  <si>
    <t>979990121R00</t>
  </si>
  <si>
    <t>Poplatek za uložení suti - asfaltové pásy, skupina odpadu 170302</t>
  </si>
  <si>
    <t>979990146RT3</t>
  </si>
  <si>
    <t>Poplatek za uložení lehkých izolačních materiálů - čistý polystyren 17 02 03 (O)</t>
  </si>
  <si>
    <t>979990110R00</t>
  </si>
  <si>
    <t>Poplatek za uložení suti - sádrokartonové desky, skupina odpadu 170802</t>
  </si>
  <si>
    <t>kategorie 17 08 02 stavební materiály na bázi sádry</t>
  </si>
  <si>
    <t>979990181R00</t>
  </si>
  <si>
    <t>Poplatek za uložení suti - PVC podlahová krytina, skupina odpadu 200307</t>
  </si>
  <si>
    <t>kategorie 17 02 03 plasty</t>
  </si>
  <si>
    <t>979999997R00</t>
  </si>
  <si>
    <t>Poplatek za recyklaci směsi suti betonu, cihel, tašek a keram.výrobků, kusovost do 1600 cm2 (170107)</t>
  </si>
  <si>
    <t>17 107</t>
  </si>
  <si>
    <t>669,76383-1,98-20,77279-27,3488-6,72037-1,81152-0,78187</t>
  </si>
  <si>
    <t>001UT1</t>
  </si>
  <si>
    <t>HZS - topná zkouška</t>
  </si>
  <si>
    <t>hod</t>
  </si>
  <si>
    <t>POL1_7</t>
  </si>
  <si>
    <t>002UT1</t>
  </si>
  <si>
    <t>HZS - vyvážení soustavy</t>
  </si>
  <si>
    <t>003UT1</t>
  </si>
  <si>
    <t>HZS - režijní náklady</t>
  </si>
  <si>
    <t>004UT1</t>
  </si>
  <si>
    <t>Funkční a tlaková zkouška</t>
  </si>
  <si>
    <t>005UT1</t>
  </si>
  <si>
    <t>Provozní řád</t>
  </si>
  <si>
    <t>sbr</t>
  </si>
  <si>
    <t>POL3_0</t>
  </si>
  <si>
    <t>006UT1</t>
  </si>
  <si>
    <t>Zaškolení obsluhy, předvedení funkčnosti</t>
  </si>
  <si>
    <t>007UT1</t>
  </si>
  <si>
    <t>Doprava a přesun materiálu v objektech</t>
  </si>
  <si>
    <t>008UT1</t>
  </si>
  <si>
    <t>Dokumentace skutečného provedení</t>
  </si>
  <si>
    <t>OPN</t>
  </si>
  <si>
    <t>POL13_0</t>
  </si>
  <si>
    <t>009UT1</t>
  </si>
  <si>
    <t>Orientační štítky, označení zařízení a rozvodů</t>
  </si>
  <si>
    <t>010UT1</t>
  </si>
  <si>
    <t>Nepředvídatelné práce koordinací na stavbě</t>
  </si>
  <si>
    <t>011UT1</t>
  </si>
  <si>
    <t>demontáž článkového otopného tělesa do 36 článků</t>
  </si>
  <si>
    <t>ks</t>
  </si>
  <si>
    <t>D.1.01.4b-102</t>
  </si>
  <si>
    <t xml:space="preserve">10 : </t>
  </si>
  <si>
    <t>10</t>
  </si>
  <si>
    <t>012UT1</t>
  </si>
  <si>
    <t>demontáž deskového otopného tělesa do délky 1800mm</t>
  </si>
  <si>
    <t xml:space="preserve">5 : </t>
  </si>
  <si>
    <t>013UT1</t>
  </si>
  <si>
    <t>vyčištění a natření stávajícího demontovaného článkového otopného tělesa do 36 článků; včetně materiálu</t>
  </si>
  <si>
    <t>014UT1</t>
  </si>
  <si>
    <t>vyčištění stávajícího demontovaného deskového otopného tělesa do délky 1800mm; včetně materiálu</t>
  </si>
  <si>
    <t>015UT1</t>
  </si>
  <si>
    <t>zpětná montáž článkového otopného tělesa na nový parapet, včetně konzol, stávajícího termostatického ventilu, uzavíracího šroubení, stávající termostatické hlavice, napojeno na stávající rozvod, vč.</t>
  </si>
  <si>
    <t>potrubí DN15 do 1m a montážního příslušenství</t>
  </si>
  <si>
    <t>016UT1</t>
  </si>
  <si>
    <t>EL1R001</t>
  </si>
  <si>
    <t>Rozvaděč 1R4</t>
  </si>
  <si>
    <t>v.č. D.1.01.4c-201</t>
  </si>
  <si>
    <t>1PP - 0; 1NP - 1; 2NP - 0; Střecha - 0</t>
  </si>
  <si>
    <t>Vč.montáže,doplňků,konstr.návrhu u výrobce,nastavení,vyzkoušení,zprac.dokumentace,   dopravy</t>
  </si>
  <si>
    <t>Rozvaděč stávajíc úprava</t>
  </si>
  <si>
    <t>Doplnění vývodu pro nový rozvaděče pojisty 2x OPV22   3x 50A</t>
  </si>
  <si>
    <t>EL1S001</t>
  </si>
  <si>
    <t>Svítidlo A1 vč.montáže,přísluš. a popl.za likvidaci</t>
  </si>
  <si>
    <t>v.č. D.1.01.4c-111,112</t>
  </si>
  <si>
    <t>1PP - 0; 1NP - 27; 2NP - 0; Střecha - 0</t>
  </si>
  <si>
    <t>EL1S002</t>
  </si>
  <si>
    <t>Svítidlo A1d vč.montáže,přísluš. a popl.za likvidaci</t>
  </si>
  <si>
    <t>1PP - 0; 1NP - 9; 2NP - 0; Střecha - 0</t>
  </si>
  <si>
    <t>Svítidlo A2 včetně montáže a popl.za likvidaci</t>
  </si>
  <si>
    <t>POL1_1</t>
  </si>
  <si>
    <t>1PP - 0; 1NP - 4; 2NP - 0; Střecha - 0</t>
  </si>
  <si>
    <t>EL1S003</t>
  </si>
  <si>
    <t>Svítidlo A3 včetně montáže a popl.za likvidaci</t>
  </si>
  <si>
    <t>1PP - 0; 1NP - 6; 2NP - 0; Střecha - 0</t>
  </si>
  <si>
    <t>EL1S004</t>
  </si>
  <si>
    <t>Svítidlo B1 včetně montáže a popl.za likvidaci</t>
  </si>
  <si>
    <t>1PP - 0; 1NP - 2; 2NP - 0; Střecha - 0</t>
  </si>
  <si>
    <t>EL1S005</t>
  </si>
  <si>
    <t>Svítidlo B2 včetně montáže a popl.za likvidaci</t>
  </si>
  <si>
    <t>1PP - 0; 1NP - 13; 2NP - 0; Střecha - 0</t>
  </si>
  <si>
    <t>EL1S006</t>
  </si>
  <si>
    <t>Svítidlo D1 včetně montáže a popl.za likvidaci</t>
  </si>
  <si>
    <t>1PP - 0; 1NP - 28; 2NP - 0; Střecha - 0</t>
  </si>
  <si>
    <t>EL1S007</t>
  </si>
  <si>
    <t>Svítidlo D2 včetně montáže a popl.za likvidaci</t>
  </si>
  <si>
    <t>1PP - 0; 1NP - 65; 2NP - 0; Střecha - 0</t>
  </si>
  <si>
    <t>EL1S008</t>
  </si>
  <si>
    <t>Svítidlo D2d včetně montáže a popl.za likvidaci</t>
  </si>
  <si>
    <t>1PP - 0; 1NP - 3; 2NP - 0; Střecha - 0</t>
  </si>
  <si>
    <t>EL1S009</t>
  </si>
  <si>
    <t>Svítidlo E1 včetně montáže a popl.za likvidaci</t>
  </si>
  <si>
    <t>EL1S010</t>
  </si>
  <si>
    <t>Svítidlo NB1 včetně montáže a popl.za likvidaci</t>
  </si>
  <si>
    <t>v.č. D.1.01.4c-121,122</t>
  </si>
  <si>
    <t>1PP - 0; 1NP - 11; 2NP - 0; Střecha - 0</t>
  </si>
  <si>
    <t>EL1S010a</t>
  </si>
  <si>
    <t>Svítidlo V1 včetně montáže a popl.za likvidaci</t>
  </si>
  <si>
    <t>EL1S011</t>
  </si>
  <si>
    <t>Svítidlo NB2 včetně montáže a popl.za likvidaci</t>
  </si>
  <si>
    <t>EL1S012</t>
  </si>
  <si>
    <t>Svítidlo NB3 včetně montáže a popl.za likvidaci</t>
  </si>
  <si>
    <t>EL1S013</t>
  </si>
  <si>
    <t>Svítidlo NH1 včetně montáže a popl.za likvidaci</t>
  </si>
  <si>
    <t>1PP - 0; 1NP - 5; 2NP - 9; Střecha - 0</t>
  </si>
  <si>
    <t>EL1S014</t>
  </si>
  <si>
    <t>Svítidlo NP1 včetně montáže a popl.za likvidaci</t>
  </si>
  <si>
    <t>1PP - 0; 1NP - 10; 2NP - 0; Střecha - 0</t>
  </si>
  <si>
    <t>EL1S015</t>
  </si>
  <si>
    <t>Svítidlo NP2 včetně montáže a popl.za likvidaci</t>
  </si>
  <si>
    <t>EL1S016</t>
  </si>
  <si>
    <t>Svítidlo NP22 včetně montáže a popl.za likvidaci</t>
  </si>
  <si>
    <t>EL1S017</t>
  </si>
  <si>
    <t>Svítidlo NV včetně montáže a popl.za likvidaci</t>
  </si>
  <si>
    <t>EL1S018</t>
  </si>
  <si>
    <t>Systém řízení osvětlení DALI včetně montáže</t>
  </si>
  <si>
    <t>v.č. D.1.01.4c-103, 004</t>
  </si>
  <si>
    <t>1PP - 0; 1NP - 0; 2NP - 0; Střecha - 0</t>
  </si>
  <si>
    <t>EL1S019</t>
  </si>
  <si>
    <t>3fázový  monitor napětí do silového rozvaděče</t>
  </si>
  <si>
    <t>v.č. D.1.01.4c-103</t>
  </si>
  <si>
    <t>EL1K001</t>
  </si>
  <si>
    <t>Spínač  domovní zapuštěný, řaz. 1 včetně montáže</t>
  </si>
  <si>
    <t>1PP - 0; 1NP - 33; 2NP - 0; Střecha - 0</t>
  </si>
  <si>
    <t>EL1K002</t>
  </si>
  <si>
    <t>Spínač  domovní zapuštěný, řaz. 5 včetně montáže</t>
  </si>
  <si>
    <t>1PP - 0; 1NP - 14; 2NP - 0; Střecha - 0</t>
  </si>
  <si>
    <t>EL1K003</t>
  </si>
  <si>
    <t>Spínač  domovní zapuštěný, řaz. 6 včetně montáže</t>
  </si>
  <si>
    <t>1PP - 0; 1NP - 16; 2NP - 0; Střecha - 0</t>
  </si>
  <si>
    <t>EL1K004</t>
  </si>
  <si>
    <t>Spínač  domovní zapuštěný, řaz. 7 včetně montáže</t>
  </si>
  <si>
    <t>EL1K005</t>
  </si>
  <si>
    <t>Spínač  domovní zapuštěný, řaz. 1/0S0 vč. montáže</t>
  </si>
  <si>
    <t>EL1K006</t>
  </si>
  <si>
    <t>Krabice přístrojová, zapuštěná včetně montáže</t>
  </si>
  <si>
    <t>1PP - 0; 1NP - 81; 2NP - 0; Střecha - 0</t>
  </si>
  <si>
    <t>EL1K007</t>
  </si>
  <si>
    <t>Krabice rozvodná IP55 1,5-2,5/5x včetně montáže</t>
  </si>
  <si>
    <t>1PP - 0; 1NP - 50; 2NP - 0; Střecha - 0</t>
  </si>
  <si>
    <t>EL1K008</t>
  </si>
  <si>
    <t>Krabice rozvodná IP66  P90-R 1,5-6/5x</t>
  </si>
  <si>
    <t>EL1K009</t>
  </si>
  <si>
    <t>Ukončení vodiče do 6</t>
  </si>
  <si>
    <t>1PP - 0; 1NP - 200; 2NP - 0; Střecha - 0</t>
  </si>
  <si>
    <t>EL1K010</t>
  </si>
  <si>
    <t>Ukončení vodiče 16</t>
  </si>
  <si>
    <t>EL1K011</t>
  </si>
  <si>
    <t>Ukončení kabelu 4x25</t>
  </si>
  <si>
    <t>EL1K012</t>
  </si>
  <si>
    <t>Požární ucpávka 250x100 komplet  včetně montáže</t>
  </si>
  <si>
    <t>1PP - 0; 1NP - 5; 2NP - 0; Střecha - 0</t>
  </si>
  <si>
    <t>EL1K013</t>
  </si>
  <si>
    <t>Požární ucpávka 100x100 komplet  včetně montáže</t>
  </si>
  <si>
    <t>1PP - 0; 1NP - 20; 2NP - 0; Střecha - 0</t>
  </si>
  <si>
    <t>EL1K014</t>
  </si>
  <si>
    <t>Požární ucpávka 500x250 komplet  včetně montáže</t>
  </si>
  <si>
    <t>EL1K015</t>
  </si>
  <si>
    <t>Pohybový sennzor venkovní IP 54</t>
  </si>
  <si>
    <t>EL1D001</t>
  </si>
  <si>
    <t>Kabelový žlab plechový 60x200 včetně montáže</t>
  </si>
  <si>
    <t>1PP - 0; 1NP - 100; 2NP - 0; Střecha - 0</t>
  </si>
  <si>
    <t>v.č. D.1.01.4c-131 až 135</t>
  </si>
  <si>
    <t>Kabelový žlab z ocelového plechu děrovaný, bez víka, zavěšení pomocí doplňků na stěnu nebo strop, včetně spojovacího a kotevního materiálu a montážních doplňků, nosné prvky jsou započteny na jednotkovou délku trasy, pro vnitřní prostory (žárové zinkování pásové) zatížení 40kg/m</t>
  </si>
  <si>
    <t>EL1D002</t>
  </si>
  <si>
    <t>Kabel 1-CSKH-V, P60-R, B2ca, s1, d0, 3x1,5 včetně montáže</t>
  </si>
  <si>
    <t>v.č. D.1.01.4c-004</t>
  </si>
  <si>
    <t>EL1D003</t>
  </si>
  <si>
    <t>Kabel 1-CXKH-R B2ca, s1, d0, 3x1,5 včetně montáže</t>
  </si>
  <si>
    <t>EL1D004</t>
  </si>
  <si>
    <t>Kabel 1-CXKH-R B2ca, s1, d0, 3x2,5 včetně montáže</t>
  </si>
  <si>
    <t>EL1D005</t>
  </si>
  <si>
    <t>Kabel 1-CXKH-R B2ca, s1, d0, 5x25 včetně montáže</t>
  </si>
  <si>
    <t>EL1D006</t>
  </si>
  <si>
    <t>Trasa P60-R na příchytkách, kabely 1x o8 včetně montáže</t>
  </si>
  <si>
    <t>EL1D007</t>
  </si>
  <si>
    <t>Kabel 1-CSKH-V, P60-R, B2ca, s1, d0, 3x2,5 včetně montáže</t>
  </si>
  <si>
    <t>EL1B001</t>
  </si>
  <si>
    <t>Pásek 30x4, FeZn včetně montáže</t>
  </si>
  <si>
    <t>v.č. D.1.01.4c-141 až 145</t>
  </si>
  <si>
    <t>1PP - 500; 1NP - 0; 2NP - 0; Střecha - 0</t>
  </si>
  <si>
    <t>Hromosvodný materiál je normalizovaný (ČSN EN 62561),položky jsou včetně doplňků a nezbytného příslušenství</t>
  </si>
  <si>
    <t>EL1B002</t>
  </si>
  <si>
    <t>Drát FeZn 10 včetně montáže</t>
  </si>
  <si>
    <t>1PP - 0; 1NP - 0; 2NP - 0; Střecha - 200</t>
  </si>
  <si>
    <t>EL1B003</t>
  </si>
  <si>
    <t>Drát FeZn 8 včetně montáže</t>
  </si>
  <si>
    <t>1PP - 0; 1NP - 0; 2NP - 0; Střecha - 2600</t>
  </si>
  <si>
    <t>Jímací tyč 3m, FeZn, s příslušenstvím na upevnění včetně montáže</t>
  </si>
  <si>
    <t>POL12_1</t>
  </si>
  <si>
    <t>1PP - 0; 1NP - 0; 2NP - 0; Střecha - 50</t>
  </si>
  <si>
    <t>v.č. D.1.01.4c-141 až 142</t>
  </si>
  <si>
    <t>EL1B004</t>
  </si>
  <si>
    <t>Svorka hromosvodná, FeZn včetně montáže</t>
  </si>
  <si>
    <t>1PP - 0; 1NP - 0; 2NP - 0; Střecha - 1500</t>
  </si>
  <si>
    <t>EL1B005</t>
  </si>
  <si>
    <t>Svorka na uzemnění, FeZn, FeZn včetně montáže</t>
  </si>
  <si>
    <t>EL1B006</t>
  </si>
  <si>
    <t>Jímací tyč 1,5m, FeZn, s příslušenstvím na upevnění včetně montáže</t>
  </si>
  <si>
    <t>1PP - 0; 1NP - 0; 2NP - 0; Střecha - 10</t>
  </si>
  <si>
    <t>EL1B007</t>
  </si>
  <si>
    <t>Krabice se zkušební svorkou do stěny se zateplením, plast včetně montáže</t>
  </si>
  <si>
    <t>1PP - 0; 1NP - 40; 2NP - 0; Střecha - 0</t>
  </si>
  <si>
    <t>EL1B008</t>
  </si>
  <si>
    <t>1PP - 0; 1NP - 0; 2NP - 0; Střecha - 5</t>
  </si>
  <si>
    <t>EL1B009</t>
  </si>
  <si>
    <t>Podpěra vedení do zdiva včetně montáže</t>
  </si>
  <si>
    <t>1PP - 0; 1NP - 600; 2NP - 0; Střecha - 0</t>
  </si>
  <si>
    <t>EL1B010</t>
  </si>
  <si>
    <t>Podpěra vedení na střechy včetně montáže</t>
  </si>
  <si>
    <t>1PP - 0; 1NP - 4000; 2NP - 0; Střecha - 0</t>
  </si>
  <si>
    <t>Ochana přechdou mezi prostředím</t>
  </si>
  <si>
    <t>EL1B011</t>
  </si>
  <si>
    <t>Jiskřiště  včetně montáže</t>
  </si>
  <si>
    <t>1PP - 0; 1NP - 0; 2NP - 0; Střecha - 400</t>
  </si>
  <si>
    <t>EL1Z003</t>
  </si>
  <si>
    <t>Sejmutí ornice</t>
  </si>
  <si>
    <t>1PP - 40; 1NP - 0; 2NP - 0; Střecha - 0</t>
  </si>
  <si>
    <t>v.č. D.1.01.4c-141</t>
  </si>
  <si>
    <t>EL1Z004</t>
  </si>
  <si>
    <t>Vytrhání dlažby z písku, kostky velké</t>
  </si>
  <si>
    <t>1PP - 10; 1NP - 0; 2NP - 0; Střecha - 0</t>
  </si>
  <si>
    <t>EL1Z005</t>
  </si>
  <si>
    <t>Zához rýhy 50/100, zemina 4</t>
  </si>
  <si>
    <t>1PP - 450; 1NP - 0; 2NP - 0; Střecha - 0</t>
  </si>
  <si>
    <t>EL1Z006</t>
  </si>
  <si>
    <t>Pažení rýhy</t>
  </si>
  <si>
    <t>EL1Z007</t>
  </si>
  <si>
    <t>Odvoz zeminy, do 1 km</t>
  </si>
  <si>
    <t>1PP - 2; 1NP - 0; 2NP - 0; Střecha - 0</t>
  </si>
  <si>
    <t>EL1Z008</t>
  </si>
  <si>
    <t>Odvoz zeminy, nad 1 km/km</t>
  </si>
  <si>
    <t>EL1Z009</t>
  </si>
  <si>
    <t>Osetí trávou</t>
  </si>
  <si>
    <t>1PP - 225; 1NP - 0; 2NP - 0; Střecha - 0</t>
  </si>
  <si>
    <t>Položení dlažny</t>
  </si>
  <si>
    <t>1PP - 20; 1NP - 0; 2NP - 0; Střecha - 0</t>
  </si>
  <si>
    <t>EL1Z001</t>
  </si>
  <si>
    <t>Výkop rýhy 50/100, zemina 3</t>
  </si>
  <si>
    <t>EL1Z002</t>
  </si>
  <si>
    <t>Vytýčení trasy</t>
  </si>
  <si>
    <t>km</t>
  </si>
  <si>
    <t>1PP - 0,8; 1NP - 0; 2NP - 0; Střecha - 0</t>
  </si>
  <si>
    <t>EL1OS001</t>
  </si>
  <si>
    <t>Revize</t>
  </si>
  <si>
    <t>h</t>
  </si>
  <si>
    <t>EL1OS002</t>
  </si>
  <si>
    <t>Průzkumné práce celkem</t>
  </si>
  <si>
    <t>EL1OS006</t>
  </si>
  <si>
    <t>EL1OS007</t>
  </si>
  <si>
    <t>Koordinace s ostatními profesemi</t>
  </si>
  <si>
    <t>EL1OS008</t>
  </si>
  <si>
    <t>Přidružená činnost (Stavební přípomoci, vrtání, prostup, drážky, zatěsnění a podobně)</t>
  </si>
  <si>
    <t>EL1OS009</t>
  </si>
  <si>
    <t>Demontáž dtávající elektroistakace</t>
  </si>
  <si>
    <t>998.01</t>
  </si>
  <si>
    <t>Stávající technologické zařízení (vzduchotechnické a kondenzační jednotky)  budou dočasně demontovány a uloženy na vhodném místě pro skladování až do doby dokončení nového střešního pláště</t>
  </si>
  <si>
    <t>sada</t>
  </si>
  <si>
    <t>včetně instalace nové nosné ocelové konstrukce pod vzduchotechnické a kondenzační jednotky. Výroba a dodání ocelové konstrukce je zahrnuta do rozsahu stavebních prací. Po ukončení stavebních úprav na střešní konstrukci objektu N budou původní jednotky znovu odborně instalovány (kondenzační jednotky včetně doplnění chladiva) a zprovozněny včetně zkušebního provozu.</t>
  </si>
  <si>
    <t>D.1.01.4f-101; 'D.1.01.4f-102; 'D.1.01.4f-103</t>
  </si>
  <si>
    <t xml:space="preserve">0+1+0 : </t>
  </si>
  <si>
    <t>Stávající technologické zařízení (kondenzační jednotky) budou dočasně demontovány a uloženy na vhodném místě pro skladování až do doby dokončení nového zateplení obvodového pláště včetně</t>
  </si>
  <si>
    <t>instalace nové nosné ocelové konstrukce pod kondenzační jednotky. Výroba a dodání ocelové konstrukce je zahrnuta do rozsahu stavebních prací. Po ukončení stavebních úprav na obvodové konstrukci objektu N budou původní jednotky znovu odborně instalovány a zprovozněny včetně doplnění chladiva a zkušebního provozu.</t>
  </si>
  <si>
    <t xml:space="preserve">1+0+0 : </t>
  </si>
  <si>
    <t>121101103R00</t>
  </si>
  <si>
    <t>Sejmutí ornice s přemístěním přes 100 do 250 m</t>
  </si>
  <si>
    <t xml:space="preserve">D.1.11-101, D.1.11-001 : </t>
  </si>
  <si>
    <t>SEJMUTÍ ORNICE V TL. 150 mm : 1230*0,15</t>
  </si>
  <si>
    <t>PROVIZORNÍ KOMUNIKACE : 190*0,15</t>
  </si>
  <si>
    <t>PROVIZORNÍ CHODNÍK : 95*0,15</t>
  </si>
  <si>
    <t>167103101R00</t>
  </si>
  <si>
    <t>Nakládání výkopku zeminy schopné zúrodnění</t>
  </si>
  <si>
    <t>162306111R00</t>
  </si>
  <si>
    <t>Vodorovné přemístění zemin pro zúrodnění do 500 m</t>
  </si>
  <si>
    <t>Včetně:</t>
  </si>
  <si>
    <t>- shrnutí výkopku ve výkopišti a hrubé rozhrnutí v násypišti,</t>
  </si>
  <si>
    <t>- udržování sjízdnosti cest uvnitř násypiště i výkopiště, pokud vrcholky nerovností nejsou   vyšší než +- 0,5 m,</t>
  </si>
  <si>
    <t>- příplatky za jízdu v terénu uvnitř výkopiště i násypiště.</t>
  </si>
  <si>
    <t>122100010RAC</t>
  </si>
  <si>
    <t>Odkopávky nezapažené v hornině 1-4 naložení, odvoz 10 km, uložení</t>
  </si>
  <si>
    <t>Agregovaná položka</t>
  </si>
  <si>
    <t>POL2_</t>
  </si>
  <si>
    <t>PROVIZORNÍ CHODNÍK : 95*0,17</t>
  </si>
  <si>
    <t>113107320R00</t>
  </si>
  <si>
    <t>Odstranění podkladu pl. 50 m2,kam.těžené tl.20 cm</t>
  </si>
  <si>
    <t>ODSTRANĚNÍ OKAPOVÉHO CHODNÍKU Z KAČÍRKU : 33</t>
  </si>
  <si>
    <t>113107619R00</t>
  </si>
  <si>
    <t>Odstranění podkladu nad 50 m2,kam.drcené tl.19 cm</t>
  </si>
  <si>
    <t>ODSTRANĚNÍ OKAPOVÉHO CHODNÍKU Z BETONOVÝCH DESEK : 117</t>
  </si>
  <si>
    <t>BOURÁNÍ CHODNÍKU S KRYTEM ZE ZÁMKOVÉ DLAŽBY V TL. CCA 250 mm : 111</t>
  </si>
  <si>
    <t>BOURÁNÍ KOMUNIKACE S ŽIVIČNÝM KRYTEM V TL. CCA 470 mm : 338</t>
  </si>
  <si>
    <t>DEMONTÁŽ STÁVAJÍCÍ DLAŽBY, ZACHOVAT PRO ZPĚTNOU MONTÁŽ (PŘEDLÁŽDĚNÍ) : 105</t>
  </si>
  <si>
    <t>113106121R00</t>
  </si>
  <si>
    <t>Rozebrání dlažeb z betonových dlaždic na sucho</t>
  </si>
  <si>
    <t>113106231R00</t>
  </si>
  <si>
    <t>Rozebrání dlažeb ze zámkové dlažby v kamenivu</t>
  </si>
  <si>
    <t>113106231RX1</t>
  </si>
  <si>
    <t>Rozebrání dlažeb ze zámkové dlažby v kamenivu pro zpětné použití</t>
  </si>
  <si>
    <t>113107613R00</t>
  </si>
  <si>
    <t>Odstranění podkladu nad 50 m2,kam.drcené tl.13 cm</t>
  </si>
  <si>
    <t>113108408R00</t>
  </si>
  <si>
    <t>Odstranění asfaltové vrstvy pl.nad 50 m2, tl. 8 cm</t>
  </si>
  <si>
    <t>113151116R00</t>
  </si>
  <si>
    <t>Fréz.živič.krytu pl.do 500 m2,pruh do 75 cm,tl.7cm</t>
  </si>
  <si>
    <t>113202111R00</t>
  </si>
  <si>
    <t>Vytrhání obrub obrubníků silničních</t>
  </si>
  <si>
    <t>BOURÁNÍ BETONOVÉHO OBRUBNÍKU : 342</t>
  </si>
  <si>
    <t>584921121R00</t>
  </si>
  <si>
    <t>Zřízení plochy ze silničních panelů lože kam.5 cm</t>
  </si>
  <si>
    <t>- kameniva frakce 0 - 32 mm,</t>
  </si>
  <si>
    <t>- rozprostření podkladu,</t>
  </si>
  <si>
    <t>- osazení silničních panelů.</t>
  </si>
  <si>
    <t>PROVIZORNÍ KOMUNIKACE : 190</t>
  </si>
  <si>
    <t>593800110030R</t>
  </si>
  <si>
    <t>Panel silniční rozměr 3000 x 2000 x 150 mm</t>
  </si>
  <si>
    <t>35</t>
  </si>
  <si>
    <t>564231111R00</t>
  </si>
  <si>
    <t>Podklad ze štěrkopísku po zhutnění tloušťky 10 cm</t>
  </si>
  <si>
    <t>596215040R00</t>
  </si>
  <si>
    <t>Kladení zámkové dlažby tl. 8 cm do drtě tl. 4 cm</t>
  </si>
  <si>
    <t>PROVIZORNÍ CHODNÍK : 95</t>
  </si>
  <si>
    <t>592451170R</t>
  </si>
  <si>
    <t>Dlažba betonová skladebná 200 x 100 x 80 mm, přírodní</t>
  </si>
  <si>
    <t>PROVIZORNÍ CHODNÍK : 95*1,1</t>
  </si>
  <si>
    <t>567122111R00</t>
  </si>
  <si>
    <t>Podklad z kameniva zpev.cementem SC C8/10 tl.12 cm</t>
  </si>
  <si>
    <t>564831111RT2</t>
  </si>
  <si>
    <t>Podklad ze štěrkodrti po zhutnění tloušťky 10 cm štěrkodrť frakce 0-32 mm</t>
  </si>
  <si>
    <t>917862111RT5</t>
  </si>
  <si>
    <t>Osazení stojatého obrubníku betonového, s boční opěrou, do lože z betonu C 12/15 včetně obrubníku ABO 100/10/25</t>
  </si>
  <si>
    <t>PROVIZORNÍ CHODNÍK : 130</t>
  </si>
  <si>
    <t>BOURÁNÍ STÁVAJÍCÍCH BETONOVÝCH ZÁKLADKŮ : 0,5</t>
  </si>
  <si>
    <t>998223011R00</t>
  </si>
  <si>
    <t>Přesun hmot, pozemní komunikace, kryt dlážděný</t>
  </si>
  <si>
    <t>767900040RA0</t>
  </si>
  <si>
    <t>Demontáž oplocení z pletiva</t>
  </si>
  <si>
    <t>Svislé přemístění ze 2. NP, nebo 1. PP, vodorovné vnitrostaveništní přemístění do 30 m, odvoz na skládku do 10 km. Bez poplatku za skládku.</t>
  </si>
  <si>
    <t>DEMONTÁŽ OPLOCENÍ - OCELOVÉ SLOUPKY A PLETIVO : 38</t>
  </si>
  <si>
    <t>979999973R00</t>
  </si>
  <si>
    <t>Poplatek za uložení, zemina a kamení, (skup.170504)</t>
  </si>
  <si>
    <t>280,478+14,52+96,668</t>
  </si>
  <si>
    <t>979999981R00</t>
  </si>
  <si>
    <t>Poplatek za recyklaci betonu kusovost do 1600 cm2, čistý (skup.170101)</t>
  </si>
  <si>
    <t>1,2+92,34+24,975+16,146</t>
  </si>
  <si>
    <t>979999995R00</t>
  </si>
  <si>
    <t>Poplatek za recyklaci asfaltu, kusovost do 1600 cm2, (skup.170302)</t>
  </si>
  <si>
    <t>170 302</t>
  </si>
  <si>
    <t>52,052+59,488</t>
  </si>
  <si>
    <t>122202201R00</t>
  </si>
  <si>
    <t>Odkopávky a prokopávky pro silnice v hornině 3 do 100 m3</t>
  </si>
  <si>
    <t>s přemístěním výkopku v příčných profilech na vzdálenost do 15 m nebo s naložením na dopravní prostředek.</t>
  </si>
  <si>
    <t>Výkop od PU : 37*1</t>
  </si>
  <si>
    <t>122302202R00</t>
  </si>
  <si>
    <t>Odkopávky a prokopávky pro silnice v hornině 4 přes 100 do 1 000 m3</t>
  </si>
  <si>
    <t>Sanace podloží Edef,2 45 MPa : (362+41+143*0,5)*0,5</t>
  </si>
  <si>
    <t>Sanace podloží Edef,2 30 MPa : (44+89*0,25)*0,3</t>
  </si>
  <si>
    <t>Vodorovné přemístění výkopku z horniny 1 až 4, na vzdálenost přes 50  do 500 m</t>
  </si>
  <si>
    <t>po suchu, bez naložení výkopku, avšak se složením bez rozhrnutí, zpáteční cesta vozidla.</t>
  </si>
  <si>
    <t>Odkaz na mn. položky pořadí 5 : 137,00000</t>
  </si>
  <si>
    <t>Vodorovné přemístění výkopku z horniny 1 až 4, na vzdálenost přes 9 000  do 10 000 m</t>
  </si>
  <si>
    <t>Odkaz na mn. položky pořadí 2 : 257,12500</t>
  </si>
  <si>
    <t>Odkaz na mn. položky pořadí 1 : 37,00000</t>
  </si>
  <si>
    <t>Odkaz na mn. položky pořadí 5 : 137,00000*-1</t>
  </si>
  <si>
    <t>171101105R00</t>
  </si>
  <si>
    <t>Uložení sypaniny do násypů zhutněných s uzavřením povrchu násypu z hornin soudržných s předepsanou mírou zhutnění v procentech výsledků zkoušek Proctor-Standard                 na 103 % PS</t>
  </si>
  <si>
    <t>s rozprostřením sypaniny ve vrstvách a s hrubým urovnáním,</t>
  </si>
  <si>
    <t>Násyp od PU : 137*1</t>
  </si>
  <si>
    <t>181201101R00</t>
  </si>
  <si>
    <t>Úprava pláně v násypech v hornině 1 až 4, bez zhutnění</t>
  </si>
  <si>
    <t>vyrovnání výškových rozdílů, plochy vodorovné a plochy do sklonu 1 : 5,</t>
  </si>
  <si>
    <t>Sadové úpravy : 365*1</t>
  </si>
  <si>
    <t>181201102R00</t>
  </si>
  <si>
    <t>Úprava pláně v násypech v hornině 1 až 4, se zhutněním</t>
  </si>
  <si>
    <t>Zpevněné plochy : 44+362+41+113</t>
  </si>
  <si>
    <t>Rozšíření pod obruby : 143*0,5+89*0,25+164*0,1</t>
  </si>
  <si>
    <t>182201101R00</t>
  </si>
  <si>
    <t>Svahování násypů bez rozlišení horniny</t>
  </si>
  <si>
    <t>trvalých svahů do projektovaných profilů s potřebným přemístěním výkopku při svahování v násypech,</t>
  </si>
  <si>
    <t>Násypy : 131*1</t>
  </si>
  <si>
    <t>182301122R00</t>
  </si>
  <si>
    <t>Rozprostření a urovnání ornice ve svahu v souvislé ploše do 500 m2, tloušťka vrstvy přes 100 do 150 mm</t>
  </si>
  <si>
    <t>s případným nutným přemístěním hromad nebo dočasných skládek na místo potřeby ze vzdálenosti do 30 m, ve svahu sklonu přes 1 : 5,</t>
  </si>
  <si>
    <t>Ornice bude použita z PU uložené na deponii : 365*1</t>
  </si>
  <si>
    <t>Poplatky za skládku horniny 1- 4, skupina 17 05 04 z Katalogu odpadů</t>
  </si>
  <si>
    <t>Odkaz na mn. položky pořadí 4 : 157,12500</t>
  </si>
  <si>
    <t>289970111R00</t>
  </si>
  <si>
    <t>Geotextílie separační, filtrační, zpevňující polypropylén, 300 g/m2</t>
  </si>
  <si>
    <t>Včetně geotextilie.</t>
  </si>
  <si>
    <t>Okapový chodník : 113*1</t>
  </si>
  <si>
    <t>Koeficient Ztratné 5%: 0,05</t>
  </si>
  <si>
    <t>564751111R00</t>
  </si>
  <si>
    <t>Podklad nebo kryt z kameniva hrubého drceného tloušťka po zhutnění 150 mm</t>
  </si>
  <si>
    <t>velikost 32 - 63 mm s rozprostřením a zhutněním</t>
  </si>
  <si>
    <t>Parkoviště distanční dlažba : 41*1</t>
  </si>
  <si>
    <t>564751114R00</t>
  </si>
  <si>
    <t>Podklad nebo kryt z kameniva hrubého drceného tloušťka po zhutnění 180 mm</t>
  </si>
  <si>
    <t>Parkoviště kamenivo fr.16-32 : 41*1</t>
  </si>
  <si>
    <t>564831111R00</t>
  </si>
  <si>
    <t>Podklad ze štěrkodrti s rozprostřením a zhutněním frakce 0-63 mm, tloušťka po zhutnění 100 mm</t>
  </si>
  <si>
    <t>Pro parapláň Edef,2 45 MPa fr. 0-128 : (362+41+143*0,5)*5</t>
  </si>
  <si>
    <t>Pro parapláň Edef,2 30 MPa fr. 0-128 : (44+89*0,25)*3</t>
  </si>
  <si>
    <t>Podklad ze štěrkodrti s rozprostřením a zhutněním frakce 0-32 mm, tloušťka po zhutnění 100 mm</t>
  </si>
  <si>
    <t>Chodník DL. : 44*1</t>
  </si>
  <si>
    <t>564851111RT4</t>
  </si>
  <si>
    <t>Podklad ze štěrkodrti s rozprostřením a zhutněním frakce 0-63 mm, tloušťka po zhutnění 150 mm</t>
  </si>
  <si>
    <t>Chodník zesílený/pojízdné plochy z dlažby : 362*1</t>
  </si>
  <si>
    <t>Rozšíření pod obruby : 143*0,5</t>
  </si>
  <si>
    <t>Úprava po překopech IS : 17*1</t>
  </si>
  <si>
    <t>565131111RT3</t>
  </si>
  <si>
    <t>Podklad z kameniva obaleného asfaltem ACP 16+, v pruhu šířky do 3 m, třídy 1, tloušťka po zhutnění 50 mm</t>
  </si>
  <si>
    <t>s rozprostřením a zhutněním</t>
  </si>
  <si>
    <t>Odkaz na mn. položky pořadí 19 : 17,00000</t>
  </si>
  <si>
    <t>Podklad z kameniva zpevněného cementem SC C8/10, tloušťka po zhutnění 120 mm</t>
  </si>
  <si>
    <t>bez dilatačních spár, s rozprostřením a zhutněním, ošetřením povrchu podkladu vodou</t>
  </si>
  <si>
    <t>Odkaz na mn. položky pořadí 15 : 44,00000</t>
  </si>
  <si>
    <t>567122114R00</t>
  </si>
  <si>
    <t>Podklad z kameniva zpevněného cementem SC C8/10, tloušťka po zhutnění 150 mm</t>
  </si>
  <si>
    <t>567132113R00</t>
  </si>
  <si>
    <t>Podklad z kameniva zpevněného cementem SC C8/10, tloušťka po zhutnění 180 mm</t>
  </si>
  <si>
    <t>573111113R00</t>
  </si>
  <si>
    <t>Postřik infiltrační asfaltovým pojivem v množství 1,5 kg/m2</t>
  </si>
  <si>
    <t>573231143R00</t>
  </si>
  <si>
    <t>Postřik spojovací kationaktivní emulzí KAE modifikovanou, množství zbytkového asfaltu 0,30 kg/m2</t>
  </si>
  <si>
    <t>bez posypu kamenivem</t>
  </si>
  <si>
    <t>Odkaz na mn. položky pořadí 17 : 17,00000*2</t>
  </si>
  <si>
    <t>577112113RT3</t>
  </si>
  <si>
    <t>Beton asfaltový z modifikovaného asfaltu v pruhu šířky do 3 m, ACO 11 S , tloušťky 40 mm, plochy do 200 m2</t>
  </si>
  <si>
    <t>Odkaz na mn. položky pořadí 24 : 17,00000</t>
  </si>
  <si>
    <t>577151123RT3</t>
  </si>
  <si>
    <t>Beton asfaltový s rozprostřením a zhutněním v pruhu šířky do 3 m, ACL 16+, tloušťky 60 mm, plochy do 200 m2</t>
  </si>
  <si>
    <t>Odkaz na mn. položky pořadí 17 : 17,00000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</si>
  <si>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</si>
  <si>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</si>
  <si>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Chodník : 44*1</t>
  </si>
  <si>
    <t>Předláždění chodníků : 101*1</t>
  </si>
  <si>
    <t>592451158R</t>
  </si>
  <si>
    <t>Dlažba betonová typ: obdélníkový; dl = 200 mm; š = 100 mm; tl = 80,0 mm; povrchová úprava: reliéfní s bodovými výstupky; barva: dle vzorníku</t>
  </si>
  <si>
    <t>SLP : 0,75+3,6</t>
  </si>
  <si>
    <t>Dlažba betonová typ: obdélníkový; dl = 200 mm; š = 100 mm; tl = 80,0 mm; barva: šedá</t>
  </si>
  <si>
    <t>Chodník zesílený/pojízdné plochy z dlažby : 359*1</t>
  </si>
  <si>
    <t>592451171R</t>
  </si>
  <si>
    <t>Dlažba betonová typ: obdélníkový; dl = 200 mm; š = 100 mm; tl = 80,0 mm; barva: dle vzorníku</t>
  </si>
  <si>
    <t>Dělení parkovacích stání dlažba barevná : 4,5*2*0,1</t>
  </si>
  <si>
    <t>592452561R</t>
  </si>
  <si>
    <t>Dlažba betonová typ: vegetační, čtvercový; dl = 170 mm; š = 170 mm; tl = 80,0 mm; vsakovací s distančníky; povrchová úprava: impregnace; barva: šedá</t>
  </si>
  <si>
    <t>631571005R00</t>
  </si>
  <si>
    <t>Násyp  z kameniva  z kačírku frakce 22-32 mm</t>
  </si>
  <si>
    <t>pod mazaniny a dlažby, popř. na plochých střechách, vodorovný nebo ve spádu, s udusáním a urovnáním povrchu,</t>
  </si>
  <si>
    <t>Okapový chodník tl. 15 cm : 113*0,15</t>
  </si>
  <si>
    <t>894411010RAF</t>
  </si>
  <si>
    <t>Šachty z betonových dílců vpusť uliční z dílců DN 450  s odkalištěm, hloubka 1,67 m, napojení DN 150 , litinová mříž 500 x 500 mm 40 t, Mříž vtoková materiál: litina; pro uliční vpusť; zatížení: D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</si>
  <si>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</si>
  <si>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400; l = 500 mm; b = 500 mm</t>
  </si>
  <si>
    <t>Kompletní dodávka a montáž vpusti DN 500 včetně mříže 40t, odkop, lože, zásyp vhodným materiálem, včetně odvozu a skládkovného přebytečného materiálu.</t>
  </si>
  <si>
    <t>Specifikace dle přílohy D.1.12-202 : 2*1</t>
  </si>
  <si>
    <t>917862114R00</t>
  </si>
  <si>
    <t>Osazení silničního nebo chodníkového obrubníku stojatého, s boční opěrou z betonu prostého, do lože z betonu prostého C 25/30</t>
  </si>
  <si>
    <t>S dodáním hmot pro lože tl. 80-100 mm.</t>
  </si>
  <si>
    <t>ABO 2-15 : 136*1</t>
  </si>
  <si>
    <t>ABO 2-15 N : 5*1</t>
  </si>
  <si>
    <t>ABO 2-15 R0,5 VO : 2*1</t>
  </si>
  <si>
    <t>ABO 13-10 : 42*1</t>
  </si>
  <si>
    <t>ABO 14-10 : 47*1</t>
  </si>
  <si>
    <t>ABO 10-20 : 164*1</t>
  </si>
  <si>
    <t>919722212R00</t>
  </si>
  <si>
    <t>Dilatační spáry řezané v cementobetonovém krytu příčné, zalití spár za tepla s těsněním, šířka přes 3 do 9 mm</t>
  </si>
  <si>
    <t>vyčištění spár po řezání, vyčištění spár před zálivkou a impregnace spár před zálivkou,</t>
  </si>
  <si>
    <t>Překopy odhad : 15*1</t>
  </si>
  <si>
    <t>919735112R00</t>
  </si>
  <si>
    <t>Řezání stávajících krytů nebo podkladů živičných, hloubky přes 50 do 100 mm</t>
  </si>
  <si>
    <t>včetně spotřeby vody</t>
  </si>
  <si>
    <t>Rozhraní ploch : 6,5*1</t>
  </si>
  <si>
    <t>11163630R</t>
  </si>
  <si>
    <t>asfaltová zálivka modifikovaná; zpracování za horka; bod měknutí nad 90°C; skupenství při 20°C tuhá hmota; hustota při 25°C 1 000 kg/m3; nerozpustný ve vodě; hořlavý; bod hoření nad 300 °C; černý</t>
  </si>
  <si>
    <t>Překopy odhad : 15*0,00016*1,8</t>
  </si>
  <si>
    <t>59217335R</t>
  </si>
  <si>
    <t>obrubník zahradní materiál beton; l = 1000,0 mm; š = 50,0 mm; h = 250,0 mm; barva šedá</t>
  </si>
  <si>
    <t>Koeficient Ztratné 1%: 0,01</t>
  </si>
  <si>
    <t>59217420R</t>
  </si>
  <si>
    <t>obrubník chodníkový materiál beton; l = 1000,0 mm; š = 100,0 mm; h = 200,0 mm; barva šedá</t>
  </si>
  <si>
    <t>59217421R</t>
  </si>
  <si>
    <t>obrubník chodníkový materiál beton; l = 1000,0 mm; š = 100,0 mm; h = 250,0 mm; barva šedá</t>
  </si>
  <si>
    <t>59217488R</t>
  </si>
  <si>
    <t>obrubník silniční materiál beton; l = 1000,0 mm; š = 150,0 mm; h = 250,0 mm; barva šedá</t>
  </si>
  <si>
    <t>59217490R</t>
  </si>
  <si>
    <t>obrubník silniční nájezdový; materiál beton; l = 1000,0 mm; š = 150,0 mm; h = 150,0 mm; barva šedá</t>
  </si>
  <si>
    <t>59217493R</t>
  </si>
  <si>
    <t>obrubník silniční oblouk vnější; r 500 mm; materiál beton; l = 1000,0 mm; š = 150,0 mm; h = 250,0 mm ; barva šedá</t>
  </si>
  <si>
    <t>Přesun hmot pozemních komunikací, kryt dlážděný jakékoliv délky objektu</t>
  </si>
  <si>
    <t>vodorovně do 200 m</t>
  </si>
  <si>
    <t>HR.1.1.1</t>
  </si>
  <si>
    <t>Venkovní trasa: Výkop šíře300mm, hloubky 800mm, podkladová vrstva, pískové lože, žpětný zához rýhy, provizorní úprava terénu, práce spojené s překopem stávajícího chodníku (frézování</t>
  </si>
  <si>
    <t>povrchu/rozebrání části povrchu v řešené trase, zpětné zapravení)</t>
  </si>
  <si>
    <t>30+70+20</t>
  </si>
  <si>
    <t>HR.1.1.2</t>
  </si>
  <si>
    <t>Skříň MIS1b. Včetně 5ks LSA svorkovnic</t>
  </si>
  <si>
    <t>2*1" přechodová skříň mezi vnitřním rozvodem a venkovním rozvodem pro přívod telefonních linek z budovy E</t>
  </si>
  <si>
    <t>HR.1.1.3</t>
  </si>
  <si>
    <t>Optický kabel SM 24vl. 9/125 OS2, B2ca, LSZH plášť oranžový</t>
  </si>
  <si>
    <t>100+80" kabel pro venkovní dočanosnou trasu</t>
  </si>
  <si>
    <t>HR.1.1.4</t>
  </si>
  <si>
    <t>Kabel FO SM SM/125 - 4 vlákna, s funkční integritou při požáru</t>
  </si>
  <si>
    <t>300+600" propojení do budovy D pro EPS a do budovy psychiatrie pro ERO</t>
  </si>
  <si>
    <t>HR.1.1.5</t>
  </si>
  <si>
    <t>Kabel TCEPKPFLE 25x4x0,6</t>
  </si>
  <si>
    <t>250*1</t>
  </si>
  <si>
    <t>HR.1.1.6</t>
  </si>
  <si>
    <t>Mikrotrubička HDPE, tlustostěnná, LSHF</t>
  </si>
  <si>
    <t>2*50 + 4*(15+35)" mikrotrubička pro vedení optických kabelu SM v technickém kolektopru</t>
  </si>
  <si>
    <t>HR.1.1.8</t>
  </si>
  <si>
    <t>Nikrotrubička HDPE, tenkostěnná, LSHF</t>
  </si>
  <si>
    <t>2*50" mikrotrubička pro vedení optických kabelu SM ve vnitřních prostorech</t>
  </si>
  <si>
    <t>HR.1.1.9</t>
  </si>
  <si>
    <t>Kabelová hránička HDPE 40/33</t>
  </si>
  <si>
    <t>1*100+15+35</t>
  </si>
  <si>
    <t>HR.1.1.10</t>
  </si>
  <si>
    <t>Průraz zdivem, tloušťka do 50cm</t>
  </si>
  <si>
    <t>12*1</t>
  </si>
  <si>
    <t>HR.1.1.11</t>
  </si>
  <si>
    <t>Požární ucpávky prostupů kabeláže, 45 minut, proti požární tmel</t>
  </si>
  <si>
    <t>8*1</t>
  </si>
  <si>
    <t>HR.1.1.12</t>
  </si>
  <si>
    <t>Pomocný podružný montážní materiál: zdící materiál na drobné zapravení, sádra, stahovací pásky, izolační pásky, drobný spotřební materiál</t>
  </si>
  <si>
    <t>1*1</t>
  </si>
  <si>
    <t>HR.1.1.13</t>
  </si>
  <si>
    <t>Nespecifikované pomocné montážní práce (zednické výpomoci, zapravení, bourací práce)</t>
  </si>
  <si>
    <t>50*1</t>
  </si>
  <si>
    <t>HR.2.1.2</t>
  </si>
  <si>
    <t>Měření a kontrola kabeláže</t>
  </si>
  <si>
    <t>HR.2.1.3</t>
  </si>
  <si>
    <t>Stavební přípomoci</t>
  </si>
  <si>
    <t>Vodorovné přemístění výkopku z hor.1-4 do 500 km  (ornice pro ohumusování)</t>
  </si>
  <si>
    <t>viz kap.2.2 v technické zprávě-trávník</t>
  </si>
  <si>
    <t>viz kap.2.2 v technické zprávě-keře</t>
  </si>
  <si>
    <t>Nakládání neulehlého výkopku. v hor.1-4 přes 100m3</t>
  </si>
  <si>
    <t>181301112R00</t>
  </si>
  <si>
    <t>Rozprostření ornice, rovina, tl.10-15 cm,nad 500m2</t>
  </si>
  <si>
    <t>181301105R00</t>
  </si>
  <si>
    <t>Rozprostření ornice, rovina, tl. 30 cm,do 500m2</t>
  </si>
  <si>
    <t>viz kap.2.2 v technické zprávě-výsadby keřů</t>
  </si>
  <si>
    <t>568111111R00</t>
  </si>
  <si>
    <t>Zřízení vrstvy z geotextilie skl.do 1:5, š.do 3 m</t>
  </si>
  <si>
    <t>viz kap.2.5 v tz-geotextílie pod štěrk v atriu</t>
  </si>
  <si>
    <t>SML.CENA</t>
  </si>
  <si>
    <t>Násyp z kameniva  vč.materiálu</t>
  </si>
  <si>
    <t>viz kap.2.5 v tz-vrstva štěrku fr.16-32 v atriu: 0,07m*11m2</t>
  </si>
  <si>
    <t>183402111R00</t>
  </si>
  <si>
    <t>Rozrušení půdy na hloubku do 15 cm</t>
  </si>
  <si>
    <t>viz kap.2.2 v technické zprávě-trávník kolem objektu N+Q (mimo trávník nad přípojkami IS)</t>
  </si>
  <si>
    <t>viz kap.2.2 v technické zprávě-výsadby keřů kolem objektu N+Q</t>
  </si>
  <si>
    <t>Chemické odplevelení před založením kultury postřikem vč.postřiku</t>
  </si>
  <si>
    <t>viz kap.2.5 v technické zprávě-výsadby keřů před objektem G-psychiatrie</t>
  </si>
  <si>
    <t>183403114R00</t>
  </si>
  <si>
    <t>Obdělání půdy kultivátorováním v rovině</t>
  </si>
  <si>
    <t>183403153R00</t>
  </si>
  <si>
    <t>Obdělání půdy hrabáním v rovině příprava pro trávník a výsadby</t>
  </si>
  <si>
    <t>183403161R00</t>
  </si>
  <si>
    <t>Obdělání půdy válením v rovině</t>
  </si>
  <si>
    <t>viz kap.2.6 v technické zprávě-trávník</t>
  </si>
  <si>
    <t>180402111R00</t>
  </si>
  <si>
    <t>Založení trávníku parkového výsevem v rovině</t>
  </si>
  <si>
    <t>viz kap.2.6 v technické zprávě</t>
  </si>
  <si>
    <t>111104211R00</t>
  </si>
  <si>
    <t>Pokosení trávníku  parkového do převzetí</t>
  </si>
  <si>
    <t>682m2*2</t>
  </si>
  <si>
    <t>183101111R00</t>
  </si>
  <si>
    <t>Hloub. jamek bez výměny půdy do 0,01 m3, v rovině</t>
  </si>
  <si>
    <t>viz kap.2.5 v technické zprávě</t>
  </si>
  <si>
    <t>183101221R00</t>
  </si>
  <si>
    <t>Hloub. jamek s výměnou 50% půdy do 1m3 v rovině</t>
  </si>
  <si>
    <t>184102111R00</t>
  </si>
  <si>
    <t>Výsadba dřevin s balem D do 20 cm, v rovině</t>
  </si>
  <si>
    <t>184102115R00</t>
  </si>
  <si>
    <t>Výsadba dřevin s balem D do 60 cm, v rovině</t>
  </si>
  <si>
    <t>Zhotovení ochranného nátěru kmene list.stromů vč.nátěru</t>
  </si>
  <si>
    <t>viz kap.2.5 v technické zprávě 0,5m2*8</t>
  </si>
  <si>
    <t>184202112R00</t>
  </si>
  <si>
    <t>Ukotvení dřeviny kůly D do 10 cm, dl. do 3 m</t>
  </si>
  <si>
    <t>viz kap.2.5 v technické zprávě-list.stromy</t>
  </si>
  <si>
    <t>184921093R00</t>
  </si>
  <si>
    <t>Mulčování rostlin borkou  tl. do 0,1 m rovina</t>
  </si>
  <si>
    <t>viz kap.2.5 v tz-stromy v trávníku u objektu G... 2*0,64m2</t>
  </si>
  <si>
    <t>viz kap.2.5 v tz-keře a stromy u objektu N+Q</t>
  </si>
  <si>
    <t>viz kap.2.5 v tz-keře u objektu G</t>
  </si>
  <si>
    <t>185802113R00</t>
  </si>
  <si>
    <t>Hnojení umělým hnojivem v rovině</t>
  </si>
  <si>
    <t>trávník…682m2*20g</t>
  </si>
  <si>
    <t>hydroabsorbent 8*500g</t>
  </si>
  <si>
    <t>185802114R00</t>
  </si>
  <si>
    <t>Hnojení umělým hnojivem k rostlinám v rovině</t>
  </si>
  <si>
    <t>viz kap.2.5 v tz -stromy 8*5ks tablet (a10g)</t>
  </si>
  <si>
    <t>viz kap.2.5 v tz -1012*1ks tablet (a10g)</t>
  </si>
  <si>
    <t>185851111R00</t>
  </si>
  <si>
    <t>Dovoz vody pro zálivku rostlin do 6 km</t>
  </si>
  <si>
    <t>viz kap.2.5 v tz-stromy 8*130l</t>
  </si>
  <si>
    <t>viz kap.2.5 v tz-keře 1012*5l</t>
  </si>
  <si>
    <t>počty rostlin viz kap.2.3 v technické zprávě</t>
  </si>
  <si>
    <t>001</t>
  </si>
  <si>
    <t>javor babyka - Acer campestre"Elegant" ZB obv.kmene 18-20cm</t>
  </si>
  <si>
    <t>002</t>
  </si>
  <si>
    <t>javor babyka - Acer campestre"Lienco" ZB obv.kmene 18-20cm</t>
  </si>
  <si>
    <t>003</t>
  </si>
  <si>
    <t>platan javorolistý - Platanus x acerifolia "Alphens Globe" ZB obv.kmene 18-20cm</t>
  </si>
  <si>
    <t>005</t>
  </si>
  <si>
    <t>skalník Dammerův - Cotoneaster dammeri "Coral Beauty" K 40 cm</t>
  </si>
  <si>
    <t>006</t>
  </si>
  <si>
    <t>hortenzie latnatá - Hydrangea paniculata "Jane Little Lime" K 40 cm</t>
  </si>
  <si>
    <t>007</t>
  </si>
  <si>
    <t>třezalka kalíškatá - Hypericum calycinum K 30 cm</t>
  </si>
  <si>
    <t>008</t>
  </si>
  <si>
    <t>zimolez lesklý - Lonicera nitida "Elegant" K 40 cm</t>
  </si>
  <si>
    <t>009</t>
  </si>
  <si>
    <t>bobkovišeň lékařská - Prunus laurocerasus "Sofia" K 40 cm</t>
  </si>
  <si>
    <t>010</t>
  </si>
  <si>
    <t>růže pokryvná - Rosa"White Fairy" K 40 cm</t>
  </si>
  <si>
    <t>011</t>
  </si>
  <si>
    <t>brčál větší - Vinca major "Variegata" K 30 cm</t>
  </si>
  <si>
    <t>Směs travní parková</t>
  </si>
  <si>
    <t>kg</t>
  </si>
  <si>
    <t>viz kap.2.6 v technické zprávě-682m2*0,03kg</t>
  </si>
  <si>
    <t>Tyč jehličnatá prům. 8-10 cm 3m odkorněná</t>
  </si>
  <si>
    <t>viz kap.2.5 v tz - 8stromů*3</t>
  </si>
  <si>
    <t>08211320R</t>
  </si>
  <si>
    <t>Voda pitná - vodné</t>
  </si>
  <si>
    <t>viz pol.23 v rozpočtu</t>
  </si>
  <si>
    <t>Úvazek pružný</t>
  </si>
  <si>
    <t>8 stromů*2m</t>
  </si>
  <si>
    <t>Dřevěné příčky</t>
  </si>
  <si>
    <t>8 stromů* 3ks</t>
  </si>
  <si>
    <t>Substrát zahradnický (800kg/m3)</t>
  </si>
  <si>
    <t>výměna půdy v jamkách u stromů 8*0,25m3</t>
  </si>
  <si>
    <t>Kůra mulčovací (500kg/m3)</t>
  </si>
  <si>
    <t>viz pol.20 -  320,28m2*0,1m</t>
  </si>
  <si>
    <t>Geotextílie 150g/m2</t>
  </si>
  <si>
    <t>viz pol.5 v rozpočtu</t>
  </si>
  <si>
    <t>Tablet.hnojivo 10 g</t>
  </si>
  <si>
    <t>viz kap.2.5 v tz -keře 1012*1ks tablet (a10g)</t>
  </si>
  <si>
    <t>hnojivo NPK(dusík, fosfor,draslík)</t>
  </si>
  <si>
    <t>viz kap.2.6 - 682m2*20g</t>
  </si>
  <si>
    <t>hydroabsorbent 20*500g</t>
  </si>
  <si>
    <t>viz kap.2.5 - 8*500g</t>
  </si>
  <si>
    <t>998231311R00</t>
  </si>
  <si>
    <t>Přesun hmot pro sadovnické a krajin. úpravy do 5km</t>
  </si>
  <si>
    <t>998222011R00</t>
  </si>
  <si>
    <t>Přesun hmot, pozemní komunikace, kryt z kameniva</t>
  </si>
  <si>
    <t>viz kap.2.7 v tz</t>
  </si>
  <si>
    <t>184806111R00</t>
  </si>
  <si>
    <t>Řez průklestem netrnitých stromů D koruny do 2 m</t>
  </si>
  <si>
    <t>8*1*5let</t>
  </si>
  <si>
    <t>185804213R00</t>
  </si>
  <si>
    <t>Vypletí dřevin solitérních</t>
  </si>
  <si>
    <t>stromy v trávníku viz pol.č.20 v rozpočtu…stromy...1,28m2*2 *5let</t>
  </si>
  <si>
    <t>185804214R00</t>
  </si>
  <si>
    <t>Vypletí dřevin ve skupinách</t>
  </si>
  <si>
    <t>keře u objektu N+Q…117m2*2*5let</t>
  </si>
  <si>
    <t>keře u objektu G….202m2*2*5let</t>
  </si>
  <si>
    <t>stromy v trávníku 1,28m2*4 roky</t>
  </si>
  <si>
    <t>keře u objektu N+Q…117m2*4roky</t>
  </si>
  <si>
    <t>keře u objektu G….202m2*4roky</t>
  </si>
  <si>
    <t>položka č.50 v rozpočtu…1281,12m2*0,05m</t>
  </si>
  <si>
    <t>stromy 8ks*80g*3.-5.rok</t>
  </si>
  <si>
    <t>keře  319m2*20g*3.-5.rok</t>
  </si>
  <si>
    <t>viz pol.52 v rozpočtu</t>
  </si>
  <si>
    <t>185804312R00</t>
  </si>
  <si>
    <t>Zalití vodou plochy jednotlivě přes 20m2</t>
  </si>
  <si>
    <t>viz položka 23 v rozpočtu…6,1m3*8*5roky</t>
  </si>
  <si>
    <t>Odstranění kotvení  stromů</t>
  </si>
  <si>
    <t>8 stromů*1</t>
  </si>
  <si>
    <t>1.1</t>
  </si>
  <si>
    <t>Fotovoltaický střídač, 3x400V, 40kW, IP66</t>
  </si>
  <si>
    <t>1.2</t>
  </si>
  <si>
    <t>Fotovoltaický panel monokrystalický 460Wp (specifikace dle TZ)</t>
  </si>
  <si>
    <t>1.3</t>
  </si>
  <si>
    <t>Zařízení pro bezpečné odpojení DC napětí FV stringu vč. příslušenství</t>
  </si>
  <si>
    <t>Pol__0004</t>
  </si>
  <si>
    <t>Konstrukce pro plochou střechu, set pro 1ks panelu 460Wp (dle střešní krytiny, vč. zátěže)</t>
  </si>
  <si>
    <t>kompl</t>
  </si>
  <si>
    <t>Pozn.: Výkaz konstrukce musí být definován dle použitého výrobce konstrukce.</t>
  </si>
  <si>
    <t>Pol__0005</t>
  </si>
  <si>
    <t>Odpínač třípólový, 3x125A</t>
  </si>
  <si>
    <t>Pol__0006</t>
  </si>
  <si>
    <t>Vypínací cívka k instalačnímu jističi, napěťová spoušť, 230V AC</t>
  </si>
  <si>
    <t>Pol__0007</t>
  </si>
  <si>
    <t>Jistič instalační, třípólový, 3x63A / B (10kA)</t>
  </si>
  <si>
    <t>Pol__0008</t>
  </si>
  <si>
    <t>Jistič instalační, třípólový, 3x2A / B (10kA)</t>
  </si>
  <si>
    <t>Pol__0009</t>
  </si>
  <si>
    <t>Jistič instalační, jednopólový, 1x6A / B (10kA)</t>
  </si>
  <si>
    <t>Pol__0010</t>
  </si>
  <si>
    <t>Jistič instalační, jednopólový, 1x2A / B (10kA)</t>
  </si>
  <si>
    <t>Pol__0011</t>
  </si>
  <si>
    <t>Signalizační kontakty k jističi</t>
  </si>
  <si>
    <t>Pol__0012</t>
  </si>
  <si>
    <t>Stykač instalační, 63A AC-1, 4xNO, civka 230V AC</t>
  </si>
  <si>
    <t>Pol__0013</t>
  </si>
  <si>
    <t>Pojistkový odpínač pro válcové pojistky 10x38mm, 1-pólový</t>
  </si>
  <si>
    <t>Pol__0014</t>
  </si>
  <si>
    <t>Přepěťová ochrana AC, Třída 1+2, 3+1</t>
  </si>
  <si>
    <t>Pol__0015</t>
  </si>
  <si>
    <t>Relé na DIN lištu, min. 2x NO/NC / 6A, cívka 230V AC, ochranný modul s diodou</t>
  </si>
  <si>
    <t>Pol__0016</t>
  </si>
  <si>
    <t>Pojistka válcová 10x38, 1A gG</t>
  </si>
  <si>
    <t>Pol__0017</t>
  </si>
  <si>
    <t>Řídící modul pro odpojení DC napětí</t>
  </si>
  <si>
    <t>Pol__0018</t>
  </si>
  <si>
    <t>Zdroj 24VDC 2A</t>
  </si>
  <si>
    <t>Pol__0019</t>
  </si>
  <si>
    <t>Automatický hasící a ochlazovací systém pro rozvaděč</t>
  </si>
  <si>
    <t>Pol__0020</t>
  </si>
  <si>
    <t>Modul třístupňových napěťových a frekvenčních ochran pro FVE</t>
  </si>
  <si>
    <t>Pol__0021</t>
  </si>
  <si>
    <t>Řídící PLC modul, min. 4xDI, 4xDO, RS485, Ethernet</t>
  </si>
  <si>
    <t>Pol__0022</t>
  </si>
  <si>
    <t>GSM modul pro signalizaci výpadku napájení</t>
  </si>
  <si>
    <t>Pol__0023</t>
  </si>
  <si>
    <t>Rozvaděčová skříň modulová, nástěnná, min. IP44, cca 800x600x300mm</t>
  </si>
  <si>
    <t>Pol__0024</t>
  </si>
  <si>
    <t>Ostatní příslušenství a drobný montážní materiál (svorky, lišty, vývodky apod.)</t>
  </si>
  <si>
    <t>Pol__0025</t>
  </si>
  <si>
    <t>Tlačítko PV STOP, 1xNC/230V, provedení proti náhodnému stisknutí, venkovní provedení</t>
  </si>
  <si>
    <t>Pol__0026</t>
  </si>
  <si>
    <t>Pojistkový odpínač pro válcové pojistky 10x38mm, 2-pólový, pro FV systémy</t>
  </si>
  <si>
    <t>Pol__0027</t>
  </si>
  <si>
    <t>Pojistka válcová 10x38,  PF 15A gPV</t>
  </si>
  <si>
    <t>Pol__0028</t>
  </si>
  <si>
    <t>Přepěťová ochrana DC, Třída 1+2, 2x1, 12,5kA, 1000VDC</t>
  </si>
  <si>
    <t>Pol__0029</t>
  </si>
  <si>
    <t>Pol__0030</t>
  </si>
  <si>
    <t>Rozvaděč nástěnný, plastový, modulový – 3x18modulů, min. IP44</t>
  </si>
  <si>
    <t>Pol__0031</t>
  </si>
  <si>
    <t>Pol__0032</t>
  </si>
  <si>
    <t>Solární kabel pr. 6mm2 černý</t>
  </si>
  <si>
    <t>Pol__0033</t>
  </si>
  <si>
    <t>Konektory MC4 – samec</t>
  </si>
  <si>
    <t>Pol__0034</t>
  </si>
  <si>
    <t>Konektory MC4 – samice</t>
  </si>
  <si>
    <t>Pol__0035</t>
  </si>
  <si>
    <t>Vodič 1x 6mm2 zelená/žlutá</t>
  </si>
  <si>
    <t>Pol__0036</t>
  </si>
  <si>
    <t>Vodič 1x 16mm2 zelená/žlutá</t>
  </si>
  <si>
    <t>Pol__0037</t>
  </si>
  <si>
    <t>Kabel H07RN-F 5x25mm2</t>
  </si>
  <si>
    <t>Pol__0038</t>
  </si>
  <si>
    <t>Kabel CYKY-J 3x1,5mm2</t>
  </si>
  <si>
    <t>Pol__0039</t>
  </si>
  <si>
    <t>Kabel JYTY-O 2x1mm2</t>
  </si>
  <si>
    <t>Pol__0040</t>
  </si>
  <si>
    <t>Kabel Jy(St)Y 1x2x0,8mm2</t>
  </si>
  <si>
    <t>Pol__0041</t>
  </si>
  <si>
    <t>Kabel bezhalogenový (N)HXH FE180/E30 2x1mm2</t>
  </si>
  <si>
    <t>Pol__0042</t>
  </si>
  <si>
    <t>Žlab kabelový zinkovaný, 62x50mm vč. víka a veškerého spojovacího materiálu</t>
  </si>
  <si>
    <t>Pol__0043</t>
  </si>
  <si>
    <t>Chránička kabelová, UV stabilní, DN25</t>
  </si>
  <si>
    <t>Pol__0044</t>
  </si>
  <si>
    <t>Kabelový žlab zinkovaný, 125x100, vč. víka a veškerého spojovacího materiálu</t>
  </si>
  <si>
    <t>Pol__0045</t>
  </si>
  <si>
    <t>Montáž rozvaděčů</t>
  </si>
  <si>
    <t>Pol__0046</t>
  </si>
  <si>
    <t>Montáže a pokládka kabelů a kabelový tras, zapojení kabelů</t>
  </si>
  <si>
    <t>Pol__0047</t>
  </si>
  <si>
    <t>Dodatečné související práce, vyvolané úpravy stávajících zařízení, rozvodů, stavební přípomoce</t>
  </si>
  <si>
    <t>Pol__0048</t>
  </si>
  <si>
    <t>Pol__0050</t>
  </si>
  <si>
    <t>Doprava a přesun (vč. jeřábu, montážní plošiny apod.)</t>
  </si>
  <si>
    <t>Pol__0051</t>
  </si>
  <si>
    <t>Odvoz a likvidace odpadu</t>
  </si>
  <si>
    <t>Pol__0052</t>
  </si>
  <si>
    <t>Prostupy konstrukcemi, požární ucpávky</t>
  </si>
  <si>
    <t>Pol__0053</t>
  </si>
  <si>
    <t>Pol__0054</t>
  </si>
  <si>
    <t>Nastavení střídačů, oživení, zprovoznění</t>
  </si>
  <si>
    <t>Pol__0055</t>
  </si>
  <si>
    <t>Zajištění administrativy  - smlouva o připojení, vyřízení dotace apod.</t>
  </si>
  <si>
    <t>005121010R</t>
  </si>
  <si>
    <t>Vybudování zařízení staveniště</t>
  </si>
  <si>
    <t>Soubor</t>
  </si>
  <si>
    <t>VRN</t>
  </si>
  <si>
    <t>POL99_8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</si>
  <si>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</si>
  <si>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</si>
  <si>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>Provoz zařízení staveniště</t>
  </si>
  <si>
    <t>Náklady na vybavení objektů zařízení staveniště 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</si>
  <si>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</si>
  <si>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</si>
  <si>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</si>
  <si>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</si>
  <si>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Zajištění kompletační a koordinační činnosti spojených s realizací stavby a následným předáním do  užívání</t>
  </si>
  <si>
    <t>Pol__2</t>
  </si>
  <si>
    <t>Zajištění a projednání všech nezbytných administrativních úkonů spojených s realizací stavby</t>
  </si>
  <si>
    <t>005122R</t>
  </si>
  <si>
    <t>Provozní vlivy, dočasná dopravní opatření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</si>
  <si>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</si>
  <si>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111</t>
  </si>
  <si>
    <t>Dopravní opatření - dopravní a informační značení na komunikacích pro motorová a nemotorová vozidla, a pro pěší</t>
  </si>
  <si>
    <t>112</t>
  </si>
  <si>
    <t>Provedení dočasné úpravy vjezdu a areálových komunikací pro potřebu realizace díla</t>
  </si>
  <si>
    <t>115</t>
  </si>
  <si>
    <t>Uvedení pozemků a všech povrchů dotčených stavbou do původního stavu , zapravení, úklidy</t>
  </si>
  <si>
    <t>15</t>
  </si>
  <si>
    <t>Zajištění ostrahy majetku a osob v průběhu realizace stavby</t>
  </si>
  <si>
    <t>18</t>
  </si>
  <si>
    <t>Zabezpečení staveniště, vnější stavby a ploch dotčených stavbou</t>
  </si>
  <si>
    <t>19</t>
  </si>
  <si>
    <t>Provedení veškerých měření a zkoušek, revizních zpráv apod. dle platné legislativy a dle SoD -, zkoušky v rámci montáže, topná zkouška, výchozí revize, uvedení do provozu, termovizní měření EL</t>
  </si>
  <si>
    <t>rozváděčů v celé stavbě, analýza sítě EL (měření, vyhodnocení), zkouška potrubní pošty, apod.</t>
  </si>
  <si>
    <t>005211010R</t>
  </si>
  <si>
    <t>Předání a převzetí staveniště</t>
  </si>
  <si>
    <t>Náklady spojené s účastí zhotovitele na předání a převzetí staveniště.</t>
  </si>
  <si>
    <t>005211080R</t>
  </si>
  <si>
    <t>Bezpečnostní, hygienická a protiprašná opatření na staveništi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</si>
  <si>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</si>
  <si>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11</t>
  </si>
  <si>
    <t>Plán organizace výstavby</t>
  </si>
  <si>
    <t>113</t>
  </si>
  <si>
    <t>Projednání celého projektu na TIČR dle vyhl. č. 73/2010 Sb. včetně stanoviska TIČR</t>
  </si>
  <si>
    <t>114</t>
  </si>
  <si>
    <t>Zaškolení obsluhy a investorem pověřených osob, provozní řády, návody k použití</t>
  </si>
  <si>
    <t>116</t>
  </si>
  <si>
    <t>Fotodokumentace průběhu výstavby</t>
  </si>
  <si>
    <t>12</t>
  </si>
  <si>
    <t>Zpracování harmonogramu stavby a ZOV</t>
  </si>
  <si>
    <t>13</t>
  </si>
  <si>
    <t>Bezpečnostní opatření na ochranu osob a majetku</t>
  </si>
  <si>
    <t>Bezpečnostní hrazení a oplocení</t>
  </si>
  <si>
    <t>120</t>
  </si>
  <si>
    <t>Náklady na pojištění stavby a bankovní garance</t>
  </si>
  <si>
    <t>16</t>
  </si>
  <si>
    <t>Dokumentace skutečného provedení celé stavby včetně všch profesí dle standartu objednatele</t>
  </si>
  <si>
    <t>14NP</t>
  </si>
  <si>
    <t>Validace čistých prostor budova N – provede odborná firma</t>
  </si>
  <si>
    <t>VON003</t>
  </si>
  <si>
    <t>Vyklizení</t>
  </si>
  <si>
    <t>004111020R</t>
  </si>
  <si>
    <t>Realizační, dílenské a výrobní dokumentace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</si>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</sst>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5" fillId="3" borderId="12" xfId="0" applyFont="1" applyFill="1" applyBorder="1" applyAlignment="1">
      <alignment horizontal="center" vertical="top" shrinkToFit="1"/>
    </xf>
    <xf numFmtId="165" fontId="5" fillId="3" borderId="12" xfId="0" applyNumberFormat="1" applyFont="1" applyFill="1" applyBorder="1" applyAlignment="1">
      <alignment vertical="top" shrinkToFit="1"/>
    </xf>
    <xf numFmtId="4" fontId="5" fillId="3" borderId="12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0" fontId="21" fillId="0" borderId="0" xfId="0" applyNumberFormat="1" applyFont="1" applyAlignment="1">
      <alignment wrapText="1"/>
    </xf>
    <xf numFmtId="0" fontId="19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5" fontId="22" fillId="0" borderId="0" xfId="0" applyNumberFormat="1" applyFont="1" applyBorder="1" applyAlignment="1">
      <alignment horizontal="center" vertical="top" wrapText="1" shrinkToFit="1"/>
    </xf>
    <xf numFmtId="165" fontId="22" fillId="0" borderId="0" xfId="0" applyNumberFormat="1" applyFont="1" applyBorder="1" applyAlignment="1">
      <alignment vertical="top" wrapText="1" shrinkToFit="1"/>
    </xf>
    <xf numFmtId="165" fontId="22" fillId="0" borderId="0" xfId="0" quotePrefix="1" applyNumberFormat="1" applyFont="1" applyBorder="1" applyAlignment="1">
      <alignment horizontal="left" vertical="top" wrapText="1"/>
    </xf>
  </cellXfs>
  <cellStyles count="2">
    <cellStyle name="Normal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47"/>
  <sheetViews>
    <sheetView showGridLines="0" tabSelected="1" topLeftCell="B1" zoomScaleNormal="100" zoomScaleSheetLayoutView="75" workbookViewId="0">
      <selection activeCell="I11" sqref="I11:I12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  <col min="52" max="52" width="95.269531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SUMIF(F93:F143,A16,I93:I143)+SUMIF(F93:F143,"PSU",I93:I143)</f>
        <v>0</v>
      </c>
      <c r="J16" s="85"/>
    </row>
    <row r="17" spans="1:10" ht="23.25" customHeight="1" x14ac:dyDescent="0.25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SUMIF(F93:F143,A17,I93:I143)</f>
        <v>0</v>
      </c>
      <c r="J17" s="85"/>
    </row>
    <row r="18" spans="1:10" ht="23.25" customHeight="1" x14ac:dyDescent="0.25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SUMIF(F93:F143,A18,I93:I143)</f>
        <v>0</v>
      </c>
      <c r="J18" s="85"/>
    </row>
    <row r="19" spans="1:10" ht="23.25" customHeight="1" x14ac:dyDescent="0.25">
      <c r="A19" s="196" t="s">
        <v>199</v>
      </c>
      <c r="B19" s="38" t="s">
        <v>29</v>
      </c>
      <c r="C19" s="62"/>
      <c r="D19" s="63"/>
      <c r="E19" s="83"/>
      <c r="F19" s="84"/>
      <c r="G19" s="83"/>
      <c r="H19" s="84"/>
      <c r="I19" s="83">
        <f>SUMIF(F93:F143,A19,I93:I143)</f>
        <v>0</v>
      </c>
      <c r="J19" s="85"/>
    </row>
    <row r="20" spans="1:10" ht="23.25" customHeight="1" x14ac:dyDescent="0.25">
      <c r="A20" s="196" t="s">
        <v>200</v>
      </c>
      <c r="B20" s="38" t="s">
        <v>30</v>
      </c>
      <c r="C20" s="62"/>
      <c r="D20" s="63"/>
      <c r="E20" s="83"/>
      <c r="F20" s="84"/>
      <c r="G20" s="83"/>
      <c r="H20" s="84"/>
      <c r="I20" s="83">
        <f>SUMIF(F93:F143,A20,I93:I143)</f>
        <v>0</v>
      </c>
      <c r="J20" s="85"/>
    </row>
    <row r="21" spans="1:10" ht="23.25" customHeight="1" x14ac:dyDescent="0.3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79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5">
      <c r="A39" s="134">
        <v>1</v>
      </c>
      <c r="B39" s="144" t="s">
        <v>45</v>
      </c>
      <c r="C39" s="145"/>
      <c r="D39" s="145"/>
      <c r="E39" s="145"/>
      <c r="F39" s="146">
        <f>' SO01b D.1.01 _A02 Pol'!AE741+' SO01b D.1.01 _B02 Pol'!AE213+' SO01b D.1.01.4b Pol'!AE47+' SO01b D.1.01.4c Pol'!AE233+' SO01b D.1.01.4f Pol'!AE20+'IO01 D.1.11 Pol'!AE99+'IO02 D.1.12 Pol'!AE152+'IO06 D.1.16 Pol'!AE38+'IO07 D.1.17 Pol'!AE137+'PS01 D.2.01.1 Pol'!AE71+'VON VON Pol'!AE45</f>
        <v>0</v>
      </c>
      <c r="G39" s="147">
        <f>' SO01b D.1.01 _A02 Pol'!AF741+' SO01b D.1.01 _B02 Pol'!AF213+' SO01b D.1.01.4b Pol'!AF47+' SO01b D.1.01.4c Pol'!AF233+' SO01b D.1.01.4f Pol'!AF20+'IO01 D.1.11 Pol'!AF99+'IO02 D.1.12 Pol'!AF152+'IO06 D.1.16 Pol'!AF38+'IO07 D.1.17 Pol'!AF137+'PS01 D.2.01.1 Pol'!AF71+'VON VON Pol'!AF45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25">
      <c r="A40" s="134">
        <v>2</v>
      </c>
      <c r="B40" s="150" t="s">
        <v>46</v>
      </c>
      <c r="C40" s="151" t="s">
        <v>47</v>
      </c>
      <c r="D40" s="151"/>
      <c r="E40" s="151"/>
      <c r="F40" s="152">
        <f>' SO01b D.1.01 _A02 Pol'!AE741+' SO01b D.1.01 _B02 Pol'!AE213+' SO01b D.1.01.4b Pol'!AE47+' SO01b D.1.01.4c Pol'!AE233+' SO01b D.1.01.4f Pol'!AE20</f>
        <v>0</v>
      </c>
      <c r="G40" s="153">
        <f>' SO01b D.1.01 _A02 Pol'!AF741+' SO01b D.1.01 _B02 Pol'!AF213+' SO01b D.1.01.4b Pol'!AF47+' SO01b D.1.01.4c Pol'!AF233+' SO01b D.1.01.4f Pol'!AF20</f>
        <v>0</v>
      </c>
      <c r="H40" s="153">
        <f>(F40*SazbaDPH1/100)+(G40*SazbaDPH2/100)</f>
        <v>0</v>
      </c>
      <c r="I40" s="153">
        <f>F40+G40+H40</f>
        <v>0</v>
      </c>
      <c r="J40" s="154" t="str">
        <f>IF(_xlfn.SINGLE(CenaCelkemVypocet)=0,"",I40/_xlfn.SINGLE(CenaCelkemVypocet)*100)</f>
        <v/>
      </c>
    </row>
    <row r="41" spans="1:10" ht="25.5" customHeight="1" x14ac:dyDescent="0.25">
      <c r="A41" s="134">
        <v>3</v>
      </c>
      <c r="B41" s="155" t="s">
        <v>48</v>
      </c>
      <c r="C41" s="145" t="s">
        <v>49</v>
      </c>
      <c r="D41" s="145"/>
      <c r="E41" s="145"/>
      <c r="F41" s="156">
        <f>' SO01b D.1.01 _A02 Pol'!AE741</f>
        <v>0</v>
      </c>
      <c r="G41" s="148">
        <f>' SO01b D.1.01 _A02 Pol'!AF741</f>
        <v>0</v>
      </c>
      <c r="H41" s="148">
        <f>(F41*SazbaDPH1/100)+(G41*SazbaDPH2/100)</f>
        <v>0</v>
      </c>
      <c r="I41" s="148">
        <f>F41+G41+H41</f>
        <v>0</v>
      </c>
      <c r="J41" s="149" t="str">
        <f>IF(_xlfn.SINGLE(CenaCelkemVypocet)=0,"",I41/_xlfn.SINGLE(CenaCelkemVypocet)*100)</f>
        <v/>
      </c>
    </row>
    <row r="42" spans="1:10" ht="25.5" customHeight="1" x14ac:dyDescent="0.25">
      <c r="A42" s="134">
        <v>3</v>
      </c>
      <c r="B42" s="155" t="s">
        <v>50</v>
      </c>
      <c r="C42" s="145" t="s">
        <v>51</v>
      </c>
      <c r="D42" s="145"/>
      <c r="E42" s="145"/>
      <c r="F42" s="156">
        <f>' SO01b D.1.01 _B02 Pol'!AE213</f>
        <v>0</v>
      </c>
      <c r="G42" s="148">
        <f>' SO01b D.1.01 _B02 Pol'!AF213</f>
        <v>0</v>
      </c>
      <c r="H42" s="148">
        <f>(F42*SazbaDPH1/100)+(G42*SazbaDPH2/100)</f>
        <v>0</v>
      </c>
      <c r="I42" s="148">
        <f>F42+G42+H42</f>
        <v>0</v>
      </c>
      <c r="J42" s="149" t="str">
        <f>IF(_xlfn.SINGLE(CenaCelkemVypocet)=0,"",I42/_xlfn.SINGLE(CenaCelkemVypocet)*100)</f>
        <v/>
      </c>
    </row>
    <row r="43" spans="1:10" ht="25.5" customHeight="1" x14ac:dyDescent="0.25">
      <c r="A43" s="134">
        <v>3</v>
      </c>
      <c r="B43" s="155" t="s">
        <v>52</v>
      </c>
      <c r="C43" s="145" t="s">
        <v>53</v>
      </c>
      <c r="D43" s="145"/>
      <c r="E43" s="145"/>
      <c r="F43" s="156">
        <f>' SO01b D.1.01.4b Pol'!AE47</f>
        <v>0</v>
      </c>
      <c r="G43" s="148">
        <f>' SO01b D.1.01.4b Pol'!AF47</f>
        <v>0</v>
      </c>
      <c r="H43" s="148">
        <f>(F43*SazbaDPH1/100)+(G43*SazbaDPH2/100)</f>
        <v>0</v>
      </c>
      <c r="I43" s="148">
        <f>F43+G43+H43</f>
        <v>0</v>
      </c>
      <c r="J43" s="149" t="str">
        <f>IF(_xlfn.SINGLE(CenaCelkemVypocet)=0,"",I43/_xlfn.SINGLE(CenaCelkemVypocet)*100)</f>
        <v/>
      </c>
    </row>
    <row r="44" spans="1:10" ht="25.5" customHeight="1" x14ac:dyDescent="0.25">
      <c r="A44" s="134">
        <v>3</v>
      </c>
      <c r="B44" s="155" t="s">
        <v>54</v>
      </c>
      <c r="C44" s="145" t="s">
        <v>55</v>
      </c>
      <c r="D44" s="145"/>
      <c r="E44" s="145"/>
      <c r="F44" s="156">
        <f>' SO01b D.1.01.4c Pol'!AE233</f>
        <v>0</v>
      </c>
      <c r="G44" s="148">
        <f>' SO01b D.1.01.4c Pol'!AF233</f>
        <v>0</v>
      </c>
      <c r="H44" s="148">
        <f>(F44*SazbaDPH1/100)+(G44*SazbaDPH2/100)</f>
        <v>0</v>
      </c>
      <c r="I44" s="148">
        <f>F44+G44+H44</f>
        <v>0</v>
      </c>
      <c r="J44" s="149" t="str">
        <f>IF(_xlfn.SINGLE(CenaCelkemVypocet)=0,"",I44/_xlfn.SINGLE(CenaCelkemVypocet)*100)</f>
        <v/>
      </c>
    </row>
    <row r="45" spans="1:10" ht="25.5" customHeight="1" x14ac:dyDescent="0.25">
      <c r="A45" s="134">
        <v>3</v>
      </c>
      <c r="B45" s="155" t="s">
        <v>56</v>
      </c>
      <c r="C45" s="145" t="s">
        <v>57</v>
      </c>
      <c r="D45" s="145"/>
      <c r="E45" s="145"/>
      <c r="F45" s="156">
        <f>' SO01b D.1.01.4f Pol'!AE20</f>
        <v>0</v>
      </c>
      <c r="G45" s="148">
        <f>' SO01b D.1.01.4f Pol'!AF20</f>
        <v>0</v>
      </c>
      <c r="H45" s="148">
        <f>(F45*SazbaDPH1/100)+(G45*SazbaDPH2/100)</f>
        <v>0</v>
      </c>
      <c r="I45" s="148">
        <f>F45+G45+H45</f>
        <v>0</v>
      </c>
      <c r="J45" s="149" t="str">
        <f>IF(_xlfn.SINGLE(CenaCelkemVypocet)=0,"",I45/_xlfn.SINGLE(CenaCelkemVypocet)*100)</f>
        <v/>
      </c>
    </row>
    <row r="46" spans="1:10" ht="25.5" customHeight="1" x14ac:dyDescent="0.25">
      <c r="A46" s="134">
        <v>2</v>
      </c>
      <c r="B46" s="150" t="s">
        <v>58</v>
      </c>
      <c r="C46" s="151" t="s">
        <v>59</v>
      </c>
      <c r="D46" s="151"/>
      <c r="E46" s="151"/>
      <c r="F46" s="152">
        <f>'IO01 D.1.11 Pol'!AE99</f>
        <v>0</v>
      </c>
      <c r="G46" s="153">
        <f>'IO01 D.1.11 Pol'!AF99</f>
        <v>0</v>
      </c>
      <c r="H46" s="153">
        <f>(F46*SazbaDPH1/100)+(G46*SazbaDPH2/100)</f>
        <v>0</v>
      </c>
      <c r="I46" s="153">
        <f>F46+G46+H46</f>
        <v>0</v>
      </c>
      <c r="J46" s="154" t="str">
        <f>IF(_xlfn.SINGLE(CenaCelkemVypocet)=0,"",I46/_xlfn.SINGLE(CenaCelkemVypocet)*100)</f>
        <v/>
      </c>
    </row>
    <row r="47" spans="1:10" ht="25.5" customHeight="1" x14ac:dyDescent="0.25">
      <c r="A47" s="134">
        <v>3</v>
      </c>
      <c r="B47" s="155" t="s">
        <v>60</v>
      </c>
      <c r="C47" s="145" t="s">
        <v>59</v>
      </c>
      <c r="D47" s="145"/>
      <c r="E47" s="145"/>
      <c r="F47" s="156">
        <f>'IO01 D.1.11 Pol'!AE99</f>
        <v>0</v>
      </c>
      <c r="G47" s="148">
        <f>'IO01 D.1.11 Pol'!AF99</f>
        <v>0</v>
      </c>
      <c r="H47" s="148">
        <f>(F47*SazbaDPH1/100)+(G47*SazbaDPH2/100)</f>
        <v>0</v>
      </c>
      <c r="I47" s="148">
        <f>F47+G47+H47</f>
        <v>0</v>
      </c>
      <c r="J47" s="149" t="str">
        <f>IF(_xlfn.SINGLE(CenaCelkemVypocet)=0,"",I47/_xlfn.SINGLE(CenaCelkemVypocet)*100)</f>
        <v/>
      </c>
    </row>
    <row r="48" spans="1:10" ht="25.5" customHeight="1" x14ac:dyDescent="0.25">
      <c r="A48" s="134">
        <v>2</v>
      </c>
      <c r="B48" s="150" t="s">
        <v>61</v>
      </c>
      <c r="C48" s="151" t="s">
        <v>62</v>
      </c>
      <c r="D48" s="151"/>
      <c r="E48" s="151"/>
      <c r="F48" s="152">
        <f>'IO02 D.1.12 Pol'!AE152</f>
        <v>0</v>
      </c>
      <c r="G48" s="153">
        <f>'IO02 D.1.12 Pol'!AF152</f>
        <v>0</v>
      </c>
      <c r="H48" s="153">
        <f>(F48*SazbaDPH1/100)+(G48*SazbaDPH2/100)</f>
        <v>0</v>
      </c>
      <c r="I48" s="153">
        <f>F48+G48+H48</f>
        <v>0</v>
      </c>
      <c r="J48" s="154" t="str">
        <f>IF(_xlfn.SINGLE(CenaCelkemVypocet)=0,"",I48/_xlfn.SINGLE(CenaCelkemVypocet)*100)</f>
        <v/>
      </c>
    </row>
    <row r="49" spans="1:52" ht="25.5" customHeight="1" x14ac:dyDescent="0.25">
      <c r="A49" s="134">
        <v>3</v>
      </c>
      <c r="B49" s="155" t="s">
        <v>63</v>
      </c>
      <c r="C49" s="145" t="s">
        <v>62</v>
      </c>
      <c r="D49" s="145"/>
      <c r="E49" s="145"/>
      <c r="F49" s="156">
        <f>'IO02 D.1.12 Pol'!AE152</f>
        <v>0</v>
      </c>
      <c r="G49" s="148">
        <f>'IO02 D.1.12 Pol'!AF152</f>
        <v>0</v>
      </c>
      <c r="H49" s="148">
        <f>(F49*SazbaDPH1/100)+(G49*SazbaDPH2/100)</f>
        <v>0</v>
      </c>
      <c r="I49" s="148">
        <f>F49+G49+H49</f>
        <v>0</v>
      </c>
      <c r="J49" s="149" t="str">
        <f>IF(_xlfn.SINGLE(CenaCelkemVypocet)=0,"",I49/_xlfn.SINGLE(CenaCelkemVypocet)*100)</f>
        <v/>
      </c>
    </row>
    <row r="50" spans="1:52" ht="25.5" customHeight="1" x14ac:dyDescent="0.25">
      <c r="A50" s="134">
        <v>2</v>
      </c>
      <c r="B50" s="150" t="s">
        <v>64</v>
      </c>
      <c r="C50" s="151" t="s">
        <v>65</v>
      </c>
      <c r="D50" s="151"/>
      <c r="E50" s="151"/>
      <c r="F50" s="152">
        <f>'IO06 D.1.16 Pol'!AE38</f>
        <v>0</v>
      </c>
      <c r="G50" s="153">
        <f>'IO06 D.1.16 Pol'!AF38</f>
        <v>0</v>
      </c>
      <c r="H50" s="153">
        <f>(F50*SazbaDPH1/100)+(G50*SazbaDPH2/100)</f>
        <v>0</v>
      </c>
      <c r="I50" s="153">
        <f>F50+G50+H50</f>
        <v>0</v>
      </c>
      <c r="J50" s="154" t="str">
        <f>IF(_xlfn.SINGLE(CenaCelkemVypocet)=0,"",I50/_xlfn.SINGLE(CenaCelkemVypocet)*100)</f>
        <v/>
      </c>
    </row>
    <row r="51" spans="1:52" ht="25.5" customHeight="1" x14ac:dyDescent="0.25">
      <c r="A51" s="134">
        <v>3</v>
      </c>
      <c r="B51" s="155" t="s">
        <v>66</v>
      </c>
      <c r="C51" s="145" t="s">
        <v>67</v>
      </c>
      <c r="D51" s="145"/>
      <c r="E51" s="145"/>
      <c r="F51" s="156">
        <f>'IO06 D.1.16 Pol'!AE38</f>
        <v>0</v>
      </c>
      <c r="G51" s="148">
        <f>'IO06 D.1.16 Pol'!AF38</f>
        <v>0</v>
      </c>
      <c r="H51" s="148">
        <f>(F51*SazbaDPH1/100)+(G51*SazbaDPH2/100)</f>
        <v>0</v>
      </c>
      <c r="I51" s="148">
        <f>F51+G51+H51</f>
        <v>0</v>
      </c>
      <c r="J51" s="149" t="str">
        <f>IF(_xlfn.SINGLE(CenaCelkemVypocet)=0,"",I51/_xlfn.SINGLE(CenaCelkemVypocet)*100)</f>
        <v/>
      </c>
    </row>
    <row r="52" spans="1:52" ht="25.5" customHeight="1" x14ac:dyDescent="0.25">
      <c r="A52" s="134">
        <v>2</v>
      </c>
      <c r="B52" s="150" t="s">
        <v>68</v>
      </c>
      <c r="C52" s="151" t="s">
        <v>69</v>
      </c>
      <c r="D52" s="151"/>
      <c r="E52" s="151"/>
      <c r="F52" s="152">
        <f>'IO07 D.1.17 Pol'!AE137</f>
        <v>0</v>
      </c>
      <c r="G52" s="153">
        <f>'IO07 D.1.17 Pol'!AF137</f>
        <v>0</v>
      </c>
      <c r="H52" s="153">
        <f>(F52*SazbaDPH1/100)+(G52*SazbaDPH2/100)</f>
        <v>0</v>
      </c>
      <c r="I52" s="153">
        <f>F52+G52+H52</f>
        <v>0</v>
      </c>
      <c r="J52" s="154" t="str">
        <f>IF(_xlfn.SINGLE(CenaCelkemVypocet)=0,"",I52/_xlfn.SINGLE(CenaCelkemVypocet)*100)</f>
        <v/>
      </c>
    </row>
    <row r="53" spans="1:52" ht="25.5" customHeight="1" x14ac:dyDescent="0.25">
      <c r="A53" s="134">
        <v>3</v>
      </c>
      <c r="B53" s="155" t="s">
        <v>70</v>
      </c>
      <c r="C53" s="145" t="s">
        <v>69</v>
      </c>
      <c r="D53" s="145"/>
      <c r="E53" s="145"/>
      <c r="F53" s="156">
        <f>'IO07 D.1.17 Pol'!AE137</f>
        <v>0</v>
      </c>
      <c r="G53" s="148">
        <f>'IO07 D.1.17 Pol'!AF137</f>
        <v>0</v>
      </c>
      <c r="H53" s="148">
        <f>(F53*SazbaDPH1/100)+(G53*SazbaDPH2/100)</f>
        <v>0</v>
      </c>
      <c r="I53" s="148">
        <f>F53+G53+H53</f>
        <v>0</v>
      </c>
      <c r="J53" s="149" t="str">
        <f>IF(_xlfn.SINGLE(CenaCelkemVypocet)=0,"",I53/_xlfn.SINGLE(CenaCelkemVypocet)*100)</f>
        <v/>
      </c>
    </row>
    <row r="54" spans="1:52" ht="25.5" customHeight="1" x14ac:dyDescent="0.25">
      <c r="A54" s="134">
        <v>2</v>
      </c>
      <c r="B54" s="150" t="s">
        <v>71</v>
      </c>
      <c r="C54" s="151" t="s">
        <v>72</v>
      </c>
      <c r="D54" s="151"/>
      <c r="E54" s="151"/>
      <c r="F54" s="152">
        <f>'PS01 D.2.01.1 Pol'!AE71</f>
        <v>0</v>
      </c>
      <c r="G54" s="153">
        <f>'PS01 D.2.01.1 Pol'!AF71</f>
        <v>0</v>
      </c>
      <c r="H54" s="153">
        <f>(F54*SazbaDPH1/100)+(G54*SazbaDPH2/100)</f>
        <v>0</v>
      </c>
      <c r="I54" s="153">
        <f>F54+G54+H54</f>
        <v>0</v>
      </c>
      <c r="J54" s="154" t="str">
        <f>IF(_xlfn.SINGLE(CenaCelkemVypocet)=0,"",I54/_xlfn.SINGLE(CenaCelkemVypocet)*100)</f>
        <v/>
      </c>
    </row>
    <row r="55" spans="1:52" ht="25.5" customHeight="1" x14ac:dyDescent="0.25">
      <c r="A55" s="134">
        <v>3</v>
      </c>
      <c r="B55" s="155" t="s">
        <v>73</v>
      </c>
      <c r="C55" s="145" t="s">
        <v>74</v>
      </c>
      <c r="D55" s="145"/>
      <c r="E55" s="145"/>
      <c r="F55" s="156">
        <f>'PS01 D.2.01.1 Pol'!AE71</f>
        <v>0</v>
      </c>
      <c r="G55" s="148">
        <f>'PS01 D.2.01.1 Pol'!AF71</f>
        <v>0</v>
      </c>
      <c r="H55" s="148">
        <f>(F55*SazbaDPH1/100)+(G55*SazbaDPH2/100)</f>
        <v>0</v>
      </c>
      <c r="I55" s="148">
        <f>F55+G55+H55</f>
        <v>0</v>
      </c>
      <c r="J55" s="149" t="str">
        <f>IF(_xlfn.SINGLE(CenaCelkemVypocet)=0,"",I55/_xlfn.SINGLE(CenaCelkemVypocet)*100)</f>
        <v/>
      </c>
    </row>
    <row r="56" spans="1:52" ht="25.5" customHeight="1" x14ac:dyDescent="0.25">
      <c r="A56" s="134">
        <v>2</v>
      </c>
      <c r="B56" s="150" t="s">
        <v>75</v>
      </c>
      <c r="C56" s="151" t="s">
        <v>76</v>
      </c>
      <c r="D56" s="151"/>
      <c r="E56" s="151"/>
      <c r="F56" s="152">
        <f>'VON VON Pol'!AE45</f>
        <v>0</v>
      </c>
      <c r="G56" s="153">
        <f>'VON VON Pol'!AF45</f>
        <v>0</v>
      </c>
      <c r="H56" s="153">
        <f>(F56*SazbaDPH1/100)+(G56*SazbaDPH2/100)</f>
        <v>0</v>
      </c>
      <c r="I56" s="153">
        <f>F56+G56+H56</f>
        <v>0</v>
      </c>
      <c r="J56" s="154" t="str">
        <f>IF(_xlfn.SINGLE(CenaCelkemVypocet)=0,"",I56/_xlfn.SINGLE(CenaCelkemVypocet)*100)</f>
        <v/>
      </c>
    </row>
    <row r="57" spans="1:52" ht="25.5" customHeight="1" x14ac:dyDescent="0.25">
      <c r="A57" s="134">
        <v>3</v>
      </c>
      <c r="B57" s="155" t="s">
        <v>75</v>
      </c>
      <c r="C57" s="145" t="s">
        <v>77</v>
      </c>
      <c r="D57" s="145"/>
      <c r="E57" s="145"/>
      <c r="F57" s="156">
        <f>'VON VON Pol'!AE45</f>
        <v>0</v>
      </c>
      <c r="G57" s="148">
        <f>'VON VON Pol'!AF45</f>
        <v>0</v>
      </c>
      <c r="H57" s="148">
        <f>(F57*SazbaDPH1/100)+(G57*SazbaDPH2/100)</f>
        <v>0</v>
      </c>
      <c r="I57" s="148">
        <f>F57+G57+H57</f>
        <v>0</v>
      </c>
      <c r="J57" s="149" t="str">
        <f>IF(_xlfn.SINGLE(CenaCelkemVypocet)=0,"",I57/_xlfn.SINGLE(CenaCelkemVypocet)*100)</f>
        <v/>
      </c>
    </row>
    <row r="58" spans="1:52" ht="25.5" customHeight="1" x14ac:dyDescent="0.25">
      <c r="A58" s="134"/>
      <c r="B58" s="157" t="s">
        <v>78</v>
      </c>
      <c r="C58" s="158"/>
      <c r="D58" s="158"/>
      <c r="E58" s="159"/>
      <c r="F58" s="160">
        <f>SUMIF(A39:A57,"=1",F39:F57)</f>
        <v>0</v>
      </c>
      <c r="G58" s="161">
        <f>SUMIF(A39:A57,"=1",G39:G57)</f>
        <v>0</v>
      </c>
      <c r="H58" s="161">
        <f>SUMIF(A39:A57,"=1",H39:H57)</f>
        <v>0</v>
      </c>
      <c r="I58" s="161">
        <f>SUMIF(A39:A57,"=1",I39:I57)</f>
        <v>0</v>
      </c>
      <c r="J58" s="162">
        <f>SUMIF(A39:A57,"=1",J39:J57)</f>
        <v>0</v>
      </c>
    </row>
    <row r="60" spans="1:52" x14ac:dyDescent="0.25">
      <c r="A60" t="s">
        <v>80</v>
      </c>
      <c r="B60" t="s">
        <v>81</v>
      </c>
    </row>
    <row r="61" spans="1:52" x14ac:dyDescent="0.25">
      <c r="A61" t="s">
        <v>82</v>
      </c>
      <c r="B61" t="s">
        <v>83</v>
      </c>
    </row>
    <row r="62" spans="1:52" x14ac:dyDescent="0.25">
      <c r="A62" t="s">
        <v>84</v>
      </c>
      <c r="B62" t="s">
        <v>85</v>
      </c>
    </row>
    <row r="63" spans="1:52" ht="25" x14ac:dyDescent="0.25">
      <c r="B63" s="174" t="s">
        <v>86</v>
      </c>
      <c r="C63" s="174"/>
      <c r="D63" s="174"/>
      <c r="E63" s="174"/>
      <c r="F63" s="174"/>
      <c r="G63" s="174"/>
      <c r="H63" s="174"/>
      <c r="I63" s="174"/>
      <c r="J63" s="174"/>
      <c r="AZ63" s="173" t="str">
        <f>B63</f>
        <v>Položky označené D+M (dodávka + montáž) se oceňují včetně přesunu hmot. Ostatní vlastní položky jsou založeny na cenové soustavě RTS.</v>
      </c>
    </row>
    <row r="64" spans="1:52" ht="25" x14ac:dyDescent="0.25">
      <c r="B64" s="174" t="s">
        <v>87</v>
      </c>
      <c r="C64" s="174"/>
      <c r="D64" s="174"/>
      <c r="E64" s="174"/>
      <c r="F64" s="174"/>
      <c r="G64" s="174"/>
      <c r="H64" s="174"/>
      <c r="I64" s="174"/>
      <c r="J64" s="174"/>
      <c r="AZ64" s="173" t="str">
        <f>B64</f>
        <v>Veškeré prvky a konstrukce se oceňují jako kompletní, včetně detailů, pomocných prací (vysekání drážek, doklinkování, vysekání kapes, lože apod.).</v>
      </c>
    </row>
    <row r="65" spans="1:52" x14ac:dyDescent="0.25">
      <c r="B65" s="174" t="s">
        <v>88</v>
      </c>
      <c r="C65" s="174"/>
      <c r="D65" s="174"/>
      <c r="E65" s="174"/>
      <c r="F65" s="174"/>
      <c r="G65" s="174"/>
      <c r="H65" s="174"/>
      <c r="I65" s="174"/>
      <c r="J65" s="174"/>
      <c r="AZ65" s="173" t="str">
        <f>B65</f>
        <v>Jakýkoliv rozpor mezi PD a Soupisem prací je nutné na základě důsledné kontroly zhotovitelem neprodleně oznámit.</v>
      </c>
    </row>
    <row r="66" spans="1:52" x14ac:dyDescent="0.25">
      <c r="A66" t="s">
        <v>84</v>
      </c>
      <c r="B66" t="s">
        <v>89</v>
      </c>
    </row>
    <row r="67" spans="1:52" ht="25" x14ac:dyDescent="0.25">
      <c r="B67" s="174" t="s">
        <v>86</v>
      </c>
      <c r="C67" s="174"/>
      <c r="D67" s="174"/>
      <c r="E67" s="174"/>
      <c r="F67" s="174"/>
      <c r="G67" s="174"/>
      <c r="H67" s="174"/>
      <c r="I67" s="174"/>
      <c r="J67" s="174"/>
      <c r="AZ67" s="173" t="str">
        <f>B67</f>
        <v>Položky označené D+M (dodávka + montáž) se oceňují včetně přesunu hmot. Ostatní vlastní položky jsou založeny na cenové soustavě RTS.</v>
      </c>
    </row>
    <row r="68" spans="1:52" ht="25" x14ac:dyDescent="0.25">
      <c r="B68" s="174" t="s">
        <v>87</v>
      </c>
      <c r="C68" s="174"/>
      <c r="D68" s="174"/>
      <c r="E68" s="174"/>
      <c r="F68" s="174"/>
      <c r="G68" s="174"/>
      <c r="H68" s="174"/>
      <c r="I68" s="174"/>
      <c r="J68" s="174"/>
      <c r="AZ68" s="173" t="str">
        <f>B68</f>
        <v>Veškeré prvky a konstrukce se oceňují jako kompletní, včetně detailů, pomocných prací (vysekání drážek, doklinkování, vysekání kapes, lože apod.).</v>
      </c>
    </row>
    <row r="69" spans="1:52" x14ac:dyDescent="0.25">
      <c r="B69" s="174" t="s">
        <v>88</v>
      </c>
      <c r="C69" s="174"/>
      <c r="D69" s="174"/>
      <c r="E69" s="174"/>
      <c r="F69" s="174"/>
      <c r="G69" s="174"/>
      <c r="H69" s="174"/>
      <c r="I69" s="174"/>
      <c r="J69" s="174"/>
      <c r="AZ69" s="173" t="str">
        <f>B69</f>
        <v>Jakýkoliv rozpor mezi PD a Soupisem prací je nutné na základě důsledné kontroly zhotovitelem neprodleně oznámit.</v>
      </c>
    </row>
    <row r="70" spans="1:52" x14ac:dyDescent="0.25">
      <c r="A70" t="s">
        <v>84</v>
      </c>
      <c r="B70" t="s">
        <v>90</v>
      </c>
    </row>
    <row r="71" spans="1:52" x14ac:dyDescent="0.25">
      <c r="A71" t="s">
        <v>84</v>
      </c>
      <c r="B71" t="s">
        <v>91</v>
      </c>
    </row>
    <row r="72" spans="1:52" x14ac:dyDescent="0.25">
      <c r="A72" t="s">
        <v>84</v>
      </c>
      <c r="B72" t="s">
        <v>92</v>
      </c>
    </row>
    <row r="73" spans="1:52" x14ac:dyDescent="0.25">
      <c r="A73" t="s">
        <v>82</v>
      </c>
      <c r="B73" t="s">
        <v>93</v>
      </c>
    </row>
    <row r="74" spans="1:52" x14ac:dyDescent="0.25">
      <c r="A74" t="s">
        <v>84</v>
      </c>
      <c r="B74" t="s">
        <v>94</v>
      </c>
    </row>
    <row r="75" spans="1:52" ht="25" x14ac:dyDescent="0.25">
      <c r="B75" s="174" t="s">
        <v>86</v>
      </c>
      <c r="C75" s="174"/>
      <c r="D75" s="174"/>
      <c r="E75" s="174"/>
      <c r="F75" s="174"/>
      <c r="G75" s="174"/>
      <c r="H75" s="174"/>
      <c r="I75" s="174"/>
      <c r="J75" s="174"/>
      <c r="AZ75" s="173" t="str">
        <f>B75</f>
        <v>Položky označené D+M (dodávka + montáž) se oceňují včetně přesunu hmot. Ostatní vlastní položky jsou založeny na cenové soustavě RTS.</v>
      </c>
    </row>
    <row r="76" spans="1:52" ht="25" x14ac:dyDescent="0.25">
      <c r="B76" s="174" t="s">
        <v>87</v>
      </c>
      <c r="C76" s="174"/>
      <c r="D76" s="174"/>
      <c r="E76" s="174"/>
      <c r="F76" s="174"/>
      <c r="G76" s="174"/>
      <c r="H76" s="174"/>
      <c r="I76" s="174"/>
      <c r="J76" s="174"/>
      <c r="AZ76" s="173" t="str">
        <f>B76</f>
        <v>Veškeré prvky a konstrukce se oceňují jako kompletní, včetně detailů, pomocných prací (vysekání drážek, doklinkování, vysekání kapes, lože apod.).</v>
      </c>
    </row>
    <row r="77" spans="1:52" x14ac:dyDescent="0.25">
      <c r="B77" s="174" t="s">
        <v>88</v>
      </c>
      <c r="C77" s="174"/>
      <c r="D77" s="174"/>
      <c r="E77" s="174"/>
      <c r="F77" s="174"/>
      <c r="G77" s="174"/>
      <c r="H77" s="174"/>
      <c r="I77" s="174"/>
      <c r="J77" s="174"/>
      <c r="AZ77" s="173" t="str">
        <f>B77</f>
        <v>Jakýkoliv rozpor mezi PD a Soupisem prací je nutné na základě důsledné kontroly zhotovitelem neprodleně oznámit.</v>
      </c>
    </row>
    <row r="78" spans="1:52" x14ac:dyDescent="0.25">
      <c r="A78" t="s">
        <v>82</v>
      </c>
      <c r="B78" t="s">
        <v>95</v>
      </c>
    </row>
    <row r="79" spans="1:52" x14ac:dyDescent="0.25">
      <c r="A79" t="s">
        <v>84</v>
      </c>
      <c r="B79" t="s">
        <v>96</v>
      </c>
    </row>
    <row r="80" spans="1:52" x14ac:dyDescent="0.25">
      <c r="A80" t="s">
        <v>82</v>
      </c>
      <c r="B80" t="s">
        <v>97</v>
      </c>
    </row>
    <row r="81" spans="1:10" x14ac:dyDescent="0.25">
      <c r="A81" t="s">
        <v>84</v>
      </c>
      <c r="B81" t="s">
        <v>98</v>
      </c>
    </row>
    <row r="82" spans="1:10" x14ac:dyDescent="0.25">
      <c r="A82" t="s">
        <v>82</v>
      </c>
      <c r="B82" t="s">
        <v>99</v>
      </c>
    </row>
    <row r="83" spans="1:10" x14ac:dyDescent="0.25">
      <c r="A83" t="s">
        <v>84</v>
      </c>
      <c r="B83" t="s">
        <v>100</v>
      </c>
    </row>
    <row r="84" spans="1:10" x14ac:dyDescent="0.25">
      <c r="A84" t="s">
        <v>82</v>
      </c>
      <c r="B84" t="s">
        <v>101</v>
      </c>
    </row>
    <row r="85" spans="1:10" x14ac:dyDescent="0.25">
      <c r="A85" t="s">
        <v>84</v>
      </c>
      <c r="B85" t="s">
        <v>102</v>
      </c>
    </row>
    <row r="86" spans="1:10" x14ac:dyDescent="0.25">
      <c r="A86" t="s">
        <v>82</v>
      </c>
      <c r="B86" t="s">
        <v>103</v>
      </c>
    </row>
    <row r="87" spans="1:10" x14ac:dyDescent="0.25">
      <c r="A87" t="s">
        <v>84</v>
      </c>
      <c r="B87" t="s">
        <v>104</v>
      </c>
    </row>
    <row r="90" spans="1:10" ht="15.5" x14ac:dyDescent="0.35">
      <c r="B90" s="175" t="s">
        <v>105</v>
      </c>
    </row>
    <row r="92" spans="1:10" ht="25.5" customHeight="1" x14ac:dyDescent="0.25">
      <c r="A92" s="177"/>
      <c r="B92" s="180" t="s">
        <v>18</v>
      </c>
      <c r="C92" s="180" t="s">
        <v>6</v>
      </c>
      <c r="D92" s="181"/>
      <c r="E92" s="181"/>
      <c r="F92" s="182" t="s">
        <v>106</v>
      </c>
      <c r="G92" s="182"/>
      <c r="H92" s="182"/>
      <c r="I92" s="182" t="s">
        <v>31</v>
      </c>
      <c r="J92" s="182" t="s">
        <v>0</v>
      </c>
    </row>
    <row r="93" spans="1:10" ht="36.75" customHeight="1" x14ac:dyDescent="0.25">
      <c r="A93" s="178"/>
      <c r="B93" s="183" t="s">
        <v>107</v>
      </c>
      <c r="C93" s="184" t="s">
        <v>108</v>
      </c>
      <c r="D93" s="185"/>
      <c r="E93" s="185"/>
      <c r="F93" s="192" t="s">
        <v>26</v>
      </c>
      <c r="G93" s="193"/>
      <c r="H93" s="193"/>
      <c r="I93" s="193">
        <f>' SO01b D.1.01.4f Pol'!G8</f>
        <v>0</v>
      </c>
      <c r="J93" s="189" t="str">
        <f>IF(I144=0,"",I93/I144*100)</f>
        <v/>
      </c>
    </row>
    <row r="94" spans="1:10" ht="36.75" customHeight="1" x14ac:dyDescent="0.25">
      <c r="A94" s="178"/>
      <c r="B94" s="183" t="s">
        <v>107</v>
      </c>
      <c r="C94" s="184" t="s">
        <v>109</v>
      </c>
      <c r="D94" s="185"/>
      <c r="E94" s="185"/>
      <c r="F94" s="192" t="s">
        <v>26</v>
      </c>
      <c r="G94" s="193"/>
      <c r="H94" s="193"/>
      <c r="I94" s="193">
        <f>'PS01 D.2.01.1 Pol'!G8</f>
        <v>0</v>
      </c>
      <c r="J94" s="189" t="str">
        <f>IF(I144=0,"",I94/I144*100)</f>
        <v/>
      </c>
    </row>
    <row r="95" spans="1:10" ht="36.75" customHeight="1" x14ac:dyDescent="0.25">
      <c r="A95" s="178"/>
      <c r="B95" s="183" t="s">
        <v>107</v>
      </c>
      <c r="C95" s="184" t="s">
        <v>110</v>
      </c>
      <c r="D95" s="185"/>
      <c r="E95" s="185"/>
      <c r="F95" s="192" t="s">
        <v>26</v>
      </c>
      <c r="G95" s="193"/>
      <c r="H95" s="193"/>
      <c r="I95" s="193">
        <f>'IO06 D.1.16 Pol'!G8</f>
        <v>0</v>
      </c>
      <c r="J95" s="189" t="str">
        <f>IF(I144=0,"",I95/I144*100)</f>
        <v/>
      </c>
    </row>
    <row r="96" spans="1:10" ht="36.75" customHeight="1" x14ac:dyDescent="0.25">
      <c r="A96" s="178"/>
      <c r="B96" s="183" t="s">
        <v>107</v>
      </c>
      <c r="C96" s="184" t="s">
        <v>111</v>
      </c>
      <c r="D96" s="185"/>
      <c r="E96" s="185"/>
      <c r="F96" s="192" t="s">
        <v>26</v>
      </c>
      <c r="G96" s="193"/>
      <c r="H96" s="193"/>
      <c r="I96" s="193">
        <f>' SO01b D.1.01 _A02 Pol'!G8+'IO01 D.1.11 Pol'!G8+'IO02 D.1.12 Pol'!G8+'IO07 D.1.17 Pol'!G8</f>
        <v>0</v>
      </c>
      <c r="J96" s="189" t="str">
        <f>IF(I144=0,"",I96/I144*100)</f>
        <v/>
      </c>
    </row>
    <row r="97" spans="1:10" ht="36.75" customHeight="1" x14ac:dyDescent="0.25">
      <c r="A97" s="178"/>
      <c r="B97" s="183" t="s">
        <v>112</v>
      </c>
      <c r="C97" s="184" t="s">
        <v>113</v>
      </c>
      <c r="D97" s="185"/>
      <c r="E97" s="185"/>
      <c r="F97" s="192" t="s">
        <v>26</v>
      </c>
      <c r="G97" s="193"/>
      <c r="H97" s="193"/>
      <c r="I97" s="193">
        <f>'PS01 D.2.01.1 Pol'!G12</f>
        <v>0</v>
      </c>
      <c r="J97" s="189" t="str">
        <f>IF(I144=0,"",I97/I144*100)</f>
        <v/>
      </c>
    </row>
    <row r="98" spans="1:10" ht="36.75" customHeight="1" x14ac:dyDescent="0.25">
      <c r="A98" s="178"/>
      <c r="B98" s="183" t="s">
        <v>114</v>
      </c>
      <c r="C98" s="184" t="s">
        <v>115</v>
      </c>
      <c r="D98" s="185"/>
      <c r="E98" s="185"/>
      <c r="F98" s="192" t="s">
        <v>26</v>
      </c>
      <c r="G98" s="193"/>
      <c r="H98" s="193"/>
      <c r="I98" s="193">
        <f>'IO07 D.1.17 Pol'!G108</f>
        <v>0</v>
      </c>
      <c r="J98" s="189" t="str">
        <f>IF(I144=0,"",I98/I144*100)</f>
        <v/>
      </c>
    </row>
    <row r="99" spans="1:10" ht="36.75" customHeight="1" x14ac:dyDescent="0.25">
      <c r="A99" s="178"/>
      <c r="B99" s="183" t="s">
        <v>116</v>
      </c>
      <c r="C99" s="184" t="s">
        <v>108</v>
      </c>
      <c r="D99" s="185"/>
      <c r="E99" s="185"/>
      <c r="F99" s="192" t="s">
        <v>26</v>
      </c>
      <c r="G99" s="193"/>
      <c r="H99" s="193"/>
      <c r="I99" s="193">
        <f>'IO06 D.1.16 Pol'!G34</f>
        <v>0</v>
      </c>
      <c r="J99" s="189" t="str">
        <f>IF(I144=0,"",I99/I144*100)</f>
        <v/>
      </c>
    </row>
    <row r="100" spans="1:10" ht="36.75" customHeight="1" x14ac:dyDescent="0.25">
      <c r="A100" s="178"/>
      <c r="B100" s="183" t="s">
        <v>116</v>
      </c>
      <c r="C100" s="184" t="s">
        <v>117</v>
      </c>
      <c r="D100" s="185"/>
      <c r="E100" s="185"/>
      <c r="F100" s="192" t="s">
        <v>26</v>
      </c>
      <c r="G100" s="193"/>
      <c r="H100" s="193"/>
      <c r="I100" s="193">
        <f>'IO02 D.1.12 Pol'!G42</f>
        <v>0</v>
      </c>
      <c r="J100" s="189" t="str">
        <f>IF(I144=0,"",I100/I144*100)</f>
        <v/>
      </c>
    </row>
    <row r="101" spans="1:10" ht="36.75" customHeight="1" x14ac:dyDescent="0.25">
      <c r="A101" s="178"/>
      <c r="B101" s="183" t="s">
        <v>118</v>
      </c>
      <c r="C101" s="184" t="s">
        <v>119</v>
      </c>
      <c r="D101" s="185"/>
      <c r="E101" s="185"/>
      <c r="F101" s="192" t="s">
        <v>26</v>
      </c>
      <c r="G101" s="193"/>
      <c r="H101" s="193"/>
      <c r="I101" s="193">
        <f>'PS01 D.2.01.1 Pol'!G15</f>
        <v>0</v>
      </c>
      <c r="J101" s="189" t="str">
        <f>IF(I144=0,"",I101/I144*100)</f>
        <v/>
      </c>
    </row>
    <row r="102" spans="1:10" ht="36.75" customHeight="1" x14ac:dyDescent="0.25">
      <c r="A102" s="178"/>
      <c r="B102" s="183" t="s">
        <v>120</v>
      </c>
      <c r="C102" s="184" t="s">
        <v>121</v>
      </c>
      <c r="D102" s="185"/>
      <c r="E102" s="185"/>
      <c r="F102" s="192" t="s">
        <v>26</v>
      </c>
      <c r="G102" s="193"/>
      <c r="H102" s="193"/>
      <c r="I102" s="193">
        <f>'PS01 D.2.01.1 Pol'!G37</f>
        <v>0</v>
      </c>
      <c r="J102" s="189" t="str">
        <f>IF(I144=0,"",I102/I144*100)</f>
        <v/>
      </c>
    </row>
    <row r="103" spans="1:10" ht="36.75" customHeight="1" x14ac:dyDescent="0.25">
      <c r="A103" s="178"/>
      <c r="B103" s="183" t="s">
        <v>122</v>
      </c>
      <c r="C103" s="184" t="s">
        <v>123</v>
      </c>
      <c r="D103" s="185"/>
      <c r="E103" s="185"/>
      <c r="F103" s="192" t="s">
        <v>26</v>
      </c>
      <c r="G103" s="193"/>
      <c r="H103" s="193"/>
      <c r="I103" s="193">
        <f>' SO01b D.1.01.4c Pol'!G8</f>
        <v>0</v>
      </c>
      <c r="J103" s="189" t="str">
        <f>IF(I144=0,"",I103/I144*100)</f>
        <v/>
      </c>
    </row>
    <row r="104" spans="1:10" ht="36.75" customHeight="1" x14ac:dyDescent="0.25">
      <c r="A104" s="178"/>
      <c r="B104" s="183" t="s">
        <v>124</v>
      </c>
      <c r="C104" s="184" t="s">
        <v>125</v>
      </c>
      <c r="D104" s="185"/>
      <c r="E104" s="185"/>
      <c r="F104" s="192" t="s">
        <v>26</v>
      </c>
      <c r="G104" s="193"/>
      <c r="H104" s="193"/>
      <c r="I104" s="193">
        <f>' SO01b D.1.01.4c Pol'!G16</f>
        <v>0</v>
      </c>
      <c r="J104" s="189" t="str">
        <f>IF(I144=0,"",I104/I144*100)</f>
        <v/>
      </c>
    </row>
    <row r="105" spans="1:10" ht="36.75" customHeight="1" x14ac:dyDescent="0.25">
      <c r="A105" s="178"/>
      <c r="B105" s="183" t="s">
        <v>126</v>
      </c>
      <c r="C105" s="184" t="s">
        <v>127</v>
      </c>
      <c r="D105" s="185"/>
      <c r="E105" s="185"/>
      <c r="F105" s="192" t="s">
        <v>26</v>
      </c>
      <c r="G105" s="193"/>
      <c r="H105" s="193"/>
      <c r="I105" s="193">
        <f>' SO01b D.1.01.4c Pol'!G80</f>
        <v>0</v>
      </c>
      <c r="J105" s="189" t="str">
        <f>IF(I144=0,"",I105/I144*100)</f>
        <v/>
      </c>
    </row>
    <row r="106" spans="1:10" ht="36.75" customHeight="1" x14ac:dyDescent="0.25">
      <c r="A106" s="178"/>
      <c r="B106" s="183" t="s">
        <v>128</v>
      </c>
      <c r="C106" s="184" t="s">
        <v>129</v>
      </c>
      <c r="D106" s="185"/>
      <c r="E106" s="185"/>
      <c r="F106" s="192" t="s">
        <v>26</v>
      </c>
      <c r="G106" s="193"/>
      <c r="H106" s="193"/>
      <c r="I106" s="193">
        <f>' SO01b D.1.01.4c Pol'!G126</f>
        <v>0</v>
      </c>
      <c r="J106" s="189" t="str">
        <f>IF(I144=0,"",I106/I144*100)</f>
        <v/>
      </c>
    </row>
    <row r="107" spans="1:10" ht="36.75" customHeight="1" x14ac:dyDescent="0.25">
      <c r="A107" s="178"/>
      <c r="B107" s="183" t="s">
        <v>130</v>
      </c>
      <c r="C107" s="184" t="s">
        <v>131</v>
      </c>
      <c r="D107" s="185"/>
      <c r="E107" s="185"/>
      <c r="F107" s="192" t="s">
        <v>26</v>
      </c>
      <c r="G107" s="193"/>
      <c r="H107" s="193"/>
      <c r="I107" s="193">
        <f>' SO01b D.1.01.4c Pol'!G143</f>
        <v>0</v>
      </c>
      <c r="J107" s="189" t="str">
        <f>IF(I144=0,"",I107/I144*100)</f>
        <v/>
      </c>
    </row>
    <row r="108" spans="1:10" ht="36.75" customHeight="1" x14ac:dyDescent="0.25">
      <c r="A108" s="178"/>
      <c r="B108" s="183" t="s">
        <v>132</v>
      </c>
      <c r="C108" s="184" t="s">
        <v>111</v>
      </c>
      <c r="D108" s="185"/>
      <c r="E108" s="185"/>
      <c r="F108" s="192" t="s">
        <v>26</v>
      </c>
      <c r="G108" s="193"/>
      <c r="H108" s="193"/>
      <c r="I108" s="193">
        <f>' SO01b D.1.01.4c Pol'!G194</f>
        <v>0</v>
      </c>
      <c r="J108" s="189" t="str">
        <f>IF(I144=0,"",I108/I144*100)</f>
        <v/>
      </c>
    </row>
    <row r="109" spans="1:10" ht="36.75" customHeight="1" x14ac:dyDescent="0.25">
      <c r="A109" s="178"/>
      <c r="B109" s="183" t="s">
        <v>133</v>
      </c>
      <c r="C109" s="184" t="s">
        <v>134</v>
      </c>
      <c r="D109" s="185"/>
      <c r="E109" s="185"/>
      <c r="F109" s="192" t="s">
        <v>26</v>
      </c>
      <c r="G109" s="193"/>
      <c r="H109" s="193"/>
      <c r="I109" s="193">
        <f>' SO01b D.1.01.4c Pol'!G225</f>
        <v>0</v>
      </c>
      <c r="J109" s="189" t="str">
        <f>IF(I144=0,"",I109/I144*100)</f>
        <v/>
      </c>
    </row>
    <row r="110" spans="1:10" ht="36.75" customHeight="1" x14ac:dyDescent="0.25">
      <c r="A110" s="178"/>
      <c r="B110" s="183" t="s">
        <v>135</v>
      </c>
      <c r="C110" s="184" t="s">
        <v>136</v>
      </c>
      <c r="D110" s="185"/>
      <c r="E110" s="185"/>
      <c r="F110" s="192" t="s">
        <v>26</v>
      </c>
      <c r="G110" s="193"/>
      <c r="H110" s="193"/>
      <c r="I110" s="193">
        <f>' SO01b D.1.01 _A02 Pol'!G44</f>
        <v>0</v>
      </c>
      <c r="J110" s="189" t="str">
        <f>IF(I144=0,"",I110/I144*100)</f>
        <v/>
      </c>
    </row>
    <row r="111" spans="1:10" ht="36.75" customHeight="1" x14ac:dyDescent="0.25">
      <c r="A111" s="178"/>
      <c r="B111" s="183" t="s">
        <v>137</v>
      </c>
      <c r="C111" s="184" t="s">
        <v>138</v>
      </c>
      <c r="D111" s="185"/>
      <c r="E111" s="185"/>
      <c r="F111" s="192" t="s">
        <v>26</v>
      </c>
      <c r="G111" s="193"/>
      <c r="H111" s="193"/>
      <c r="I111" s="193">
        <f>'PS01 D.2.01.1 Pol'!G44</f>
        <v>0</v>
      </c>
      <c r="J111" s="189" t="str">
        <f>IF(I144=0,"",I111/I144*100)</f>
        <v/>
      </c>
    </row>
    <row r="112" spans="1:10" ht="36.75" customHeight="1" x14ac:dyDescent="0.25">
      <c r="A112" s="178"/>
      <c r="B112" s="183" t="s">
        <v>139</v>
      </c>
      <c r="C112" s="184" t="s">
        <v>140</v>
      </c>
      <c r="D112" s="185"/>
      <c r="E112" s="185"/>
      <c r="F112" s="192" t="s">
        <v>26</v>
      </c>
      <c r="G112" s="193"/>
      <c r="H112" s="193"/>
      <c r="I112" s="193">
        <f>'PS01 D.2.01.1 Pol'!G55</f>
        <v>0</v>
      </c>
      <c r="J112" s="189" t="str">
        <f>IF(I144=0,"",I112/I144*100)</f>
        <v/>
      </c>
    </row>
    <row r="113" spans="1:10" ht="36.75" customHeight="1" x14ac:dyDescent="0.25">
      <c r="A113" s="178"/>
      <c r="B113" s="183" t="s">
        <v>141</v>
      </c>
      <c r="C113" s="184" t="s">
        <v>142</v>
      </c>
      <c r="D113" s="185"/>
      <c r="E113" s="185"/>
      <c r="F113" s="192" t="s">
        <v>26</v>
      </c>
      <c r="G113" s="193"/>
      <c r="H113" s="193"/>
      <c r="I113" s="193">
        <f>'PS01 D.2.01.1 Pol'!G59</f>
        <v>0</v>
      </c>
      <c r="J113" s="189" t="str">
        <f>IF(I144=0,"",I113/I144*100)</f>
        <v/>
      </c>
    </row>
    <row r="114" spans="1:10" ht="36.75" customHeight="1" x14ac:dyDescent="0.25">
      <c r="A114" s="178"/>
      <c r="B114" s="183" t="s">
        <v>143</v>
      </c>
      <c r="C114" s="184" t="s">
        <v>144</v>
      </c>
      <c r="D114" s="185"/>
      <c r="E114" s="185"/>
      <c r="F114" s="192" t="s">
        <v>26</v>
      </c>
      <c r="G114" s="193"/>
      <c r="H114" s="193"/>
      <c r="I114" s="193">
        <f>' SO01b D.1.01 _A02 Pol'!G59</f>
        <v>0</v>
      </c>
      <c r="J114" s="189" t="str">
        <f>IF(I144=0,"",I114/I144*100)</f>
        <v/>
      </c>
    </row>
    <row r="115" spans="1:10" ht="36.75" customHeight="1" x14ac:dyDescent="0.25">
      <c r="A115" s="178"/>
      <c r="B115" s="183" t="s">
        <v>145</v>
      </c>
      <c r="C115" s="184" t="s">
        <v>62</v>
      </c>
      <c r="D115" s="185"/>
      <c r="E115" s="185"/>
      <c r="F115" s="192" t="s">
        <v>26</v>
      </c>
      <c r="G115" s="193"/>
      <c r="H115" s="193"/>
      <c r="I115" s="193">
        <f>'IO01 D.1.11 Pol'!G54+'IO02 D.1.12 Pol'!G47</f>
        <v>0</v>
      </c>
      <c r="J115" s="189" t="str">
        <f>IF(I144=0,"",I115/I144*100)</f>
        <v/>
      </c>
    </row>
    <row r="116" spans="1:10" ht="36.75" customHeight="1" x14ac:dyDescent="0.25">
      <c r="A116" s="178"/>
      <c r="B116" s="183" t="s">
        <v>146</v>
      </c>
      <c r="C116" s="184" t="s">
        <v>147</v>
      </c>
      <c r="D116" s="185"/>
      <c r="E116" s="185"/>
      <c r="F116" s="192" t="s">
        <v>26</v>
      </c>
      <c r="G116" s="193"/>
      <c r="H116" s="193"/>
      <c r="I116" s="193">
        <f>' SO01b D.1.01 _A02 Pol'!G65</f>
        <v>0</v>
      </c>
      <c r="J116" s="189" t="str">
        <f>IF(I144=0,"",I116/I144*100)</f>
        <v/>
      </c>
    </row>
    <row r="117" spans="1:10" ht="36.75" customHeight="1" x14ac:dyDescent="0.25">
      <c r="A117" s="178"/>
      <c r="B117" s="183" t="s">
        <v>148</v>
      </c>
      <c r="C117" s="184" t="s">
        <v>149</v>
      </c>
      <c r="D117" s="185"/>
      <c r="E117" s="185"/>
      <c r="F117" s="192" t="s">
        <v>26</v>
      </c>
      <c r="G117" s="193"/>
      <c r="H117" s="193"/>
      <c r="I117" s="193">
        <f>' SO01b D.1.01 _A02 Pol'!G79</f>
        <v>0</v>
      </c>
      <c r="J117" s="189" t="str">
        <f>IF(I144=0,"",I117/I144*100)</f>
        <v/>
      </c>
    </row>
    <row r="118" spans="1:10" ht="36.75" customHeight="1" x14ac:dyDescent="0.25">
      <c r="A118" s="178"/>
      <c r="B118" s="183" t="s">
        <v>150</v>
      </c>
      <c r="C118" s="184" t="s">
        <v>151</v>
      </c>
      <c r="D118" s="185"/>
      <c r="E118" s="185"/>
      <c r="F118" s="192" t="s">
        <v>26</v>
      </c>
      <c r="G118" s="193"/>
      <c r="H118" s="193"/>
      <c r="I118" s="193">
        <f>'IO02 D.1.12 Pol'!G104</f>
        <v>0</v>
      </c>
      <c r="J118" s="189" t="str">
        <f>IF(I144=0,"",I118/I144*100)</f>
        <v/>
      </c>
    </row>
    <row r="119" spans="1:10" ht="36.75" customHeight="1" x14ac:dyDescent="0.25">
      <c r="A119" s="178"/>
      <c r="B119" s="183" t="s">
        <v>152</v>
      </c>
      <c r="C119" s="184" t="s">
        <v>153</v>
      </c>
      <c r="D119" s="185"/>
      <c r="E119" s="185"/>
      <c r="F119" s="192" t="s">
        <v>26</v>
      </c>
      <c r="G119" s="193"/>
      <c r="H119" s="193"/>
      <c r="I119" s="193">
        <f>'IO02 D.1.12 Pol'!G108</f>
        <v>0</v>
      </c>
      <c r="J119" s="189" t="str">
        <f>IF(I144=0,"",I119/I144*100)</f>
        <v/>
      </c>
    </row>
    <row r="120" spans="1:10" ht="36.75" customHeight="1" x14ac:dyDescent="0.25">
      <c r="A120" s="178"/>
      <c r="B120" s="183" t="s">
        <v>154</v>
      </c>
      <c r="C120" s="184" t="s">
        <v>155</v>
      </c>
      <c r="D120" s="185"/>
      <c r="E120" s="185"/>
      <c r="F120" s="192" t="s">
        <v>26</v>
      </c>
      <c r="G120" s="193"/>
      <c r="H120" s="193"/>
      <c r="I120" s="193">
        <f>'IO07 D.1.17 Pol'!G23</f>
        <v>0</v>
      </c>
      <c r="J120" s="189" t="str">
        <f>IF(I144=0,"",I120/I144*100)</f>
        <v/>
      </c>
    </row>
    <row r="121" spans="1:10" ht="36.75" customHeight="1" x14ac:dyDescent="0.25">
      <c r="A121" s="178"/>
      <c r="B121" s="183" t="s">
        <v>156</v>
      </c>
      <c r="C121" s="184" t="s">
        <v>157</v>
      </c>
      <c r="D121" s="185"/>
      <c r="E121" s="185"/>
      <c r="F121" s="192" t="s">
        <v>26</v>
      </c>
      <c r="G121" s="193"/>
      <c r="H121" s="193"/>
      <c r="I121" s="193">
        <f>' SO01b D.1.01 _A02 Pol'!G193</f>
        <v>0</v>
      </c>
      <c r="J121" s="189" t="str">
        <f>IF(I144=0,"",I121/I144*100)</f>
        <v/>
      </c>
    </row>
    <row r="122" spans="1:10" ht="36.75" customHeight="1" x14ac:dyDescent="0.25">
      <c r="A122" s="178"/>
      <c r="B122" s="183" t="s">
        <v>158</v>
      </c>
      <c r="C122" s="184" t="s">
        <v>159</v>
      </c>
      <c r="D122" s="185"/>
      <c r="E122" s="185"/>
      <c r="F122" s="192" t="s">
        <v>26</v>
      </c>
      <c r="G122" s="193"/>
      <c r="H122" s="193"/>
      <c r="I122" s="193">
        <f>'IO02 D.1.12 Pol'!G114</f>
        <v>0</v>
      </c>
      <c r="J122" s="189" t="str">
        <f>IF(I144=0,"",I122/I144*100)</f>
        <v/>
      </c>
    </row>
    <row r="123" spans="1:10" ht="36.75" customHeight="1" x14ac:dyDescent="0.25">
      <c r="A123" s="178"/>
      <c r="B123" s="183" t="s">
        <v>160</v>
      </c>
      <c r="C123" s="184" t="s">
        <v>161</v>
      </c>
      <c r="D123" s="185"/>
      <c r="E123" s="185"/>
      <c r="F123" s="192" t="s">
        <v>26</v>
      </c>
      <c r="G123" s="193"/>
      <c r="H123" s="193"/>
      <c r="I123" s="193">
        <f>' SO01b D.1.01 _A02 Pol'!G196</f>
        <v>0</v>
      </c>
      <c r="J123" s="189" t="str">
        <f>IF(I144=0,"",I123/I144*100)</f>
        <v/>
      </c>
    </row>
    <row r="124" spans="1:10" ht="36.75" customHeight="1" x14ac:dyDescent="0.25">
      <c r="A124" s="178"/>
      <c r="B124" s="183" t="s">
        <v>162</v>
      </c>
      <c r="C124" s="184" t="s">
        <v>163</v>
      </c>
      <c r="D124" s="185"/>
      <c r="E124" s="185"/>
      <c r="F124" s="192" t="s">
        <v>26</v>
      </c>
      <c r="G124" s="193"/>
      <c r="H124" s="193"/>
      <c r="I124" s="193">
        <f>' SO01b D.1.01 _A02 Pol'!G209</f>
        <v>0</v>
      </c>
      <c r="J124" s="189" t="str">
        <f>IF(I144=0,"",I124/I144*100)</f>
        <v/>
      </c>
    </row>
    <row r="125" spans="1:10" ht="36.75" customHeight="1" x14ac:dyDescent="0.25">
      <c r="A125" s="178"/>
      <c r="B125" s="183" t="s">
        <v>164</v>
      </c>
      <c r="C125" s="184" t="s">
        <v>165</v>
      </c>
      <c r="D125" s="185"/>
      <c r="E125" s="185"/>
      <c r="F125" s="192" t="s">
        <v>26</v>
      </c>
      <c r="G125" s="193"/>
      <c r="H125" s="193"/>
      <c r="I125" s="193">
        <f>' SO01b D.1.01 _B02 Pol'!G8+'IO01 D.1.11 Pol'!G76</f>
        <v>0</v>
      </c>
      <c r="J125" s="189" t="str">
        <f>IF(I144=0,"",I125/I144*100)</f>
        <v/>
      </c>
    </row>
    <row r="126" spans="1:10" ht="36.75" customHeight="1" x14ac:dyDescent="0.25">
      <c r="A126" s="178"/>
      <c r="B126" s="183" t="s">
        <v>166</v>
      </c>
      <c r="C126" s="184" t="s">
        <v>167</v>
      </c>
      <c r="D126" s="185"/>
      <c r="E126" s="185"/>
      <c r="F126" s="192" t="s">
        <v>26</v>
      </c>
      <c r="G126" s="193"/>
      <c r="H126" s="193"/>
      <c r="I126" s="193">
        <f>' SO01b D.1.01 _B02 Pol'!G110</f>
        <v>0</v>
      </c>
      <c r="J126" s="189" t="str">
        <f>IF(I144=0,"",I126/I144*100)</f>
        <v/>
      </c>
    </row>
    <row r="127" spans="1:10" ht="36.75" customHeight="1" x14ac:dyDescent="0.25">
      <c r="A127" s="178"/>
      <c r="B127" s="183" t="s">
        <v>168</v>
      </c>
      <c r="C127" s="184" t="s">
        <v>169</v>
      </c>
      <c r="D127" s="185"/>
      <c r="E127" s="185"/>
      <c r="F127" s="192" t="s">
        <v>26</v>
      </c>
      <c r="G127" s="193"/>
      <c r="H127" s="193"/>
      <c r="I127" s="193">
        <f>' SO01b D.1.01 _A02 Pol'!G211+'IO01 D.1.11 Pol'!G80+'IO02 D.1.12 Pol'!G148+'IO07 D.1.17 Pol'!G105</f>
        <v>0</v>
      </c>
      <c r="J127" s="189" t="str">
        <f>IF(I144=0,"",I127/I144*100)</f>
        <v/>
      </c>
    </row>
    <row r="128" spans="1:10" ht="36.75" customHeight="1" x14ac:dyDescent="0.25">
      <c r="A128" s="178"/>
      <c r="B128" s="183" t="s">
        <v>170</v>
      </c>
      <c r="C128" s="184" t="s">
        <v>171</v>
      </c>
      <c r="D128" s="185"/>
      <c r="E128" s="185"/>
      <c r="F128" s="192" t="s">
        <v>26</v>
      </c>
      <c r="G128" s="193"/>
      <c r="H128" s="193"/>
      <c r="I128" s="193">
        <f>'IO07 D.1.17 Pol'!G70</f>
        <v>0</v>
      </c>
      <c r="J128" s="189" t="str">
        <f>IF(I144=0,"",I128/I144*100)</f>
        <v/>
      </c>
    </row>
    <row r="129" spans="1:10" ht="36.75" customHeight="1" x14ac:dyDescent="0.25">
      <c r="A129" s="178"/>
      <c r="B129" s="183" t="s">
        <v>172</v>
      </c>
      <c r="C129" s="184" t="s">
        <v>173</v>
      </c>
      <c r="D129" s="185"/>
      <c r="E129" s="185"/>
      <c r="F129" s="192" t="s">
        <v>27</v>
      </c>
      <c r="G129" s="193"/>
      <c r="H129" s="193"/>
      <c r="I129" s="193">
        <f>' SO01b D.1.01 _A02 Pol'!G213</f>
        <v>0</v>
      </c>
      <c r="J129" s="189" t="str">
        <f>IF(I144=0,"",I129/I144*100)</f>
        <v/>
      </c>
    </row>
    <row r="130" spans="1:10" ht="36.75" customHeight="1" x14ac:dyDescent="0.25">
      <c r="A130" s="178"/>
      <c r="B130" s="183" t="s">
        <v>174</v>
      </c>
      <c r="C130" s="184" t="s">
        <v>175</v>
      </c>
      <c r="D130" s="185"/>
      <c r="E130" s="185"/>
      <c r="F130" s="192" t="s">
        <v>27</v>
      </c>
      <c r="G130" s="193"/>
      <c r="H130" s="193"/>
      <c r="I130" s="193">
        <f>' SO01b D.1.01 _A02 Pol'!G280+' SO01b D.1.01 _B02 Pol'!G117</f>
        <v>0</v>
      </c>
      <c r="J130" s="189" t="str">
        <f>IF(I144=0,"",I130/I144*100)</f>
        <v/>
      </c>
    </row>
    <row r="131" spans="1:10" ht="36.75" customHeight="1" x14ac:dyDescent="0.25">
      <c r="A131" s="178"/>
      <c r="B131" s="183" t="s">
        <v>176</v>
      </c>
      <c r="C131" s="184" t="s">
        <v>177</v>
      </c>
      <c r="D131" s="185"/>
      <c r="E131" s="185"/>
      <c r="F131" s="192" t="s">
        <v>27</v>
      </c>
      <c r="G131" s="193"/>
      <c r="H131" s="193"/>
      <c r="I131" s="193">
        <f>' SO01b D.1.01 _A02 Pol'!G351+' SO01b D.1.01 _B02 Pol'!G146</f>
        <v>0</v>
      </c>
      <c r="J131" s="189" t="str">
        <f>IF(I144=0,"",I131/I144*100)</f>
        <v/>
      </c>
    </row>
    <row r="132" spans="1:10" ht="36.75" customHeight="1" x14ac:dyDescent="0.25">
      <c r="A132" s="178"/>
      <c r="B132" s="183" t="s">
        <v>178</v>
      </c>
      <c r="C132" s="184" t="s">
        <v>179</v>
      </c>
      <c r="D132" s="185"/>
      <c r="E132" s="185"/>
      <c r="F132" s="192" t="s">
        <v>27</v>
      </c>
      <c r="G132" s="193"/>
      <c r="H132" s="193"/>
      <c r="I132" s="193">
        <f>' SO01b D.1.01.4b Pol'!G8</f>
        <v>0</v>
      </c>
      <c r="J132" s="189" t="str">
        <f>IF(I144=0,"",I132/I144*100)</f>
        <v/>
      </c>
    </row>
    <row r="133" spans="1:10" ht="36.75" customHeight="1" x14ac:dyDescent="0.25">
      <c r="A133" s="178"/>
      <c r="B133" s="183" t="s">
        <v>180</v>
      </c>
      <c r="C133" s="184" t="s">
        <v>181</v>
      </c>
      <c r="D133" s="185"/>
      <c r="E133" s="185"/>
      <c r="F133" s="192" t="s">
        <v>27</v>
      </c>
      <c r="G133" s="193"/>
      <c r="H133" s="193"/>
      <c r="I133" s="193">
        <f>' SO01b D.1.01.4b Pol'!G19</f>
        <v>0</v>
      </c>
      <c r="J133" s="189" t="str">
        <f>IF(I144=0,"",I133/I144*100)</f>
        <v/>
      </c>
    </row>
    <row r="134" spans="1:10" ht="36.75" customHeight="1" x14ac:dyDescent="0.25">
      <c r="A134" s="178"/>
      <c r="B134" s="183" t="s">
        <v>182</v>
      </c>
      <c r="C134" s="184" t="s">
        <v>183</v>
      </c>
      <c r="D134" s="185"/>
      <c r="E134" s="185"/>
      <c r="F134" s="192" t="s">
        <v>27</v>
      </c>
      <c r="G134" s="193"/>
      <c r="H134" s="193"/>
      <c r="I134" s="193">
        <f>' SO01b D.1.01 _A02 Pol'!G433+' SO01b D.1.01 _B02 Pol'!G156</f>
        <v>0</v>
      </c>
      <c r="J134" s="189" t="str">
        <f>IF(I144=0,"",I134/I144*100)</f>
        <v/>
      </c>
    </row>
    <row r="135" spans="1:10" ht="36.75" customHeight="1" x14ac:dyDescent="0.25">
      <c r="A135" s="178"/>
      <c r="B135" s="183" t="s">
        <v>184</v>
      </c>
      <c r="C135" s="184" t="s">
        <v>185</v>
      </c>
      <c r="D135" s="185"/>
      <c r="E135" s="185"/>
      <c r="F135" s="192" t="s">
        <v>27</v>
      </c>
      <c r="G135" s="193"/>
      <c r="H135" s="193"/>
      <c r="I135" s="193">
        <f>' SO01b D.1.01 _A02 Pol'!G451</f>
        <v>0</v>
      </c>
      <c r="J135" s="189" t="str">
        <f>IF(I144=0,"",I135/I144*100)</f>
        <v/>
      </c>
    </row>
    <row r="136" spans="1:10" ht="36.75" customHeight="1" x14ac:dyDescent="0.25">
      <c r="A136" s="178"/>
      <c r="B136" s="183" t="s">
        <v>186</v>
      </c>
      <c r="C136" s="184" t="s">
        <v>187</v>
      </c>
      <c r="D136" s="185"/>
      <c r="E136" s="185"/>
      <c r="F136" s="192" t="s">
        <v>27</v>
      </c>
      <c r="G136" s="193"/>
      <c r="H136" s="193"/>
      <c r="I136" s="193">
        <f>' SO01b D.1.01 _A02 Pol'!G480+' SO01b D.1.01 _B02 Pol'!G160</f>
        <v>0</v>
      </c>
      <c r="J136" s="189" t="str">
        <f>IF(I144=0,"",I136/I144*100)</f>
        <v/>
      </c>
    </row>
    <row r="137" spans="1:10" ht="36.75" customHeight="1" x14ac:dyDescent="0.25">
      <c r="A137" s="178"/>
      <c r="B137" s="183" t="s">
        <v>188</v>
      </c>
      <c r="C137" s="184" t="s">
        <v>189</v>
      </c>
      <c r="D137" s="185"/>
      <c r="E137" s="185"/>
      <c r="F137" s="192" t="s">
        <v>27</v>
      </c>
      <c r="G137" s="193"/>
      <c r="H137" s="193"/>
      <c r="I137" s="193">
        <f>' SO01b D.1.01 _A02 Pol'!G535+' SO01b D.1.01 _B02 Pol'!G169+'IO01 D.1.11 Pol'!G82</f>
        <v>0</v>
      </c>
      <c r="J137" s="189" t="str">
        <f>IF(I144=0,"",I137/I144*100)</f>
        <v/>
      </c>
    </row>
    <row r="138" spans="1:10" ht="36.75" customHeight="1" x14ac:dyDescent="0.25">
      <c r="A138" s="178"/>
      <c r="B138" s="183" t="s">
        <v>190</v>
      </c>
      <c r="C138" s="184" t="s">
        <v>191</v>
      </c>
      <c r="D138" s="185"/>
      <c r="E138" s="185"/>
      <c r="F138" s="192" t="s">
        <v>27</v>
      </c>
      <c r="G138" s="193"/>
      <c r="H138" s="193"/>
      <c r="I138" s="193">
        <f>' SO01b D.1.01 _A02 Pol'!G607</f>
        <v>0</v>
      </c>
      <c r="J138" s="189" t="str">
        <f>IF(I144=0,"",I138/I144*100)</f>
        <v/>
      </c>
    </row>
    <row r="139" spans="1:10" ht="36.75" customHeight="1" x14ac:dyDescent="0.25">
      <c r="A139" s="178"/>
      <c r="B139" s="183" t="s">
        <v>192</v>
      </c>
      <c r="C139" s="184" t="s">
        <v>193</v>
      </c>
      <c r="D139" s="185"/>
      <c r="E139" s="185"/>
      <c r="F139" s="192" t="s">
        <v>27</v>
      </c>
      <c r="G139" s="193"/>
      <c r="H139" s="193"/>
      <c r="I139" s="193">
        <f>' SO01b D.1.01 _A02 Pol'!G610+' SO01b D.1.01 _B02 Pol'!G177</f>
        <v>0</v>
      </c>
      <c r="J139" s="189" t="str">
        <f>IF(I144=0,"",I139/I144*100)</f>
        <v/>
      </c>
    </row>
    <row r="140" spans="1:10" ht="36.75" customHeight="1" x14ac:dyDescent="0.25">
      <c r="A140" s="178"/>
      <c r="B140" s="183" t="s">
        <v>194</v>
      </c>
      <c r="C140" s="184" t="s">
        <v>195</v>
      </c>
      <c r="D140" s="185"/>
      <c r="E140" s="185"/>
      <c r="F140" s="192" t="s">
        <v>27</v>
      </c>
      <c r="G140" s="193"/>
      <c r="H140" s="193"/>
      <c r="I140" s="193">
        <f>' SO01b D.1.01 _A02 Pol'!G650</f>
        <v>0</v>
      </c>
      <c r="J140" s="189" t="str">
        <f>IF(I144=0,"",I140/I144*100)</f>
        <v/>
      </c>
    </row>
    <row r="141" spans="1:10" ht="36.75" customHeight="1" x14ac:dyDescent="0.25">
      <c r="A141" s="178"/>
      <c r="B141" s="183" t="s">
        <v>196</v>
      </c>
      <c r="C141" s="184" t="s">
        <v>197</v>
      </c>
      <c r="D141" s="185"/>
      <c r="E141" s="185"/>
      <c r="F141" s="192" t="s">
        <v>198</v>
      </c>
      <c r="G141" s="193"/>
      <c r="H141" s="193"/>
      <c r="I141" s="193">
        <f>' SO01b D.1.01 _B02 Pol'!G195+'IO01 D.1.11 Pol'!G87</f>
        <v>0</v>
      </c>
      <c r="J141" s="189" t="str">
        <f>IF(I144=0,"",I141/I144*100)</f>
        <v/>
      </c>
    </row>
    <row r="142" spans="1:10" ht="36.75" customHeight="1" x14ac:dyDescent="0.25">
      <c r="A142" s="178"/>
      <c r="B142" s="183" t="s">
        <v>199</v>
      </c>
      <c r="C142" s="184" t="s">
        <v>29</v>
      </c>
      <c r="D142" s="185"/>
      <c r="E142" s="185"/>
      <c r="F142" s="192" t="s">
        <v>199</v>
      </c>
      <c r="G142" s="193"/>
      <c r="H142" s="193"/>
      <c r="I142" s="193">
        <f>'VON VON Pol'!G8</f>
        <v>0</v>
      </c>
      <c r="J142" s="189" t="str">
        <f>IF(I144=0,"",I142/I144*100)</f>
        <v/>
      </c>
    </row>
    <row r="143" spans="1:10" ht="36.75" customHeight="1" x14ac:dyDescent="0.25">
      <c r="A143" s="178"/>
      <c r="B143" s="183" t="s">
        <v>200</v>
      </c>
      <c r="C143" s="184" t="s">
        <v>30</v>
      </c>
      <c r="D143" s="185"/>
      <c r="E143" s="185"/>
      <c r="F143" s="192" t="s">
        <v>200</v>
      </c>
      <c r="G143" s="193"/>
      <c r="H143" s="193"/>
      <c r="I143" s="193">
        <f>'VON VON Pol'!G19</f>
        <v>0</v>
      </c>
      <c r="J143" s="189" t="str">
        <f>IF(I144=0,"",I143/I144*100)</f>
        <v/>
      </c>
    </row>
    <row r="144" spans="1:10" ht="25.5" customHeight="1" x14ac:dyDescent="0.25">
      <c r="A144" s="179"/>
      <c r="B144" s="186" t="s">
        <v>1</v>
      </c>
      <c r="C144" s="187"/>
      <c r="D144" s="188"/>
      <c r="E144" s="188"/>
      <c r="F144" s="194"/>
      <c r="G144" s="195"/>
      <c r="H144" s="195"/>
      <c r="I144" s="195">
        <f>SUM(I93:I143)</f>
        <v>0</v>
      </c>
      <c r="J144" s="190">
        <f>SUM(J93:J143)</f>
        <v>0</v>
      </c>
    </row>
    <row r="145" spans="6:10" x14ac:dyDescent="0.25">
      <c r="F145" s="133"/>
      <c r="G145" s="133"/>
      <c r="H145" s="133"/>
      <c r="I145" s="133"/>
      <c r="J145" s="191"/>
    </row>
    <row r="146" spans="6:10" x14ac:dyDescent="0.25">
      <c r="F146" s="133"/>
      <c r="G146" s="133"/>
      <c r="H146" s="133"/>
      <c r="I146" s="133"/>
      <c r="J146" s="191"/>
    </row>
    <row r="147" spans="6:10" x14ac:dyDescent="0.25">
      <c r="F147" s="133"/>
      <c r="G147" s="133"/>
      <c r="H147" s="133"/>
      <c r="I147" s="133"/>
      <c r="J147" s="1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1">
    <mergeCell ref="C139:E139"/>
    <mergeCell ref="C140:E140"/>
    <mergeCell ref="C141:E141"/>
    <mergeCell ref="C142:E142"/>
    <mergeCell ref="C143:E143"/>
    <mergeCell ref="C134:E134"/>
    <mergeCell ref="C135:E135"/>
    <mergeCell ref="C136:E136"/>
    <mergeCell ref="C137:E137"/>
    <mergeCell ref="C138:E138"/>
    <mergeCell ref="C129:E129"/>
    <mergeCell ref="C130:E130"/>
    <mergeCell ref="C131:E131"/>
    <mergeCell ref="C132:E132"/>
    <mergeCell ref="C133:E133"/>
    <mergeCell ref="C124:E124"/>
    <mergeCell ref="C125:E125"/>
    <mergeCell ref="C126:E126"/>
    <mergeCell ref="C127:E127"/>
    <mergeCell ref="C128:E128"/>
    <mergeCell ref="C119:E119"/>
    <mergeCell ref="C120:E120"/>
    <mergeCell ref="C121:E121"/>
    <mergeCell ref="C122:E122"/>
    <mergeCell ref="C123:E123"/>
    <mergeCell ref="C114:E114"/>
    <mergeCell ref="C115:E115"/>
    <mergeCell ref="C116:E116"/>
    <mergeCell ref="C117:E117"/>
    <mergeCell ref="C118:E118"/>
    <mergeCell ref="C109:E109"/>
    <mergeCell ref="C110:E110"/>
    <mergeCell ref="C111:E111"/>
    <mergeCell ref="C112:E112"/>
    <mergeCell ref="C113:E113"/>
    <mergeCell ref="C104:E104"/>
    <mergeCell ref="C105:E105"/>
    <mergeCell ref="C106:E106"/>
    <mergeCell ref="C107:E107"/>
    <mergeCell ref="C108:E108"/>
    <mergeCell ref="C99:E99"/>
    <mergeCell ref="C100:E100"/>
    <mergeCell ref="C101:E101"/>
    <mergeCell ref="C102:E102"/>
    <mergeCell ref="C103:E103"/>
    <mergeCell ref="C94:E94"/>
    <mergeCell ref="C95:E95"/>
    <mergeCell ref="C96:E96"/>
    <mergeCell ref="C97:E97"/>
    <mergeCell ref="C98:E98"/>
    <mergeCell ref="B69:J69"/>
    <mergeCell ref="B75:J75"/>
    <mergeCell ref="B76:J76"/>
    <mergeCell ref="B77:J77"/>
    <mergeCell ref="C93:E93"/>
    <mergeCell ref="B63:J63"/>
    <mergeCell ref="B64:J64"/>
    <mergeCell ref="B65:J65"/>
    <mergeCell ref="B67:J67"/>
    <mergeCell ref="B68:J68"/>
    <mergeCell ref="C54:E54"/>
    <mergeCell ref="C55:E55"/>
    <mergeCell ref="C56:E56"/>
    <mergeCell ref="C57:E57"/>
    <mergeCell ref="B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8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5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5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5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C5C4A-EFA7-4A1A-9B8F-51580D0B85A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201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202</v>
      </c>
    </row>
    <row r="3" spans="1:60" ht="25" customHeight="1" x14ac:dyDescent="0.25">
      <c r="A3" s="198" t="s">
        <v>9</v>
      </c>
      <c r="B3" s="49" t="s">
        <v>46</v>
      </c>
      <c r="C3" s="201" t="s">
        <v>47</v>
      </c>
      <c r="D3" s="199"/>
      <c r="E3" s="199"/>
      <c r="F3" s="199"/>
      <c r="G3" s="200"/>
      <c r="AC3" s="176" t="s">
        <v>202</v>
      </c>
      <c r="AG3" t="s">
        <v>203</v>
      </c>
    </row>
    <row r="4" spans="1:60" ht="25" customHeight="1" x14ac:dyDescent="0.25">
      <c r="A4" s="202" t="s">
        <v>10</v>
      </c>
      <c r="B4" s="203" t="s">
        <v>48</v>
      </c>
      <c r="C4" s="204" t="s">
        <v>49</v>
      </c>
      <c r="D4" s="205"/>
      <c r="E4" s="205"/>
      <c r="F4" s="205"/>
      <c r="G4" s="206"/>
      <c r="AG4" t="s">
        <v>204</v>
      </c>
    </row>
    <row r="5" spans="1:60" x14ac:dyDescent="0.25">
      <c r="D5" s="10"/>
    </row>
    <row r="6" spans="1:60" ht="37.5" x14ac:dyDescent="0.25">
      <c r="A6" s="208" t="s">
        <v>205</v>
      </c>
      <c r="B6" s="210" t="s">
        <v>206</v>
      </c>
      <c r="C6" s="210" t="s">
        <v>207</v>
      </c>
      <c r="D6" s="209" t="s">
        <v>208</v>
      </c>
      <c r="E6" s="208" t="s">
        <v>209</v>
      </c>
      <c r="F6" s="207" t="s">
        <v>210</v>
      </c>
      <c r="G6" s="208" t="s">
        <v>31</v>
      </c>
      <c r="H6" s="211" t="s">
        <v>32</v>
      </c>
      <c r="I6" s="211" t="s">
        <v>211</v>
      </c>
      <c r="J6" s="211" t="s">
        <v>33</v>
      </c>
      <c r="K6" s="211" t="s">
        <v>212</v>
      </c>
      <c r="L6" s="211" t="s">
        <v>213</v>
      </c>
      <c r="M6" s="211" t="s">
        <v>214</v>
      </c>
      <c r="N6" s="211" t="s">
        <v>215</v>
      </c>
      <c r="O6" s="211" t="s">
        <v>216</v>
      </c>
      <c r="P6" s="211" t="s">
        <v>217</v>
      </c>
      <c r="Q6" s="211" t="s">
        <v>218</v>
      </c>
      <c r="R6" s="211" t="s">
        <v>219</v>
      </c>
      <c r="S6" s="211" t="s">
        <v>220</v>
      </c>
      <c r="T6" s="211" t="s">
        <v>221</v>
      </c>
      <c r="U6" s="211" t="s">
        <v>222</v>
      </c>
      <c r="V6" s="211" t="s">
        <v>223</v>
      </c>
      <c r="W6" s="211" t="s">
        <v>224</v>
      </c>
      <c r="X6" s="211" t="s">
        <v>225</v>
      </c>
      <c r="Y6" s="211" t="s">
        <v>226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8" t="s">
        <v>227</v>
      </c>
      <c r="B8" s="239" t="s">
        <v>107</v>
      </c>
      <c r="C8" s="265" t="s">
        <v>111</v>
      </c>
      <c r="D8" s="240"/>
      <c r="E8" s="241"/>
      <c r="F8" s="242"/>
      <c r="G8" s="242">
        <f>SUMIF(AG9:AG43,"&lt;&gt;NOR",G9:G43)</f>
        <v>0</v>
      </c>
      <c r="H8" s="242"/>
      <c r="I8" s="242">
        <f>SUM(I9:I43)</f>
        <v>0</v>
      </c>
      <c r="J8" s="242"/>
      <c r="K8" s="242">
        <f>SUM(K9:K43)</f>
        <v>0</v>
      </c>
      <c r="L8" s="242"/>
      <c r="M8" s="242">
        <f>SUM(M9:M43)</f>
        <v>0</v>
      </c>
      <c r="N8" s="241"/>
      <c r="O8" s="241">
        <f>SUM(O9:O43)</f>
        <v>0</v>
      </c>
      <c r="P8" s="241"/>
      <c r="Q8" s="241">
        <f>SUM(Q9:Q43)</f>
        <v>0</v>
      </c>
      <c r="R8" s="242"/>
      <c r="S8" s="242"/>
      <c r="T8" s="243"/>
      <c r="U8" s="237"/>
      <c r="V8" s="237">
        <f>SUM(V9:V43)</f>
        <v>785.29</v>
      </c>
      <c r="W8" s="237"/>
      <c r="X8" s="237"/>
      <c r="Y8" s="237"/>
      <c r="AG8" t="s">
        <v>228</v>
      </c>
    </row>
    <row r="9" spans="1:60" outlineLevel="1" x14ac:dyDescent="0.25">
      <c r="A9" s="248">
        <v>1</v>
      </c>
      <c r="B9" s="249" t="s">
        <v>229</v>
      </c>
      <c r="C9" s="266" t="s">
        <v>230</v>
      </c>
      <c r="D9" s="250" t="s">
        <v>231</v>
      </c>
      <c r="E9" s="251">
        <v>8.9001000000000001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21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232</v>
      </c>
      <c r="T9" s="254" t="s">
        <v>233</v>
      </c>
      <c r="U9" s="232">
        <v>0.21</v>
      </c>
      <c r="V9" s="232">
        <f>ROUND(E9*U9,2)</f>
        <v>1.87</v>
      </c>
      <c r="W9" s="232"/>
      <c r="X9" s="232" t="s">
        <v>234</v>
      </c>
      <c r="Y9" s="232" t="s">
        <v>235</v>
      </c>
      <c r="Z9" s="212"/>
      <c r="AA9" s="212"/>
      <c r="AB9" s="212"/>
      <c r="AC9" s="212"/>
      <c r="AD9" s="212"/>
      <c r="AE9" s="212"/>
      <c r="AF9" s="212"/>
      <c r="AG9" s="212" t="s">
        <v>236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7" t="s">
        <v>237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238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67" t="s">
        <v>239</v>
      </c>
      <c r="D11" s="233"/>
      <c r="E11" s="234"/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238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5">
      <c r="A12" s="229"/>
      <c r="B12" s="230"/>
      <c r="C12" s="267" t="s">
        <v>240</v>
      </c>
      <c r="D12" s="233"/>
      <c r="E12" s="234">
        <v>8.9001000000000001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238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48">
        <v>2</v>
      </c>
      <c r="B13" s="249" t="s">
        <v>241</v>
      </c>
      <c r="C13" s="266" t="s">
        <v>242</v>
      </c>
      <c r="D13" s="250" t="s">
        <v>231</v>
      </c>
      <c r="E13" s="251">
        <v>204.29509999999999</v>
      </c>
      <c r="F13" s="252"/>
      <c r="G13" s="253">
        <f>ROUND(E13*F13,2)</f>
        <v>0</v>
      </c>
      <c r="H13" s="252"/>
      <c r="I13" s="253">
        <f>ROUND(E13*H13,2)</f>
        <v>0</v>
      </c>
      <c r="J13" s="252"/>
      <c r="K13" s="253">
        <f>ROUND(E13*J13,2)</f>
        <v>0</v>
      </c>
      <c r="L13" s="253">
        <v>21</v>
      </c>
      <c r="M13" s="253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3"/>
      <c r="S13" s="253" t="s">
        <v>232</v>
      </c>
      <c r="T13" s="254" t="s">
        <v>233</v>
      </c>
      <c r="U13" s="232">
        <v>0.16</v>
      </c>
      <c r="V13" s="232">
        <f>ROUND(E13*U13,2)</f>
        <v>32.69</v>
      </c>
      <c r="W13" s="232"/>
      <c r="X13" s="232" t="s">
        <v>234</v>
      </c>
      <c r="Y13" s="232" t="s">
        <v>235</v>
      </c>
      <c r="Z13" s="212"/>
      <c r="AA13" s="212"/>
      <c r="AB13" s="212"/>
      <c r="AC13" s="212"/>
      <c r="AD13" s="212"/>
      <c r="AE13" s="212"/>
      <c r="AF13" s="212"/>
      <c r="AG13" s="212" t="s">
        <v>236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5">
      <c r="A14" s="229"/>
      <c r="B14" s="230"/>
      <c r="C14" s="267" t="s">
        <v>237</v>
      </c>
      <c r="D14" s="233"/>
      <c r="E14" s="234"/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238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5">
      <c r="A15" s="229"/>
      <c r="B15" s="230"/>
      <c r="C15" s="267" t="s">
        <v>239</v>
      </c>
      <c r="D15" s="233"/>
      <c r="E15" s="234"/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238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5">
      <c r="A16" s="229"/>
      <c r="B16" s="230"/>
      <c r="C16" s="267" t="s">
        <v>243</v>
      </c>
      <c r="D16" s="233"/>
      <c r="E16" s="234">
        <v>10.828099999999999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238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5">
      <c r="A17" s="229"/>
      <c r="B17" s="230"/>
      <c r="C17" s="267" t="s">
        <v>244</v>
      </c>
      <c r="D17" s="233"/>
      <c r="E17" s="234">
        <v>19.986000000000001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238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5">
      <c r="A18" s="229"/>
      <c r="B18" s="230"/>
      <c r="C18" s="267" t="s">
        <v>245</v>
      </c>
      <c r="D18" s="233"/>
      <c r="E18" s="234">
        <v>23.79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238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5">
      <c r="A19" s="229"/>
      <c r="B19" s="230"/>
      <c r="C19" s="267" t="s">
        <v>246</v>
      </c>
      <c r="D19" s="233"/>
      <c r="E19" s="234">
        <v>10.273999999999999</v>
      </c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238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5">
      <c r="A20" s="229"/>
      <c r="B20" s="230"/>
      <c r="C20" s="267" t="s">
        <v>247</v>
      </c>
      <c r="D20" s="233"/>
      <c r="E20" s="234">
        <v>24.463999999999999</v>
      </c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238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5">
      <c r="A21" s="229"/>
      <c r="B21" s="230"/>
      <c r="C21" s="267" t="s">
        <v>248</v>
      </c>
      <c r="D21" s="233"/>
      <c r="E21" s="234">
        <v>88.904399999999995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238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5">
      <c r="A22" s="229"/>
      <c r="B22" s="230"/>
      <c r="C22" s="267" t="s">
        <v>249</v>
      </c>
      <c r="D22" s="233"/>
      <c r="E22" s="234">
        <v>26.0486</v>
      </c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238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48">
        <v>3</v>
      </c>
      <c r="B23" s="249" t="s">
        <v>250</v>
      </c>
      <c r="C23" s="266" t="s">
        <v>251</v>
      </c>
      <c r="D23" s="250" t="s">
        <v>231</v>
      </c>
      <c r="E23" s="251">
        <v>73.595500000000001</v>
      </c>
      <c r="F23" s="252"/>
      <c r="G23" s="253">
        <f>ROUND(E23*F23,2)</f>
        <v>0</v>
      </c>
      <c r="H23" s="252"/>
      <c r="I23" s="253">
        <f>ROUND(E23*H23,2)</f>
        <v>0</v>
      </c>
      <c r="J23" s="252"/>
      <c r="K23" s="253">
        <f>ROUND(E23*J23,2)</f>
        <v>0</v>
      </c>
      <c r="L23" s="253">
        <v>21</v>
      </c>
      <c r="M23" s="253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3"/>
      <c r="S23" s="253" t="s">
        <v>232</v>
      </c>
      <c r="T23" s="254" t="s">
        <v>233</v>
      </c>
      <c r="U23" s="232">
        <v>3.53</v>
      </c>
      <c r="V23" s="232">
        <f>ROUND(E23*U23,2)</f>
        <v>259.79000000000002</v>
      </c>
      <c r="W23" s="232"/>
      <c r="X23" s="232" t="s">
        <v>234</v>
      </c>
      <c r="Y23" s="232" t="s">
        <v>235</v>
      </c>
      <c r="Z23" s="212"/>
      <c r="AA23" s="212"/>
      <c r="AB23" s="212"/>
      <c r="AC23" s="212"/>
      <c r="AD23" s="212"/>
      <c r="AE23" s="212"/>
      <c r="AF23" s="212"/>
      <c r="AG23" s="212" t="s">
        <v>236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 x14ac:dyDescent="0.25">
      <c r="A24" s="229"/>
      <c r="B24" s="230"/>
      <c r="C24" s="267" t="s">
        <v>237</v>
      </c>
      <c r="D24" s="233"/>
      <c r="E24" s="234"/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238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5">
      <c r="A25" s="229"/>
      <c r="B25" s="230"/>
      <c r="C25" s="267" t="s">
        <v>252</v>
      </c>
      <c r="D25" s="233"/>
      <c r="E25" s="234">
        <v>46.508000000000003</v>
      </c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238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5">
      <c r="A26" s="229"/>
      <c r="B26" s="230"/>
      <c r="C26" s="267" t="s">
        <v>253</v>
      </c>
      <c r="D26" s="233"/>
      <c r="E26" s="234">
        <v>27.087499999999999</v>
      </c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238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0" outlineLevel="1" x14ac:dyDescent="0.25">
      <c r="A27" s="255">
        <v>4</v>
      </c>
      <c r="B27" s="256" t="s">
        <v>254</v>
      </c>
      <c r="C27" s="268" t="s">
        <v>255</v>
      </c>
      <c r="D27" s="257" t="s">
        <v>231</v>
      </c>
      <c r="E27" s="258">
        <v>73.595500000000001</v>
      </c>
      <c r="F27" s="259"/>
      <c r="G27" s="260">
        <f>ROUND(E27*F27,2)</f>
        <v>0</v>
      </c>
      <c r="H27" s="259"/>
      <c r="I27" s="260">
        <f>ROUND(E27*H27,2)</f>
        <v>0</v>
      </c>
      <c r="J27" s="259"/>
      <c r="K27" s="260">
        <f>ROUND(E27*J27,2)</f>
        <v>0</v>
      </c>
      <c r="L27" s="260">
        <v>21</v>
      </c>
      <c r="M27" s="260">
        <f>G27*(1+L27/100)</f>
        <v>0</v>
      </c>
      <c r="N27" s="258">
        <v>0</v>
      </c>
      <c r="O27" s="258">
        <f>ROUND(E27*N27,2)</f>
        <v>0</v>
      </c>
      <c r="P27" s="258">
        <v>0</v>
      </c>
      <c r="Q27" s="258">
        <f>ROUND(E27*P27,2)</f>
        <v>0</v>
      </c>
      <c r="R27" s="260"/>
      <c r="S27" s="260" t="s">
        <v>232</v>
      </c>
      <c r="T27" s="261" t="s">
        <v>233</v>
      </c>
      <c r="U27" s="232">
        <v>0.67</v>
      </c>
      <c r="V27" s="232">
        <f>ROUND(E27*U27,2)</f>
        <v>49.31</v>
      </c>
      <c r="W27" s="232"/>
      <c r="X27" s="232" t="s">
        <v>234</v>
      </c>
      <c r="Y27" s="232" t="s">
        <v>235</v>
      </c>
      <c r="Z27" s="212"/>
      <c r="AA27" s="212"/>
      <c r="AB27" s="212"/>
      <c r="AC27" s="212"/>
      <c r="AD27" s="212"/>
      <c r="AE27" s="212"/>
      <c r="AF27" s="212"/>
      <c r="AG27" s="212" t="s">
        <v>236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0" outlineLevel="1" x14ac:dyDescent="0.25">
      <c r="A28" s="248">
        <v>5</v>
      </c>
      <c r="B28" s="249" t="s">
        <v>256</v>
      </c>
      <c r="C28" s="266" t="s">
        <v>257</v>
      </c>
      <c r="D28" s="250" t="s">
        <v>231</v>
      </c>
      <c r="E28" s="251">
        <v>220.78649999999999</v>
      </c>
      <c r="F28" s="252"/>
      <c r="G28" s="253">
        <f>ROUND(E28*F28,2)</f>
        <v>0</v>
      </c>
      <c r="H28" s="252"/>
      <c r="I28" s="253">
        <f>ROUND(E28*H28,2)</f>
        <v>0</v>
      </c>
      <c r="J28" s="252"/>
      <c r="K28" s="253">
        <f>ROUND(E28*J28,2)</f>
        <v>0</v>
      </c>
      <c r="L28" s="253">
        <v>21</v>
      </c>
      <c r="M28" s="253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3"/>
      <c r="S28" s="253" t="s">
        <v>232</v>
      </c>
      <c r="T28" s="254" t="s">
        <v>233</v>
      </c>
      <c r="U28" s="232">
        <v>0.59</v>
      </c>
      <c r="V28" s="232">
        <f>ROUND(E28*U28,2)</f>
        <v>130.26</v>
      </c>
      <c r="W28" s="232"/>
      <c r="X28" s="232" t="s">
        <v>234</v>
      </c>
      <c r="Y28" s="232" t="s">
        <v>235</v>
      </c>
      <c r="Z28" s="212"/>
      <c r="AA28" s="212"/>
      <c r="AB28" s="212"/>
      <c r="AC28" s="212"/>
      <c r="AD28" s="212"/>
      <c r="AE28" s="212"/>
      <c r="AF28" s="212"/>
      <c r="AG28" s="212" t="s">
        <v>236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5">
      <c r="A29" s="229"/>
      <c r="B29" s="230"/>
      <c r="C29" s="267" t="s">
        <v>258</v>
      </c>
      <c r="D29" s="233"/>
      <c r="E29" s="234">
        <v>220.78649999999999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238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48">
        <v>6</v>
      </c>
      <c r="B30" s="249" t="s">
        <v>259</v>
      </c>
      <c r="C30" s="266" t="s">
        <v>260</v>
      </c>
      <c r="D30" s="250" t="s">
        <v>231</v>
      </c>
      <c r="E30" s="251">
        <v>537.59379999999999</v>
      </c>
      <c r="F30" s="252"/>
      <c r="G30" s="253">
        <f>ROUND(E30*F30,2)</f>
        <v>0</v>
      </c>
      <c r="H30" s="252"/>
      <c r="I30" s="253">
        <f>ROUND(E30*H30,2)</f>
        <v>0</v>
      </c>
      <c r="J30" s="252"/>
      <c r="K30" s="253">
        <f>ROUND(E30*J30,2)</f>
        <v>0</v>
      </c>
      <c r="L30" s="253">
        <v>21</v>
      </c>
      <c r="M30" s="253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3"/>
      <c r="S30" s="253" t="s">
        <v>232</v>
      </c>
      <c r="T30" s="254" t="s">
        <v>233</v>
      </c>
      <c r="U30" s="232">
        <v>0.01</v>
      </c>
      <c r="V30" s="232">
        <f>ROUND(E30*U30,2)</f>
        <v>5.38</v>
      </c>
      <c r="W30" s="232"/>
      <c r="X30" s="232" t="s">
        <v>234</v>
      </c>
      <c r="Y30" s="232" t="s">
        <v>235</v>
      </c>
      <c r="Z30" s="212"/>
      <c r="AA30" s="212"/>
      <c r="AB30" s="212"/>
      <c r="AC30" s="212"/>
      <c r="AD30" s="212"/>
      <c r="AE30" s="212"/>
      <c r="AF30" s="212"/>
      <c r="AG30" s="212" t="s">
        <v>236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5">
      <c r="A31" s="229"/>
      <c r="B31" s="230"/>
      <c r="C31" s="267" t="s">
        <v>261</v>
      </c>
      <c r="D31" s="233"/>
      <c r="E31" s="234">
        <v>286.79070000000002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238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5">
      <c r="A32" s="229"/>
      <c r="B32" s="230"/>
      <c r="C32" s="267" t="s">
        <v>262</v>
      </c>
      <c r="D32" s="233"/>
      <c r="E32" s="234">
        <v>250.8031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238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48">
        <v>7</v>
      </c>
      <c r="B33" s="249" t="s">
        <v>263</v>
      </c>
      <c r="C33" s="266" t="s">
        <v>264</v>
      </c>
      <c r="D33" s="250" t="s">
        <v>231</v>
      </c>
      <c r="E33" s="251">
        <v>286.79070000000002</v>
      </c>
      <c r="F33" s="252"/>
      <c r="G33" s="253">
        <f>ROUND(E33*F33,2)</f>
        <v>0</v>
      </c>
      <c r="H33" s="252"/>
      <c r="I33" s="253">
        <f>ROUND(E33*H33,2)</f>
        <v>0</v>
      </c>
      <c r="J33" s="252"/>
      <c r="K33" s="253">
        <f>ROUND(E33*J33,2)</f>
        <v>0</v>
      </c>
      <c r="L33" s="253">
        <v>21</v>
      </c>
      <c r="M33" s="253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3"/>
      <c r="S33" s="253" t="s">
        <v>232</v>
      </c>
      <c r="T33" s="254" t="s">
        <v>233</v>
      </c>
      <c r="U33" s="232">
        <v>0.05</v>
      </c>
      <c r="V33" s="232">
        <f>ROUND(E33*U33,2)</f>
        <v>14.34</v>
      </c>
      <c r="W33" s="232"/>
      <c r="X33" s="232" t="s">
        <v>234</v>
      </c>
      <c r="Y33" s="232" t="s">
        <v>235</v>
      </c>
      <c r="Z33" s="212"/>
      <c r="AA33" s="212"/>
      <c r="AB33" s="212"/>
      <c r="AC33" s="212"/>
      <c r="AD33" s="212"/>
      <c r="AE33" s="212"/>
      <c r="AF33" s="212"/>
      <c r="AG33" s="212" t="s">
        <v>236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5">
      <c r="A34" s="229"/>
      <c r="B34" s="230"/>
      <c r="C34" s="267" t="s">
        <v>261</v>
      </c>
      <c r="D34" s="233"/>
      <c r="E34" s="234">
        <v>286.79070000000002</v>
      </c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238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55">
        <v>8</v>
      </c>
      <c r="B35" s="256" t="s">
        <v>265</v>
      </c>
      <c r="C35" s="268" t="s">
        <v>266</v>
      </c>
      <c r="D35" s="257" t="s">
        <v>231</v>
      </c>
      <c r="E35" s="258">
        <v>286.79070000000002</v>
      </c>
      <c r="F35" s="259"/>
      <c r="G35" s="260">
        <f>ROUND(E35*F35,2)</f>
        <v>0</v>
      </c>
      <c r="H35" s="259"/>
      <c r="I35" s="260">
        <f>ROUND(E35*H35,2)</f>
        <v>0</v>
      </c>
      <c r="J35" s="259"/>
      <c r="K35" s="260">
        <f>ROUND(E35*J35,2)</f>
        <v>0</v>
      </c>
      <c r="L35" s="260">
        <v>21</v>
      </c>
      <c r="M35" s="260">
        <f>G35*(1+L35/100)</f>
        <v>0</v>
      </c>
      <c r="N35" s="258">
        <v>0</v>
      </c>
      <c r="O35" s="258">
        <f>ROUND(E35*N35,2)</f>
        <v>0</v>
      </c>
      <c r="P35" s="258">
        <v>0</v>
      </c>
      <c r="Q35" s="258">
        <f>ROUND(E35*P35,2)</f>
        <v>0</v>
      </c>
      <c r="R35" s="260"/>
      <c r="S35" s="260" t="s">
        <v>232</v>
      </c>
      <c r="T35" s="261" t="s">
        <v>233</v>
      </c>
      <c r="U35" s="232">
        <v>0.01</v>
      </c>
      <c r="V35" s="232">
        <f>ROUND(E35*U35,2)</f>
        <v>2.87</v>
      </c>
      <c r="W35" s="232"/>
      <c r="X35" s="232" t="s">
        <v>234</v>
      </c>
      <c r="Y35" s="232" t="s">
        <v>235</v>
      </c>
      <c r="Z35" s="212"/>
      <c r="AA35" s="212"/>
      <c r="AB35" s="212"/>
      <c r="AC35" s="212"/>
      <c r="AD35" s="212"/>
      <c r="AE35" s="212"/>
      <c r="AF35" s="212"/>
      <c r="AG35" s="212" t="s">
        <v>236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48">
        <v>9</v>
      </c>
      <c r="B36" s="249" t="s">
        <v>267</v>
      </c>
      <c r="C36" s="266" t="s">
        <v>268</v>
      </c>
      <c r="D36" s="250" t="s">
        <v>231</v>
      </c>
      <c r="E36" s="251">
        <v>35.9876</v>
      </c>
      <c r="F36" s="252"/>
      <c r="G36" s="253">
        <f>ROUND(E36*F36,2)</f>
        <v>0</v>
      </c>
      <c r="H36" s="252"/>
      <c r="I36" s="253">
        <f>ROUND(E36*H36,2)</f>
        <v>0</v>
      </c>
      <c r="J36" s="252"/>
      <c r="K36" s="253">
        <f>ROUND(E36*J36,2)</f>
        <v>0</v>
      </c>
      <c r="L36" s="253">
        <v>21</v>
      </c>
      <c r="M36" s="253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3"/>
      <c r="S36" s="253" t="s">
        <v>232</v>
      </c>
      <c r="T36" s="254" t="s">
        <v>233</v>
      </c>
      <c r="U36" s="232">
        <v>0.01</v>
      </c>
      <c r="V36" s="232">
        <f>ROUND(E36*U36,2)</f>
        <v>0.36</v>
      </c>
      <c r="W36" s="232"/>
      <c r="X36" s="232" t="s">
        <v>234</v>
      </c>
      <c r="Y36" s="232" t="s">
        <v>235</v>
      </c>
      <c r="Z36" s="212"/>
      <c r="AA36" s="212"/>
      <c r="AB36" s="212"/>
      <c r="AC36" s="212"/>
      <c r="AD36" s="212"/>
      <c r="AE36" s="212"/>
      <c r="AF36" s="212"/>
      <c r="AG36" s="212" t="s">
        <v>236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5">
      <c r="A37" s="229"/>
      <c r="B37" s="230"/>
      <c r="C37" s="267" t="s">
        <v>261</v>
      </c>
      <c r="D37" s="233"/>
      <c r="E37" s="234">
        <v>286.79070000000002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238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5">
      <c r="A38" s="229"/>
      <c r="B38" s="230"/>
      <c r="C38" s="267" t="s">
        <v>269</v>
      </c>
      <c r="D38" s="233"/>
      <c r="E38" s="234">
        <v>-250.8031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238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48">
        <v>10</v>
      </c>
      <c r="B39" s="249" t="s">
        <v>270</v>
      </c>
      <c r="C39" s="266" t="s">
        <v>271</v>
      </c>
      <c r="D39" s="250" t="s">
        <v>231</v>
      </c>
      <c r="E39" s="251">
        <v>71.975200000000001</v>
      </c>
      <c r="F39" s="252"/>
      <c r="G39" s="253">
        <f>ROUND(E39*F39,2)</f>
        <v>0</v>
      </c>
      <c r="H39" s="252"/>
      <c r="I39" s="253">
        <f>ROUND(E39*H39,2)</f>
        <v>0</v>
      </c>
      <c r="J39" s="252"/>
      <c r="K39" s="253">
        <f>ROUND(E39*J39,2)</f>
        <v>0</v>
      </c>
      <c r="L39" s="253">
        <v>21</v>
      </c>
      <c r="M39" s="253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3"/>
      <c r="S39" s="253" t="s">
        <v>232</v>
      </c>
      <c r="T39" s="254" t="s">
        <v>233</v>
      </c>
      <c r="U39" s="232">
        <v>0</v>
      </c>
      <c r="V39" s="232">
        <f>ROUND(E39*U39,2)</f>
        <v>0</v>
      </c>
      <c r="W39" s="232"/>
      <c r="X39" s="232" t="s">
        <v>234</v>
      </c>
      <c r="Y39" s="232" t="s">
        <v>235</v>
      </c>
      <c r="Z39" s="212"/>
      <c r="AA39" s="212"/>
      <c r="AB39" s="212"/>
      <c r="AC39" s="212"/>
      <c r="AD39" s="212"/>
      <c r="AE39" s="212"/>
      <c r="AF39" s="212"/>
      <c r="AG39" s="212" t="s">
        <v>236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5">
      <c r="A40" s="229"/>
      <c r="B40" s="230"/>
      <c r="C40" s="267" t="s">
        <v>272</v>
      </c>
      <c r="D40" s="233"/>
      <c r="E40" s="234">
        <v>71.975200000000001</v>
      </c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238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0" outlineLevel="1" x14ac:dyDescent="0.25">
      <c r="A41" s="255">
        <v>11</v>
      </c>
      <c r="B41" s="256" t="s">
        <v>273</v>
      </c>
      <c r="C41" s="268" t="s">
        <v>274</v>
      </c>
      <c r="D41" s="257" t="s">
        <v>231</v>
      </c>
      <c r="E41" s="258">
        <v>35.9876</v>
      </c>
      <c r="F41" s="259"/>
      <c r="G41" s="260">
        <f>ROUND(E41*F41,2)</f>
        <v>0</v>
      </c>
      <c r="H41" s="259"/>
      <c r="I41" s="260">
        <f>ROUND(E41*H41,2)</f>
        <v>0</v>
      </c>
      <c r="J41" s="259"/>
      <c r="K41" s="260">
        <f>ROUND(E41*J41,2)</f>
        <v>0</v>
      </c>
      <c r="L41" s="260">
        <v>21</v>
      </c>
      <c r="M41" s="260">
        <f>G41*(1+L41/100)</f>
        <v>0</v>
      </c>
      <c r="N41" s="258">
        <v>0</v>
      </c>
      <c r="O41" s="258">
        <f>ROUND(E41*N41,2)</f>
        <v>0</v>
      </c>
      <c r="P41" s="258">
        <v>0</v>
      </c>
      <c r="Q41" s="258">
        <f>ROUND(E41*P41,2)</f>
        <v>0</v>
      </c>
      <c r="R41" s="260"/>
      <c r="S41" s="260" t="s">
        <v>232</v>
      </c>
      <c r="T41" s="261" t="s">
        <v>233</v>
      </c>
      <c r="U41" s="232">
        <v>0</v>
      </c>
      <c r="V41" s="232">
        <f>ROUND(E41*U41,2)</f>
        <v>0</v>
      </c>
      <c r="W41" s="232"/>
      <c r="X41" s="232" t="s">
        <v>234</v>
      </c>
      <c r="Y41" s="232" t="s">
        <v>235</v>
      </c>
      <c r="Z41" s="212"/>
      <c r="AA41" s="212"/>
      <c r="AB41" s="212"/>
      <c r="AC41" s="212"/>
      <c r="AD41" s="212"/>
      <c r="AE41" s="212"/>
      <c r="AF41" s="212"/>
      <c r="AG41" s="212" t="s">
        <v>236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48">
        <v>12</v>
      </c>
      <c r="B42" s="249" t="s">
        <v>275</v>
      </c>
      <c r="C42" s="266" t="s">
        <v>276</v>
      </c>
      <c r="D42" s="250" t="s">
        <v>231</v>
      </c>
      <c r="E42" s="251">
        <v>250.8031</v>
      </c>
      <c r="F42" s="252"/>
      <c r="G42" s="253">
        <f>ROUND(E42*F42,2)</f>
        <v>0</v>
      </c>
      <c r="H42" s="252"/>
      <c r="I42" s="253">
        <f>ROUND(E42*H42,2)</f>
        <v>0</v>
      </c>
      <c r="J42" s="252"/>
      <c r="K42" s="253">
        <f>ROUND(E42*J42,2)</f>
        <v>0</v>
      </c>
      <c r="L42" s="253">
        <v>21</v>
      </c>
      <c r="M42" s="253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3"/>
      <c r="S42" s="253" t="s">
        <v>232</v>
      </c>
      <c r="T42" s="254" t="s">
        <v>233</v>
      </c>
      <c r="U42" s="232">
        <v>1.1499999999999999</v>
      </c>
      <c r="V42" s="232">
        <f>ROUND(E42*U42,2)</f>
        <v>288.42</v>
      </c>
      <c r="W42" s="232"/>
      <c r="X42" s="232" t="s">
        <v>234</v>
      </c>
      <c r="Y42" s="232" t="s">
        <v>235</v>
      </c>
      <c r="Z42" s="212"/>
      <c r="AA42" s="212"/>
      <c r="AB42" s="212"/>
      <c r="AC42" s="212"/>
      <c r="AD42" s="212"/>
      <c r="AE42" s="212"/>
      <c r="AF42" s="212"/>
      <c r="AG42" s="212" t="s">
        <v>236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5">
      <c r="A43" s="229"/>
      <c r="B43" s="230"/>
      <c r="C43" s="267" t="s">
        <v>277</v>
      </c>
      <c r="D43" s="233"/>
      <c r="E43" s="234">
        <v>250.8031</v>
      </c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238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13" x14ac:dyDescent="0.25">
      <c r="A44" s="238" t="s">
        <v>227</v>
      </c>
      <c r="B44" s="239" t="s">
        <v>135</v>
      </c>
      <c r="C44" s="265" t="s">
        <v>136</v>
      </c>
      <c r="D44" s="240"/>
      <c r="E44" s="241"/>
      <c r="F44" s="242"/>
      <c r="G44" s="242">
        <f>SUMIF(AG45:AG58,"&lt;&gt;NOR",G45:G58)</f>
        <v>0</v>
      </c>
      <c r="H44" s="242"/>
      <c r="I44" s="242">
        <f>SUM(I45:I58)</f>
        <v>0</v>
      </c>
      <c r="J44" s="242"/>
      <c r="K44" s="242">
        <f>SUM(K45:K58)</f>
        <v>0</v>
      </c>
      <c r="L44" s="242"/>
      <c r="M44" s="242">
        <f>SUM(M45:M58)</f>
        <v>0</v>
      </c>
      <c r="N44" s="241"/>
      <c r="O44" s="241">
        <f>SUM(O45:O58)</f>
        <v>52.72</v>
      </c>
      <c r="P44" s="241"/>
      <c r="Q44" s="241">
        <f>SUM(Q45:Q58)</f>
        <v>0</v>
      </c>
      <c r="R44" s="242"/>
      <c r="S44" s="242"/>
      <c r="T44" s="243"/>
      <c r="U44" s="237"/>
      <c r="V44" s="237">
        <f>SUM(V45:V58)</f>
        <v>175.73000000000002</v>
      </c>
      <c r="W44" s="237"/>
      <c r="X44" s="237"/>
      <c r="Y44" s="237"/>
      <c r="AG44" t="s">
        <v>228</v>
      </c>
    </row>
    <row r="45" spans="1:60" ht="20" outlineLevel="1" x14ac:dyDescent="0.25">
      <c r="A45" s="248">
        <v>13</v>
      </c>
      <c r="B45" s="249" t="s">
        <v>278</v>
      </c>
      <c r="C45" s="266" t="s">
        <v>279</v>
      </c>
      <c r="D45" s="250" t="s">
        <v>231</v>
      </c>
      <c r="E45" s="251">
        <v>15.018750000000001</v>
      </c>
      <c r="F45" s="252"/>
      <c r="G45" s="253">
        <f>ROUND(E45*F45,2)</f>
        <v>0</v>
      </c>
      <c r="H45" s="252"/>
      <c r="I45" s="253">
        <f>ROUND(E45*H45,2)</f>
        <v>0</v>
      </c>
      <c r="J45" s="252"/>
      <c r="K45" s="253">
        <f>ROUND(E45*J45,2)</f>
        <v>0</v>
      </c>
      <c r="L45" s="253">
        <v>21</v>
      </c>
      <c r="M45" s="253">
        <f>G45*(1+L45/100)</f>
        <v>0</v>
      </c>
      <c r="N45" s="251">
        <v>1.6820900000000001</v>
      </c>
      <c r="O45" s="251">
        <f>ROUND(E45*N45,2)</f>
        <v>25.26</v>
      </c>
      <c r="P45" s="251">
        <v>0</v>
      </c>
      <c r="Q45" s="251">
        <f>ROUND(E45*P45,2)</f>
        <v>0</v>
      </c>
      <c r="R45" s="253"/>
      <c r="S45" s="253" t="s">
        <v>232</v>
      </c>
      <c r="T45" s="254" t="s">
        <v>233</v>
      </c>
      <c r="U45" s="232">
        <v>3.9407000000000001</v>
      </c>
      <c r="V45" s="232">
        <f>ROUND(E45*U45,2)</f>
        <v>59.18</v>
      </c>
      <c r="W45" s="232"/>
      <c r="X45" s="232" t="s">
        <v>234</v>
      </c>
      <c r="Y45" s="232" t="s">
        <v>235</v>
      </c>
      <c r="Z45" s="212"/>
      <c r="AA45" s="212"/>
      <c r="AB45" s="212"/>
      <c r="AC45" s="212"/>
      <c r="AD45" s="212"/>
      <c r="AE45" s="212"/>
      <c r="AF45" s="212"/>
      <c r="AG45" s="212" t="s">
        <v>236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0" outlineLevel="2" x14ac:dyDescent="0.25">
      <c r="A46" s="229"/>
      <c r="B46" s="230"/>
      <c r="C46" s="267" t="s">
        <v>280</v>
      </c>
      <c r="D46" s="233"/>
      <c r="E46" s="234"/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238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5">
      <c r="A47" s="229"/>
      <c r="B47" s="230"/>
      <c r="C47" s="267" t="s">
        <v>281</v>
      </c>
      <c r="D47" s="233"/>
      <c r="E47" s="234"/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238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5">
      <c r="A48" s="229"/>
      <c r="B48" s="230"/>
      <c r="C48" s="267" t="s">
        <v>282</v>
      </c>
      <c r="D48" s="233"/>
      <c r="E48" s="234"/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238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5">
      <c r="A49" s="229"/>
      <c r="B49" s="230"/>
      <c r="C49" s="267" t="s">
        <v>283</v>
      </c>
      <c r="D49" s="233"/>
      <c r="E49" s="234">
        <v>9.9187499999999993</v>
      </c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238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5">
      <c r="A50" s="229"/>
      <c r="B50" s="230"/>
      <c r="C50" s="267" t="s">
        <v>284</v>
      </c>
      <c r="D50" s="233"/>
      <c r="E50" s="234">
        <v>2.1675</v>
      </c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238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5">
      <c r="A51" s="229"/>
      <c r="B51" s="230"/>
      <c r="C51" s="267" t="s">
        <v>285</v>
      </c>
      <c r="D51" s="233"/>
      <c r="E51" s="234">
        <v>2.9325000000000001</v>
      </c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2"/>
      <c r="AA51" s="212"/>
      <c r="AB51" s="212"/>
      <c r="AC51" s="212"/>
      <c r="AD51" s="212"/>
      <c r="AE51" s="212"/>
      <c r="AF51" s="212"/>
      <c r="AG51" s="212" t="s">
        <v>238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48">
        <v>14</v>
      </c>
      <c r="B52" s="249" t="s">
        <v>286</v>
      </c>
      <c r="C52" s="266" t="s">
        <v>287</v>
      </c>
      <c r="D52" s="250" t="s">
        <v>231</v>
      </c>
      <c r="E52" s="251">
        <v>6.2789999999999999</v>
      </c>
      <c r="F52" s="252"/>
      <c r="G52" s="253">
        <f>ROUND(E52*F52,2)</f>
        <v>0</v>
      </c>
      <c r="H52" s="252"/>
      <c r="I52" s="253">
        <f>ROUND(E52*H52,2)</f>
        <v>0</v>
      </c>
      <c r="J52" s="252"/>
      <c r="K52" s="253">
        <f>ROUND(E52*J52,2)</f>
        <v>0</v>
      </c>
      <c r="L52" s="253">
        <v>21</v>
      </c>
      <c r="M52" s="253">
        <f>G52*(1+L52/100)</f>
        <v>0</v>
      </c>
      <c r="N52" s="251">
        <v>0.58179999999999998</v>
      </c>
      <c r="O52" s="251">
        <f>ROUND(E52*N52,2)</f>
        <v>3.65</v>
      </c>
      <c r="P52" s="251">
        <v>0</v>
      </c>
      <c r="Q52" s="251">
        <f>ROUND(E52*P52,2)</f>
        <v>0</v>
      </c>
      <c r="R52" s="253"/>
      <c r="S52" s="253" t="s">
        <v>232</v>
      </c>
      <c r="T52" s="254" t="s">
        <v>233</v>
      </c>
      <c r="U52" s="232">
        <v>6.4406800000000004</v>
      </c>
      <c r="V52" s="232">
        <f>ROUND(E52*U52,2)</f>
        <v>40.44</v>
      </c>
      <c r="W52" s="232"/>
      <c r="X52" s="232" t="s">
        <v>234</v>
      </c>
      <c r="Y52" s="232" t="s">
        <v>235</v>
      </c>
      <c r="Z52" s="212"/>
      <c r="AA52" s="212"/>
      <c r="AB52" s="212"/>
      <c r="AC52" s="212"/>
      <c r="AD52" s="212"/>
      <c r="AE52" s="212"/>
      <c r="AF52" s="212"/>
      <c r="AG52" s="212" t="s">
        <v>236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0" outlineLevel="2" x14ac:dyDescent="0.25">
      <c r="A53" s="229"/>
      <c r="B53" s="230"/>
      <c r="C53" s="267" t="s">
        <v>280</v>
      </c>
      <c r="D53" s="233"/>
      <c r="E53" s="234"/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2"/>
      <c r="AA53" s="212"/>
      <c r="AB53" s="212"/>
      <c r="AC53" s="212"/>
      <c r="AD53" s="212"/>
      <c r="AE53" s="212"/>
      <c r="AF53" s="212"/>
      <c r="AG53" s="212" t="s">
        <v>238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5">
      <c r="A54" s="229"/>
      <c r="B54" s="230"/>
      <c r="C54" s="267" t="s">
        <v>281</v>
      </c>
      <c r="D54" s="233"/>
      <c r="E54" s="234"/>
      <c r="F54" s="232"/>
      <c r="G54" s="232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32"/>
      <c r="Z54" s="212"/>
      <c r="AA54" s="212"/>
      <c r="AB54" s="212"/>
      <c r="AC54" s="212"/>
      <c r="AD54" s="212"/>
      <c r="AE54" s="212"/>
      <c r="AF54" s="212"/>
      <c r="AG54" s="212" t="s">
        <v>238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5">
      <c r="A55" s="229"/>
      <c r="B55" s="230"/>
      <c r="C55" s="267" t="s">
        <v>288</v>
      </c>
      <c r="D55" s="233"/>
      <c r="E55" s="234">
        <v>6.2789999999999999</v>
      </c>
      <c r="F55" s="232"/>
      <c r="G55" s="23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2"/>
      <c r="AA55" s="212"/>
      <c r="AB55" s="212"/>
      <c r="AC55" s="212"/>
      <c r="AD55" s="212"/>
      <c r="AE55" s="212"/>
      <c r="AF55" s="212"/>
      <c r="AG55" s="212" t="s">
        <v>238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48">
        <v>15</v>
      </c>
      <c r="B56" s="249" t="s">
        <v>289</v>
      </c>
      <c r="C56" s="266" t="s">
        <v>290</v>
      </c>
      <c r="D56" s="250" t="s">
        <v>291</v>
      </c>
      <c r="E56" s="251">
        <v>126.435</v>
      </c>
      <c r="F56" s="252"/>
      <c r="G56" s="253">
        <f>ROUND(E56*F56,2)</f>
        <v>0</v>
      </c>
      <c r="H56" s="252"/>
      <c r="I56" s="253">
        <f>ROUND(E56*H56,2)</f>
        <v>0</v>
      </c>
      <c r="J56" s="252"/>
      <c r="K56" s="253">
        <f>ROUND(E56*J56,2)</f>
        <v>0</v>
      </c>
      <c r="L56" s="253">
        <v>21</v>
      </c>
      <c r="M56" s="253">
        <f>G56*(1+L56/100)</f>
        <v>0</v>
      </c>
      <c r="N56" s="251">
        <v>0.18834999999999999</v>
      </c>
      <c r="O56" s="251">
        <f>ROUND(E56*N56,2)</f>
        <v>23.81</v>
      </c>
      <c r="P56" s="251">
        <v>0</v>
      </c>
      <c r="Q56" s="251">
        <f>ROUND(E56*P56,2)</f>
        <v>0</v>
      </c>
      <c r="R56" s="253"/>
      <c r="S56" s="253" t="s">
        <v>232</v>
      </c>
      <c r="T56" s="254" t="s">
        <v>233</v>
      </c>
      <c r="U56" s="232">
        <v>0.60199999999999998</v>
      </c>
      <c r="V56" s="232">
        <f>ROUND(E56*U56,2)</f>
        <v>76.11</v>
      </c>
      <c r="W56" s="232"/>
      <c r="X56" s="232" t="s">
        <v>234</v>
      </c>
      <c r="Y56" s="232" t="s">
        <v>235</v>
      </c>
      <c r="Z56" s="212"/>
      <c r="AA56" s="212"/>
      <c r="AB56" s="212"/>
      <c r="AC56" s="212"/>
      <c r="AD56" s="212"/>
      <c r="AE56" s="212"/>
      <c r="AF56" s="212"/>
      <c r="AG56" s="212" t="s">
        <v>236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0" outlineLevel="2" x14ac:dyDescent="0.25">
      <c r="A57" s="229"/>
      <c r="B57" s="230"/>
      <c r="C57" s="267" t="s">
        <v>292</v>
      </c>
      <c r="D57" s="233"/>
      <c r="E57" s="234"/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32"/>
      <c r="Z57" s="212"/>
      <c r="AA57" s="212"/>
      <c r="AB57" s="212"/>
      <c r="AC57" s="212"/>
      <c r="AD57" s="212"/>
      <c r="AE57" s="212"/>
      <c r="AF57" s="212"/>
      <c r="AG57" s="212" t="s">
        <v>238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5">
      <c r="A58" s="229"/>
      <c r="B58" s="230"/>
      <c r="C58" s="267" t="s">
        <v>293</v>
      </c>
      <c r="D58" s="233"/>
      <c r="E58" s="234">
        <v>126.435</v>
      </c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238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13" x14ac:dyDescent="0.25">
      <c r="A59" s="238" t="s">
        <v>227</v>
      </c>
      <c r="B59" s="239" t="s">
        <v>143</v>
      </c>
      <c r="C59" s="265" t="s">
        <v>144</v>
      </c>
      <c r="D59" s="240"/>
      <c r="E59" s="241"/>
      <c r="F59" s="242"/>
      <c r="G59" s="242">
        <f>SUMIF(AG60:AG64,"&lt;&gt;NOR",G60:G64)</f>
        <v>0</v>
      </c>
      <c r="H59" s="242"/>
      <c r="I59" s="242">
        <f>SUM(I60:I64)</f>
        <v>0</v>
      </c>
      <c r="J59" s="242"/>
      <c r="K59" s="242">
        <f>SUM(K60:K64)</f>
        <v>0</v>
      </c>
      <c r="L59" s="242"/>
      <c r="M59" s="242">
        <f>SUM(M60:M64)</f>
        <v>0</v>
      </c>
      <c r="N59" s="241"/>
      <c r="O59" s="241">
        <f>SUM(O60:O64)</f>
        <v>0.92</v>
      </c>
      <c r="P59" s="241"/>
      <c r="Q59" s="241">
        <f>SUM(Q60:Q64)</f>
        <v>0</v>
      </c>
      <c r="R59" s="242"/>
      <c r="S59" s="242"/>
      <c r="T59" s="243"/>
      <c r="U59" s="237"/>
      <c r="V59" s="237">
        <f>SUM(V60:V64)</f>
        <v>58.05</v>
      </c>
      <c r="W59" s="237"/>
      <c r="X59" s="237"/>
      <c r="Y59" s="237"/>
      <c r="AG59" t="s">
        <v>228</v>
      </c>
    </row>
    <row r="60" spans="1:60" ht="20" outlineLevel="1" x14ac:dyDescent="0.25">
      <c r="A60" s="248">
        <v>16</v>
      </c>
      <c r="B60" s="249" t="s">
        <v>294</v>
      </c>
      <c r="C60" s="266" t="s">
        <v>295</v>
      </c>
      <c r="D60" s="250" t="s">
        <v>291</v>
      </c>
      <c r="E60" s="251">
        <v>58.05</v>
      </c>
      <c r="F60" s="252"/>
      <c r="G60" s="253">
        <f>ROUND(E60*F60,2)</f>
        <v>0</v>
      </c>
      <c r="H60" s="252"/>
      <c r="I60" s="253">
        <f>ROUND(E60*H60,2)</f>
        <v>0</v>
      </c>
      <c r="J60" s="252"/>
      <c r="K60" s="253">
        <f>ROUND(E60*J60,2)</f>
        <v>0</v>
      </c>
      <c r="L60" s="253">
        <v>21</v>
      </c>
      <c r="M60" s="253">
        <f>G60*(1+L60/100)</f>
        <v>0</v>
      </c>
      <c r="N60" s="251">
        <v>1.5910000000000001E-2</v>
      </c>
      <c r="O60" s="251">
        <f>ROUND(E60*N60,2)</f>
        <v>0.92</v>
      </c>
      <c r="P60" s="251">
        <v>0</v>
      </c>
      <c r="Q60" s="251">
        <f>ROUND(E60*P60,2)</f>
        <v>0</v>
      </c>
      <c r="R60" s="253"/>
      <c r="S60" s="253" t="s">
        <v>232</v>
      </c>
      <c r="T60" s="254" t="s">
        <v>233</v>
      </c>
      <c r="U60" s="232">
        <v>1</v>
      </c>
      <c r="V60" s="232">
        <f>ROUND(E60*U60,2)</f>
        <v>58.05</v>
      </c>
      <c r="W60" s="232"/>
      <c r="X60" s="232" t="s">
        <v>234</v>
      </c>
      <c r="Y60" s="232" t="s">
        <v>235</v>
      </c>
      <c r="Z60" s="212"/>
      <c r="AA60" s="212"/>
      <c r="AB60" s="212"/>
      <c r="AC60" s="212"/>
      <c r="AD60" s="212"/>
      <c r="AE60" s="212"/>
      <c r="AF60" s="212"/>
      <c r="AG60" s="212" t="s">
        <v>236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5">
      <c r="A61" s="229"/>
      <c r="B61" s="230"/>
      <c r="C61" s="269" t="s">
        <v>296</v>
      </c>
      <c r="D61" s="262"/>
      <c r="E61" s="262"/>
      <c r="F61" s="262"/>
      <c r="G61" s="26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2"/>
      <c r="AA61" s="212"/>
      <c r="AB61" s="212"/>
      <c r="AC61" s="212"/>
      <c r="AD61" s="212"/>
      <c r="AE61" s="212"/>
      <c r="AF61" s="212"/>
      <c r="AG61" s="212" t="s">
        <v>297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2" x14ac:dyDescent="0.25">
      <c r="A62" s="229"/>
      <c r="B62" s="230"/>
      <c r="C62" s="267" t="s">
        <v>298</v>
      </c>
      <c r="D62" s="233"/>
      <c r="E62" s="234"/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32"/>
      <c r="Z62" s="212"/>
      <c r="AA62" s="212"/>
      <c r="AB62" s="212"/>
      <c r="AC62" s="212"/>
      <c r="AD62" s="212"/>
      <c r="AE62" s="212"/>
      <c r="AF62" s="212"/>
      <c r="AG62" s="212" t="s">
        <v>238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5">
      <c r="A63" s="229"/>
      <c r="B63" s="230"/>
      <c r="C63" s="267" t="s">
        <v>299</v>
      </c>
      <c r="D63" s="233"/>
      <c r="E63" s="234">
        <v>17.53</v>
      </c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2"/>
      <c r="AA63" s="212"/>
      <c r="AB63" s="212"/>
      <c r="AC63" s="212"/>
      <c r="AD63" s="212"/>
      <c r="AE63" s="212"/>
      <c r="AF63" s="212"/>
      <c r="AG63" s="212" t="s">
        <v>238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5">
      <c r="A64" s="229"/>
      <c r="B64" s="230"/>
      <c r="C64" s="267" t="s">
        <v>300</v>
      </c>
      <c r="D64" s="233"/>
      <c r="E64" s="234">
        <v>40.520000000000003</v>
      </c>
      <c r="F64" s="232"/>
      <c r="G64" s="23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32"/>
      <c r="Z64" s="212"/>
      <c r="AA64" s="212"/>
      <c r="AB64" s="212"/>
      <c r="AC64" s="212"/>
      <c r="AD64" s="212"/>
      <c r="AE64" s="212"/>
      <c r="AF64" s="212"/>
      <c r="AG64" s="212" t="s">
        <v>238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13" x14ac:dyDescent="0.25">
      <c r="A65" s="238" t="s">
        <v>227</v>
      </c>
      <c r="B65" s="239" t="s">
        <v>146</v>
      </c>
      <c r="C65" s="265" t="s">
        <v>147</v>
      </c>
      <c r="D65" s="240"/>
      <c r="E65" s="241"/>
      <c r="F65" s="242"/>
      <c r="G65" s="242">
        <f>SUMIF(AG66:AG78,"&lt;&gt;NOR",G66:G78)</f>
        <v>0</v>
      </c>
      <c r="H65" s="242"/>
      <c r="I65" s="242">
        <f>SUM(I66:I78)</f>
        <v>0</v>
      </c>
      <c r="J65" s="242"/>
      <c r="K65" s="242">
        <f>SUM(K66:K78)</f>
        <v>0</v>
      </c>
      <c r="L65" s="242"/>
      <c r="M65" s="242">
        <f>SUM(M66:M78)</f>
        <v>0</v>
      </c>
      <c r="N65" s="241"/>
      <c r="O65" s="241">
        <f>SUM(O66:O78)</f>
        <v>5.79</v>
      </c>
      <c r="P65" s="241"/>
      <c r="Q65" s="241">
        <f>SUM(Q66:Q78)</f>
        <v>0</v>
      </c>
      <c r="R65" s="242"/>
      <c r="S65" s="242"/>
      <c r="T65" s="243"/>
      <c r="U65" s="237"/>
      <c r="V65" s="237">
        <f>SUM(V66:V78)</f>
        <v>199.73</v>
      </c>
      <c r="W65" s="237"/>
      <c r="X65" s="237"/>
      <c r="Y65" s="237"/>
      <c r="AG65" t="s">
        <v>228</v>
      </c>
    </row>
    <row r="66" spans="1:60" outlineLevel="1" x14ac:dyDescent="0.25">
      <c r="A66" s="248">
        <v>17</v>
      </c>
      <c r="B66" s="249" t="s">
        <v>301</v>
      </c>
      <c r="C66" s="266" t="s">
        <v>302</v>
      </c>
      <c r="D66" s="250" t="s">
        <v>291</v>
      </c>
      <c r="E66" s="251">
        <v>13.8</v>
      </c>
      <c r="F66" s="252"/>
      <c r="G66" s="253">
        <f>ROUND(E66*F66,2)</f>
        <v>0</v>
      </c>
      <c r="H66" s="252"/>
      <c r="I66" s="253">
        <f>ROUND(E66*H66,2)</f>
        <v>0</v>
      </c>
      <c r="J66" s="252"/>
      <c r="K66" s="253">
        <f>ROUND(E66*J66,2)</f>
        <v>0</v>
      </c>
      <c r="L66" s="253">
        <v>21</v>
      </c>
      <c r="M66" s="253">
        <f>G66*(1+L66/100)</f>
        <v>0</v>
      </c>
      <c r="N66" s="251">
        <v>8.6249999999999993E-2</v>
      </c>
      <c r="O66" s="251">
        <f>ROUND(E66*N66,2)</f>
        <v>1.19</v>
      </c>
      <c r="P66" s="251">
        <v>0</v>
      </c>
      <c r="Q66" s="251">
        <f>ROUND(E66*P66,2)</f>
        <v>0</v>
      </c>
      <c r="R66" s="253"/>
      <c r="S66" s="253" t="s">
        <v>232</v>
      </c>
      <c r="T66" s="254" t="s">
        <v>233</v>
      </c>
      <c r="U66" s="232">
        <v>1.6</v>
      </c>
      <c r="V66" s="232">
        <f>ROUND(E66*U66,2)</f>
        <v>22.08</v>
      </c>
      <c r="W66" s="232"/>
      <c r="X66" s="232" t="s">
        <v>234</v>
      </c>
      <c r="Y66" s="232" t="s">
        <v>235</v>
      </c>
      <c r="Z66" s="212"/>
      <c r="AA66" s="212"/>
      <c r="AB66" s="212"/>
      <c r="AC66" s="212"/>
      <c r="AD66" s="212"/>
      <c r="AE66" s="212"/>
      <c r="AF66" s="212"/>
      <c r="AG66" s="212" t="s">
        <v>236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0" outlineLevel="2" x14ac:dyDescent="0.25">
      <c r="A67" s="229"/>
      <c r="B67" s="230"/>
      <c r="C67" s="267" t="s">
        <v>280</v>
      </c>
      <c r="D67" s="233"/>
      <c r="E67" s="234"/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32"/>
      <c r="Z67" s="212"/>
      <c r="AA67" s="212"/>
      <c r="AB67" s="212"/>
      <c r="AC67" s="212"/>
      <c r="AD67" s="212"/>
      <c r="AE67" s="212"/>
      <c r="AF67" s="212"/>
      <c r="AG67" s="212" t="s">
        <v>238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5">
      <c r="A68" s="229"/>
      <c r="B68" s="230"/>
      <c r="C68" s="267" t="s">
        <v>281</v>
      </c>
      <c r="D68" s="233"/>
      <c r="E68" s="234"/>
      <c r="F68" s="232"/>
      <c r="G68" s="23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32"/>
      <c r="Z68" s="212"/>
      <c r="AA68" s="212"/>
      <c r="AB68" s="212"/>
      <c r="AC68" s="212"/>
      <c r="AD68" s="212"/>
      <c r="AE68" s="212"/>
      <c r="AF68" s="212"/>
      <c r="AG68" s="212" t="s">
        <v>238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5">
      <c r="A69" s="229"/>
      <c r="B69" s="230"/>
      <c r="C69" s="267" t="s">
        <v>303</v>
      </c>
      <c r="D69" s="233"/>
      <c r="E69" s="234">
        <v>13.8</v>
      </c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32"/>
      <c r="Z69" s="212"/>
      <c r="AA69" s="212"/>
      <c r="AB69" s="212"/>
      <c r="AC69" s="212"/>
      <c r="AD69" s="212"/>
      <c r="AE69" s="212"/>
      <c r="AF69" s="212"/>
      <c r="AG69" s="212" t="s">
        <v>238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0" outlineLevel="1" x14ac:dyDescent="0.25">
      <c r="A70" s="248">
        <v>18</v>
      </c>
      <c r="B70" s="249" t="s">
        <v>304</v>
      </c>
      <c r="C70" s="266" t="s">
        <v>305</v>
      </c>
      <c r="D70" s="250" t="s">
        <v>291</v>
      </c>
      <c r="E70" s="251">
        <v>38.450000000000003</v>
      </c>
      <c r="F70" s="252"/>
      <c r="G70" s="253">
        <f>ROUND(E70*F70,2)</f>
        <v>0</v>
      </c>
      <c r="H70" s="252"/>
      <c r="I70" s="253">
        <f>ROUND(E70*H70,2)</f>
        <v>0</v>
      </c>
      <c r="J70" s="252"/>
      <c r="K70" s="253">
        <f>ROUND(E70*J70,2)</f>
        <v>0</v>
      </c>
      <c r="L70" s="253">
        <v>21</v>
      </c>
      <c r="M70" s="253">
        <f>G70*(1+L70/100)</f>
        <v>0</v>
      </c>
      <c r="N70" s="251">
        <v>2.3949999999999999E-2</v>
      </c>
      <c r="O70" s="251">
        <f>ROUND(E70*N70,2)</f>
        <v>0.92</v>
      </c>
      <c r="P70" s="251">
        <v>0</v>
      </c>
      <c r="Q70" s="251">
        <f>ROUND(E70*P70,2)</f>
        <v>0</v>
      </c>
      <c r="R70" s="253"/>
      <c r="S70" s="253" t="s">
        <v>232</v>
      </c>
      <c r="T70" s="254" t="s">
        <v>233</v>
      </c>
      <c r="U70" s="232">
        <v>0.51</v>
      </c>
      <c r="V70" s="232">
        <f>ROUND(E70*U70,2)</f>
        <v>19.61</v>
      </c>
      <c r="W70" s="232"/>
      <c r="X70" s="232" t="s">
        <v>234</v>
      </c>
      <c r="Y70" s="232" t="s">
        <v>235</v>
      </c>
      <c r="Z70" s="212"/>
      <c r="AA70" s="212"/>
      <c r="AB70" s="212"/>
      <c r="AC70" s="212"/>
      <c r="AD70" s="212"/>
      <c r="AE70" s="212"/>
      <c r="AF70" s="212"/>
      <c r="AG70" s="212" t="s">
        <v>236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0" outlineLevel="2" x14ac:dyDescent="0.25">
      <c r="A71" s="229"/>
      <c r="B71" s="230"/>
      <c r="C71" s="267" t="s">
        <v>280</v>
      </c>
      <c r="D71" s="233"/>
      <c r="E71" s="234"/>
      <c r="F71" s="232"/>
      <c r="G71" s="232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32"/>
      <c r="Z71" s="212"/>
      <c r="AA71" s="212"/>
      <c r="AB71" s="212"/>
      <c r="AC71" s="212"/>
      <c r="AD71" s="212"/>
      <c r="AE71" s="212"/>
      <c r="AF71" s="212"/>
      <c r="AG71" s="212" t="s">
        <v>238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5">
      <c r="A72" s="229"/>
      <c r="B72" s="230"/>
      <c r="C72" s="267" t="s">
        <v>281</v>
      </c>
      <c r="D72" s="233"/>
      <c r="E72" s="234"/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32"/>
      <c r="Z72" s="212"/>
      <c r="AA72" s="212"/>
      <c r="AB72" s="212"/>
      <c r="AC72" s="212"/>
      <c r="AD72" s="212"/>
      <c r="AE72" s="212"/>
      <c r="AF72" s="212"/>
      <c r="AG72" s="212" t="s">
        <v>238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5">
      <c r="A73" s="229"/>
      <c r="B73" s="230"/>
      <c r="C73" s="267" t="s">
        <v>282</v>
      </c>
      <c r="D73" s="233"/>
      <c r="E73" s="234"/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2"/>
      <c r="AA73" s="212"/>
      <c r="AB73" s="212"/>
      <c r="AC73" s="212"/>
      <c r="AD73" s="212"/>
      <c r="AE73" s="212"/>
      <c r="AF73" s="212"/>
      <c r="AG73" s="212" t="s">
        <v>238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5">
      <c r="A74" s="229"/>
      <c r="B74" s="230"/>
      <c r="C74" s="267" t="s">
        <v>306</v>
      </c>
      <c r="D74" s="233"/>
      <c r="E74" s="234">
        <v>26.45</v>
      </c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32"/>
      <c r="Z74" s="212"/>
      <c r="AA74" s="212"/>
      <c r="AB74" s="212"/>
      <c r="AC74" s="212"/>
      <c r="AD74" s="212"/>
      <c r="AE74" s="212"/>
      <c r="AF74" s="212"/>
      <c r="AG74" s="212" t="s">
        <v>238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5">
      <c r="A75" s="229"/>
      <c r="B75" s="230"/>
      <c r="C75" s="267" t="s">
        <v>307</v>
      </c>
      <c r="D75" s="233"/>
      <c r="E75" s="234">
        <v>5.0999999999999996</v>
      </c>
      <c r="F75" s="232"/>
      <c r="G75" s="232"/>
      <c r="H75" s="232"/>
      <c r="I75" s="232"/>
      <c r="J75" s="232"/>
      <c r="K75" s="232"/>
      <c r="L75" s="232"/>
      <c r="M75" s="232"/>
      <c r="N75" s="231"/>
      <c r="O75" s="231"/>
      <c r="P75" s="231"/>
      <c r="Q75" s="231"/>
      <c r="R75" s="232"/>
      <c r="S75" s="232"/>
      <c r="T75" s="232"/>
      <c r="U75" s="232"/>
      <c r="V75" s="232"/>
      <c r="W75" s="232"/>
      <c r="X75" s="232"/>
      <c r="Y75" s="232"/>
      <c r="Z75" s="212"/>
      <c r="AA75" s="212"/>
      <c r="AB75" s="212"/>
      <c r="AC75" s="212"/>
      <c r="AD75" s="212"/>
      <c r="AE75" s="212"/>
      <c r="AF75" s="212"/>
      <c r="AG75" s="212" t="s">
        <v>238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5">
      <c r="A76" s="229"/>
      <c r="B76" s="230"/>
      <c r="C76" s="267" t="s">
        <v>308</v>
      </c>
      <c r="D76" s="233"/>
      <c r="E76" s="234">
        <v>6.9</v>
      </c>
      <c r="F76" s="232"/>
      <c r="G76" s="232"/>
      <c r="H76" s="232"/>
      <c r="I76" s="232"/>
      <c r="J76" s="232"/>
      <c r="K76" s="232"/>
      <c r="L76" s="232"/>
      <c r="M76" s="232"/>
      <c r="N76" s="231"/>
      <c r="O76" s="231"/>
      <c r="P76" s="231"/>
      <c r="Q76" s="231"/>
      <c r="R76" s="232"/>
      <c r="S76" s="232"/>
      <c r="T76" s="232"/>
      <c r="U76" s="232"/>
      <c r="V76" s="232"/>
      <c r="W76" s="232"/>
      <c r="X76" s="232"/>
      <c r="Y76" s="232"/>
      <c r="Z76" s="212"/>
      <c r="AA76" s="212"/>
      <c r="AB76" s="212"/>
      <c r="AC76" s="212"/>
      <c r="AD76" s="212"/>
      <c r="AE76" s="212"/>
      <c r="AF76" s="212"/>
      <c r="AG76" s="212" t="s">
        <v>238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0" outlineLevel="1" x14ac:dyDescent="0.25">
      <c r="A77" s="248">
        <v>19</v>
      </c>
      <c r="B77" s="249" t="s">
        <v>309</v>
      </c>
      <c r="C77" s="266" t="s">
        <v>310</v>
      </c>
      <c r="D77" s="250" t="s">
        <v>291</v>
      </c>
      <c r="E77" s="251">
        <v>100</v>
      </c>
      <c r="F77" s="252"/>
      <c r="G77" s="253">
        <f>ROUND(E77*F77,2)</f>
        <v>0</v>
      </c>
      <c r="H77" s="252"/>
      <c r="I77" s="253">
        <f>ROUND(E77*H77,2)</f>
        <v>0</v>
      </c>
      <c r="J77" s="252"/>
      <c r="K77" s="253">
        <f>ROUND(E77*J77,2)</f>
        <v>0</v>
      </c>
      <c r="L77" s="253">
        <v>21</v>
      </c>
      <c r="M77" s="253">
        <f>G77*(1+L77/100)</f>
        <v>0</v>
      </c>
      <c r="N77" s="251">
        <v>3.6819999999999999E-2</v>
      </c>
      <c r="O77" s="251">
        <f>ROUND(E77*N77,2)</f>
        <v>3.68</v>
      </c>
      <c r="P77" s="251">
        <v>0</v>
      </c>
      <c r="Q77" s="251">
        <f>ROUND(E77*P77,2)</f>
        <v>0</v>
      </c>
      <c r="R77" s="253"/>
      <c r="S77" s="253" t="s">
        <v>232</v>
      </c>
      <c r="T77" s="254" t="s">
        <v>233</v>
      </c>
      <c r="U77" s="232">
        <v>1.58036</v>
      </c>
      <c r="V77" s="232">
        <f>ROUND(E77*U77,2)</f>
        <v>158.04</v>
      </c>
      <c r="W77" s="232"/>
      <c r="X77" s="232" t="s">
        <v>234</v>
      </c>
      <c r="Y77" s="232" t="s">
        <v>235</v>
      </c>
      <c r="Z77" s="212"/>
      <c r="AA77" s="212"/>
      <c r="AB77" s="212"/>
      <c r="AC77" s="212"/>
      <c r="AD77" s="212"/>
      <c r="AE77" s="212"/>
      <c r="AF77" s="212"/>
      <c r="AG77" s="212" t="s">
        <v>236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 x14ac:dyDescent="0.25">
      <c r="A78" s="229"/>
      <c r="B78" s="230"/>
      <c r="C78" s="267" t="s">
        <v>311</v>
      </c>
      <c r="D78" s="233"/>
      <c r="E78" s="234">
        <v>100</v>
      </c>
      <c r="F78" s="232"/>
      <c r="G78" s="232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32"/>
      <c r="Z78" s="212"/>
      <c r="AA78" s="212"/>
      <c r="AB78" s="212"/>
      <c r="AC78" s="212"/>
      <c r="AD78" s="212"/>
      <c r="AE78" s="212"/>
      <c r="AF78" s="212"/>
      <c r="AG78" s="212" t="s">
        <v>238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13" x14ac:dyDescent="0.25">
      <c r="A79" s="238" t="s">
        <v>227</v>
      </c>
      <c r="B79" s="239" t="s">
        <v>148</v>
      </c>
      <c r="C79" s="265" t="s">
        <v>149</v>
      </c>
      <c r="D79" s="240"/>
      <c r="E79" s="241"/>
      <c r="F79" s="242"/>
      <c r="G79" s="242">
        <f>SUMIF(AG80:AG192,"&lt;&gt;NOR",G80:G192)</f>
        <v>0</v>
      </c>
      <c r="H79" s="242"/>
      <c r="I79" s="242">
        <f>SUM(I80:I192)</f>
        <v>0</v>
      </c>
      <c r="J79" s="242"/>
      <c r="K79" s="242">
        <f>SUM(K80:K192)</f>
        <v>0</v>
      </c>
      <c r="L79" s="242"/>
      <c r="M79" s="242">
        <f>SUM(M80:M192)</f>
        <v>0</v>
      </c>
      <c r="N79" s="241"/>
      <c r="O79" s="241">
        <f>SUM(O80:O192)</f>
        <v>92.330000000000013</v>
      </c>
      <c r="P79" s="241"/>
      <c r="Q79" s="241">
        <f>SUM(Q80:Q192)</f>
        <v>3.41</v>
      </c>
      <c r="R79" s="242"/>
      <c r="S79" s="242"/>
      <c r="T79" s="243"/>
      <c r="U79" s="237"/>
      <c r="V79" s="237">
        <f>SUM(V80:V192)</f>
        <v>3538.59</v>
      </c>
      <c r="W79" s="237"/>
      <c r="X79" s="237"/>
      <c r="Y79" s="237"/>
      <c r="AG79" t="s">
        <v>228</v>
      </c>
    </row>
    <row r="80" spans="1:60" ht="20" outlineLevel="1" x14ac:dyDescent="0.25">
      <c r="A80" s="248">
        <v>20</v>
      </c>
      <c r="B80" s="249" t="s">
        <v>312</v>
      </c>
      <c r="C80" s="266" t="s">
        <v>313</v>
      </c>
      <c r="D80" s="250" t="s">
        <v>291</v>
      </c>
      <c r="E80" s="251">
        <v>65.900499999999994</v>
      </c>
      <c r="F80" s="252"/>
      <c r="G80" s="253">
        <f>ROUND(E80*F80,2)</f>
        <v>0</v>
      </c>
      <c r="H80" s="252"/>
      <c r="I80" s="253">
        <f>ROUND(E80*H80,2)</f>
        <v>0</v>
      </c>
      <c r="J80" s="252"/>
      <c r="K80" s="253">
        <f>ROUND(E80*J80,2)</f>
        <v>0</v>
      </c>
      <c r="L80" s="253">
        <v>21</v>
      </c>
      <c r="M80" s="253">
        <f>G80*(1+L80/100)</f>
        <v>0</v>
      </c>
      <c r="N80" s="251">
        <v>1.7850000000000001E-2</v>
      </c>
      <c r="O80" s="251">
        <f>ROUND(E80*N80,2)</f>
        <v>1.18</v>
      </c>
      <c r="P80" s="251">
        <v>0</v>
      </c>
      <c r="Q80" s="251">
        <f>ROUND(E80*P80,2)</f>
        <v>0</v>
      </c>
      <c r="R80" s="253"/>
      <c r="S80" s="253" t="s">
        <v>232</v>
      </c>
      <c r="T80" s="254" t="s">
        <v>233</v>
      </c>
      <c r="U80" s="232">
        <v>1.26</v>
      </c>
      <c r="V80" s="232">
        <f>ROUND(E80*U80,2)</f>
        <v>83.03</v>
      </c>
      <c r="W80" s="232"/>
      <c r="X80" s="232" t="s">
        <v>234</v>
      </c>
      <c r="Y80" s="232" t="s">
        <v>235</v>
      </c>
      <c r="Z80" s="212"/>
      <c r="AA80" s="212"/>
      <c r="AB80" s="212"/>
      <c r="AC80" s="212"/>
      <c r="AD80" s="212"/>
      <c r="AE80" s="212"/>
      <c r="AF80" s="212"/>
      <c r="AG80" s="212" t="s">
        <v>236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30.5" outlineLevel="2" x14ac:dyDescent="0.25">
      <c r="A81" s="229"/>
      <c r="B81" s="230"/>
      <c r="C81" s="269" t="s">
        <v>314</v>
      </c>
      <c r="D81" s="262"/>
      <c r="E81" s="262"/>
      <c r="F81" s="262"/>
      <c r="G81" s="26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32"/>
      <c r="Z81" s="212"/>
      <c r="AA81" s="212"/>
      <c r="AB81" s="212"/>
      <c r="AC81" s="212"/>
      <c r="AD81" s="212"/>
      <c r="AE81" s="212"/>
      <c r="AF81" s="212"/>
      <c r="AG81" s="212" t="s">
        <v>297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63" t="str">
        <f>C81</f>
        <v>Položka obsahuje: nanesení lepicího tmelu na izolační desky, nalepení desek, zajištění talířovými hmoždinkami (6 ks/m2), přebroušení desek, natažení stěrky, vtlačení výztužné tkaniny (1,15 m2/m2), přehlazení stěrky, kontaktní nátěr a povrchovou úpravu omítkou. V položce je obsaženo 0,14 m rohových lišt na m2.</v>
      </c>
      <c r="BB81" s="212"/>
      <c r="BC81" s="212"/>
      <c r="BD81" s="212"/>
      <c r="BE81" s="212"/>
      <c r="BF81" s="212"/>
      <c r="BG81" s="212"/>
      <c r="BH81" s="212"/>
    </row>
    <row r="82" spans="1:60" outlineLevel="3" x14ac:dyDescent="0.25">
      <c r="A82" s="229"/>
      <c r="B82" s="230"/>
      <c r="C82" s="270" t="s">
        <v>315</v>
      </c>
      <c r="D82" s="264"/>
      <c r="E82" s="264"/>
      <c r="F82" s="264"/>
      <c r="G82" s="264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32"/>
      <c r="Z82" s="212"/>
      <c r="AA82" s="212"/>
      <c r="AB82" s="212"/>
      <c r="AC82" s="212"/>
      <c r="AD82" s="212"/>
      <c r="AE82" s="212"/>
      <c r="AF82" s="212"/>
      <c r="AG82" s="212" t="s">
        <v>297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0" outlineLevel="2" x14ac:dyDescent="0.25">
      <c r="A83" s="229"/>
      <c r="B83" s="230"/>
      <c r="C83" s="267" t="s">
        <v>280</v>
      </c>
      <c r="D83" s="233"/>
      <c r="E83" s="234"/>
      <c r="F83" s="232"/>
      <c r="G83" s="232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32"/>
      <c r="Z83" s="212"/>
      <c r="AA83" s="212"/>
      <c r="AB83" s="212"/>
      <c r="AC83" s="212"/>
      <c r="AD83" s="212"/>
      <c r="AE83" s="212"/>
      <c r="AF83" s="212"/>
      <c r="AG83" s="212" t="s">
        <v>238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5">
      <c r="A84" s="229"/>
      <c r="B84" s="230"/>
      <c r="C84" s="267" t="s">
        <v>316</v>
      </c>
      <c r="D84" s="233"/>
      <c r="E84" s="234"/>
      <c r="F84" s="232"/>
      <c r="G84" s="232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32"/>
      <c r="Z84" s="212"/>
      <c r="AA84" s="212"/>
      <c r="AB84" s="212"/>
      <c r="AC84" s="212"/>
      <c r="AD84" s="212"/>
      <c r="AE84" s="212"/>
      <c r="AF84" s="212"/>
      <c r="AG84" s="212" t="s">
        <v>238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5">
      <c r="A85" s="229"/>
      <c r="B85" s="230"/>
      <c r="C85" s="267" t="s">
        <v>317</v>
      </c>
      <c r="D85" s="233"/>
      <c r="E85" s="234">
        <v>39.865000000000002</v>
      </c>
      <c r="F85" s="232"/>
      <c r="G85" s="23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2"/>
      <c r="AA85" s="212"/>
      <c r="AB85" s="212"/>
      <c r="AC85" s="212"/>
      <c r="AD85" s="212"/>
      <c r="AE85" s="212"/>
      <c r="AF85" s="212"/>
      <c r="AG85" s="212" t="s">
        <v>238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5">
      <c r="A86" s="229"/>
      <c r="B86" s="230"/>
      <c r="C86" s="267" t="s">
        <v>318</v>
      </c>
      <c r="D86" s="233"/>
      <c r="E86" s="234">
        <v>4.7175000000000002</v>
      </c>
      <c r="F86" s="232"/>
      <c r="G86" s="232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32"/>
      <c r="Z86" s="212"/>
      <c r="AA86" s="212"/>
      <c r="AB86" s="212"/>
      <c r="AC86" s="212"/>
      <c r="AD86" s="212"/>
      <c r="AE86" s="212"/>
      <c r="AF86" s="212"/>
      <c r="AG86" s="212" t="s">
        <v>238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5">
      <c r="A87" s="229"/>
      <c r="B87" s="230"/>
      <c r="C87" s="267" t="s">
        <v>319</v>
      </c>
      <c r="D87" s="233"/>
      <c r="E87" s="234">
        <v>0.76500000000000001</v>
      </c>
      <c r="F87" s="232"/>
      <c r="G87" s="232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32"/>
      <c r="Z87" s="212"/>
      <c r="AA87" s="212"/>
      <c r="AB87" s="212"/>
      <c r="AC87" s="212"/>
      <c r="AD87" s="212"/>
      <c r="AE87" s="212"/>
      <c r="AF87" s="212"/>
      <c r="AG87" s="212" t="s">
        <v>238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5">
      <c r="A88" s="229"/>
      <c r="B88" s="230"/>
      <c r="C88" s="267" t="s">
        <v>320</v>
      </c>
      <c r="D88" s="233"/>
      <c r="E88" s="234">
        <v>1.3174999999999999</v>
      </c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2"/>
      <c r="AA88" s="212"/>
      <c r="AB88" s="212"/>
      <c r="AC88" s="212"/>
      <c r="AD88" s="212"/>
      <c r="AE88" s="212"/>
      <c r="AF88" s="212"/>
      <c r="AG88" s="212" t="s">
        <v>238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5">
      <c r="A89" s="229"/>
      <c r="B89" s="230"/>
      <c r="C89" s="267" t="s">
        <v>321</v>
      </c>
      <c r="D89" s="233"/>
      <c r="E89" s="234">
        <v>1.6617500000000001</v>
      </c>
      <c r="F89" s="232"/>
      <c r="G89" s="232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2"/>
      <c r="AA89" s="212"/>
      <c r="AB89" s="212"/>
      <c r="AC89" s="212"/>
      <c r="AD89" s="212"/>
      <c r="AE89" s="212"/>
      <c r="AF89" s="212"/>
      <c r="AG89" s="212" t="s">
        <v>238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5">
      <c r="A90" s="229"/>
      <c r="B90" s="230"/>
      <c r="C90" s="267" t="s">
        <v>322</v>
      </c>
      <c r="D90" s="233"/>
      <c r="E90" s="234">
        <v>1.7</v>
      </c>
      <c r="F90" s="232"/>
      <c r="G90" s="232"/>
      <c r="H90" s="232"/>
      <c r="I90" s="232"/>
      <c r="J90" s="232"/>
      <c r="K90" s="232"/>
      <c r="L90" s="232"/>
      <c r="M90" s="232"/>
      <c r="N90" s="231"/>
      <c r="O90" s="231"/>
      <c r="P90" s="231"/>
      <c r="Q90" s="231"/>
      <c r="R90" s="232"/>
      <c r="S90" s="232"/>
      <c r="T90" s="232"/>
      <c r="U90" s="232"/>
      <c r="V90" s="232"/>
      <c r="W90" s="232"/>
      <c r="X90" s="232"/>
      <c r="Y90" s="232"/>
      <c r="Z90" s="212"/>
      <c r="AA90" s="212"/>
      <c r="AB90" s="212"/>
      <c r="AC90" s="212"/>
      <c r="AD90" s="212"/>
      <c r="AE90" s="212"/>
      <c r="AF90" s="212"/>
      <c r="AG90" s="212" t="s">
        <v>238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5">
      <c r="A91" s="229"/>
      <c r="B91" s="230"/>
      <c r="C91" s="267" t="s">
        <v>323</v>
      </c>
      <c r="D91" s="233"/>
      <c r="E91" s="234">
        <v>10.0725</v>
      </c>
      <c r="F91" s="232"/>
      <c r="G91" s="232"/>
      <c r="H91" s="232"/>
      <c r="I91" s="232"/>
      <c r="J91" s="232"/>
      <c r="K91" s="232"/>
      <c r="L91" s="232"/>
      <c r="M91" s="232"/>
      <c r="N91" s="231"/>
      <c r="O91" s="231"/>
      <c r="P91" s="231"/>
      <c r="Q91" s="231"/>
      <c r="R91" s="232"/>
      <c r="S91" s="232"/>
      <c r="T91" s="232"/>
      <c r="U91" s="232"/>
      <c r="V91" s="232"/>
      <c r="W91" s="232"/>
      <c r="X91" s="232"/>
      <c r="Y91" s="232"/>
      <c r="Z91" s="212"/>
      <c r="AA91" s="212"/>
      <c r="AB91" s="212"/>
      <c r="AC91" s="212"/>
      <c r="AD91" s="212"/>
      <c r="AE91" s="212"/>
      <c r="AF91" s="212"/>
      <c r="AG91" s="212" t="s">
        <v>238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5">
      <c r="A92" s="229"/>
      <c r="B92" s="230"/>
      <c r="C92" s="267" t="s">
        <v>324</v>
      </c>
      <c r="D92" s="233"/>
      <c r="E92" s="234">
        <v>5.8012499999999996</v>
      </c>
      <c r="F92" s="232"/>
      <c r="G92" s="232"/>
      <c r="H92" s="232"/>
      <c r="I92" s="232"/>
      <c r="J92" s="232"/>
      <c r="K92" s="232"/>
      <c r="L92" s="232"/>
      <c r="M92" s="232"/>
      <c r="N92" s="231"/>
      <c r="O92" s="231"/>
      <c r="P92" s="231"/>
      <c r="Q92" s="231"/>
      <c r="R92" s="232"/>
      <c r="S92" s="232"/>
      <c r="T92" s="232"/>
      <c r="U92" s="232"/>
      <c r="V92" s="232"/>
      <c r="W92" s="232"/>
      <c r="X92" s="232"/>
      <c r="Y92" s="232"/>
      <c r="Z92" s="212"/>
      <c r="AA92" s="212"/>
      <c r="AB92" s="212"/>
      <c r="AC92" s="212"/>
      <c r="AD92" s="212"/>
      <c r="AE92" s="212"/>
      <c r="AF92" s="212"/>
      <c r="AG92" s="212" t="s">
        <v>238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0" outlineLevel="1" x14ac:dyDescent="0.25">
      <c r="A93" s="248">
        <v>21</v>
      </c>
      <c r="B93" s="249" t="s">
        <v>325</v>
      </c>
      <c r="C93" s="266" t="s">
        <v>326</v>
      </c>
      <c r="D93" s="250" t="s">
        <v>291</v>
      </c>
      <c r="E93" s="251">
        <v>247.66900000000001</v>
      </c>
      <c r="F93" s="252"/>
      <c r="G93" s="253">
        <f>ROUND(E93*F93,2)</f>
        <v>0</v>
      </c>
      <c r="H93" s="252"/>
      <c r="I93" s="253">
        <f>ROUND(E93*H93,2)</f>
        <v>0</v>
      </c>
      <c r="J93" s="252"/>
      <c r="K93" s="253">
        <f>ROUND(E93*J93,2)</f>
        <v>0</v>
      </c>
      <c r="L93" s="253">
        <v>21</v>
      </c>
      <c r="M93" s="253">
        <f>G93*(1+L93/100)</f>
        <v>0</v>
      </c>
      <c r="N93" s="251">
        <v>2.0049999999999998E-2</v>
      </c>
      <c r="O93" s="251">
        <f>ROUND(E93*N93,2)</f>
        <v>4.97</v>
      </c>
      <c r="P93" s="251">
        <v>0</v>
      </c>
      <c r="Q93" s="251">
        <f>ROUND(E93*P93,2)</f>
        <v>0</v>
      </c>
      <c r="R93" s="253"/>
      <c r="S93" s="253" t="s">
        <v>232</v>
      </c>
      <c r="T93" s="254" t="s">
        <v>233</v>
      </c>
      <c r="U93" s="232">
        <v>1.26</v>
      </c>
      <c r="V93" s="232">
        <f>ROUND(E93*U93,2)</f>
        <v>312.06</v>
      </c>
      <c r="W93" s="232"/>
      <c r="X93" s="232" t="s">
        <v>234</v>
      </c>
      <c r="Y93" s="232" t="s">
        <v>235</v>
      </c>
      <c r="Z93" s="212"/>
      <c r="AA93" s="212"/>
      <c r="AB93" s="212"/>
      <c r="AC93" s="212"/>
      <c r="AD93" s="212"/>
      <c r="AE93" s="212"/>
      <c r="AF93" s="212"/>
      <c r="AG93" s="212" t="s">
        <v>236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30.5" outlineLevel="2" x14ac:dyDescent="0.25">
      <c r="A94" s="229"/>
      <c r="B94" s="230"/>
      <c r="C94" s="269" t="s">
        <v>314</v>
      </c>
      <c r="D94" s="262"/>
      <c r="E94" s="262"/>
      <c r="F94" s="262"/>
      <c r="G94" s="262"/>
      <c r="H94" s="232"/>
      <c r="I94" s="232"/>
      <c r="J94" s="232"/>
      <c r="K94" s="232"/>
      <c r="L94" s="232"/>
      <c r="M94" s="232"/>
      <c r="N94" s="231"/>
      <c r="O94" s="231"/>
      <c r="P94" s="231"/>
      <c r="Q94" s="231"/>
      <c r="R94" s="232"/>
      <c r="S94" s="232"/>
      <c r="T94" s="232"/>
      <c r="U94" s="232"/>
      <c r="V94" s="232"/>
      <c r="W94" s="232"/>
      <c r="X94" s="232"/>
      <c r="Y94" s="232"/>
      <c r="Z94" s="212"/>
      <c r="AA94" s="212"/>
      <c r="AB94" s="212"/>
      <c r="AC94" s="212"/>
      <c r="AD94" s="212"/>
      <c r="AE94" s="212"/>
      <c r="AF94" s="212"/>
      <c r="AG94" s="212" t="s">
        <v>297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63" t="str">
        <f>C94</f>
        <v>Položka obsahuje: nanesení lepicího tmelu na izolační desky, nalepení desek, zajištění talířovými hmoždinkami (6 ks/m2), přebroušení desek, natažení stěrky, vtlačení výztužné tkaniny (1,15 m2/m2), přehlazení stěrky, kontaktní nátěr a povrchovou úpravu omítkou. V položce je obsaženo 0,14 m rohových lišt na m2.</v>
      </c>
      <c r="BB94" s="212"/>
      <c r="BC94" s="212"/>
      <c r="BD94" s="212"/>
      <c r="BE94" s="212"/>
      <c r="BF94" s="212"/>
      <c r="BG94" s="212"/>
      <c r="BH94" s="212"/>
    </row>
    <row r="95" spans="1:60" outlineLevel="3" x14ac:dyDescent="0.25">
      <c r="A95" s="229"/>
      <c r="B95" s="230"/>
      <c r="C95" s="270" t="s">
        <v>327</v>
      </c>
      <c r="D95" s="264"/>
      <c r="E95" s="264"/>
      <c r="F95" s="264"/>
      <c r="G95" s="264"/>
      <c r="H95" s="232"/>
      <c r="I95" s="232"/>
      <c r="J95" s="232"/>
      <c r="K95" s="232"/>
      <c r="L95" s="232"/>
      <c r="M95" s="232"/>
      <c r="N95" s="231"/>
      <c r="O95" s="231"/>
      <c r="P95" s="231"/>
      <c r="Q95" s="231"/>
      <c r="R95" s="232"/>
      <c r="S95" s="232"/>
      <c r="T95" s="232"/>
      <c r="U95" s="232"/>
      <c r="V95" s="232"/>
      <c r="W95" s="232"/>
      <c r="X95" s="232"/>
      <c r="Y95" s="232"/>
      <c r="Z95" s="212"/>
      <c r="AA95" s="212"/>
      <c r="AB95" s="212"/>
      <c r="AC95" s="212"/>
      <c r="AD95" s="212"/>
      <c r="AE95" s="212"/>
      <c r="AF95" s="212"/>
      <c r="AG95" s="212" t="s">
        <v>297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ht="20" outlineLevel="2" x14ac:dyDescent="0.25">
      <c r="A96" s="229"/>
      <c r="B96" s="230"/>
      <c r="C96" s="267" t="s">
        <v>280</v>
      </c>
      <c r="D96" s="233"/>
      <c r="E96" s="234"/>
      <c r="F96" s="232"/>
      <c r="G96" s="232"/>
      <c r="H96" s="232"/>
      <c r="I96" s="232"/>
      <c r="J96" s="232"/>
      <c r="K96" s="232"/>
      <c r="L96" s="232"/>
      <c r="M96" s="232"/>
      <c r="N96" s="231"/>
      <c r="O96" s="231"/>
      <c r="P96" s="231"/>
      <c r="Q96" s="231"/>
      <c r="R96" s="232"/>
      <c r="S96" s="232"/>
      <c r="T96" s="232"/>
      <c r="U96" s="232"/>
      <c r="V96" s="232"/>
      <c r="W96" s="232"/>
      <c r="X96" s="232"/>
      <c r="Y96" s="232"/>
      <c r="Z96" s="212"/>
      <c r="AA96" s="212"/>
      <c r="AB96" s="212"/>
      <c r="AC96" s="212"/>
      <c r="AD96" s="212"/>
      <c r="AE96" s="212"/>
      <c r="AF96" s="212"/>
      <c r="AG96" s="212" t="s">
        <v>238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5">
      <c r="A97" s="229"/>
      <c r="B97" s="230"/>
      <c r="C97" s="267" t="s">
        <v>328</v>
      </c>
      <c r="D97" s="233"/>
      <c r="E97" s="234"/>
      <c r="F97" s="232"/>
      <c r="G97" s="232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32"/>
      <c r="Z97" s="212"/>
      <c r="AA97" s="212"/>
      <c r="AB97" s="212"/>
      <c r="AC97" s="212"/>
      <c r="AD97" s="212"/>
      <c r="AE97" s="212"/>
      <c r="AF97" s="212"/>
      <c r="AG97" s="212" t="s">
        <v>238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5">
      <c r="A98" s="229"/>
      <c r="B98" s="230"/>
      <c r="C98" s="267" t="s">
        <v>329</v>
      </c>
      <c r="D98" s="233"/>
      <c r="E98" s="234">
        <v>4.2</v>
      </c>
      <c r="F98" s="232"/>
      <c r="G98" s="232"/>
      <c r="H98" s="232"/>
      <c r="I98" s="232"/>
      <c r="J98" s="232"/>
      <c r="K98" s="232"/>
      <c r="L98" s="232"/>
      <c r="M98" s="232"/>
      <c r="N98" s="231"/>
      <c r="O98" s="231"/>
      <c r="P98" s="231"/>
      <c r="Q98" s="231"/>
      <c r="R98" s="232"/>
      <c r="S98" s="232"/>
      <c r="T98" s="232"/>
      <c r="U98" s="232"/>
      <c r="V98" s="232"/>
      <c r="W98" s="232"/>
      <c r="X98" s="232"/>
      <c r="Y98" s="232"/>
      <c r="Z98" s="212"/>
      <c r="AA98" s="212"/>
      <c r="AB98" s="212"/>
      <c r="AC98" s="212"/>
      <c r="AD98" s="212"/>
      <c r="AE98" s="212"/>
      <c r="AF98" s="212"/>
      <c r="AG98" s="212" t="s">
        <v>238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 x14ac:dyDescent="0.25">
      <c r="A99" s="229"/>
      <c r="B99" s="230"/>
      <c r="C99" s="267" t="s">
        <v>330</v>
      </c>
      <c r="D99" s="233"/>
      <c r="E99" s="234">
        <v>21</v>
      </c>
      <c r="F99" s="232"/>
      <c r="G99" s="232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32"/>
      <c r="Z99" s="212"/>
      <c r="AA99" s="212"/>
      <c r="AB99" s="212"/>
      <c r="AC99" s="212"/>
      <c r="AD99" s="212"/>
      <c r="AE99" s="212"/>
      <c r="AF99" s="212"/>
      <c r="AG99" s="212" t="s">
        <v>238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5">
      <c r="A100" s="229"/>
      <c r="B100" s="230"/>
      <c r="C100" s="267" t="s">
        <v>329</v>
      </c>
      <c r="D100" s="233"/>
      <c r="E100" s="234">
        <v>4.2</v>
      </c>
      <c r="F100" s="232"/>
      <c r="G100" s="232"/>
      <c r="H100" s="232"/>
      <c r="I100" s="232"/>
      <c r="J100" s="232"/>
      <c r="K100" s="232"/>
      <c r="L100" s="232"/>
      <c r="M100" s="232"/>
      <c r="N100" s="231"/>
      <c r="O100" s="231"/>
      <c r="P100" s="231"/>
      <c r="Q100" s="231"/>
      <c r="R100" s="232"/>
      <c r="S100" s="232"/>
      <c r="T100" s="232"/>
      <c r="U100" s="232"/>
      <c r="V100" s="232"/>
      <c r="W100" s="232"/>
      <c r="X100" s="232"/>
      <c r="Y100" s="232"/>
      <c r="Z100" s="212"/>
      <c r="AA100" s="212"/>
      <c r="AB100" s="212"/>
      <c r="AC100" s="212"/>
      <c r="AD100" s="212"/>
      <c r="AE100" s="212"/>
      <c r="AF100" s="212"/>
      <c r="AG100" s="212" t="s">
        <v>238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5">
      <c r="A101" s="229"/>
      <c r="B101" s="230"/>
      <c r="C101" s="267" t="s">
        <v>331</v>
      </c>
      <c r="D101" s="233"/>
      <c r="E101" s="234">
        <v>11.685</v>
      </c>
      <c r="F101" s="232"/>
      <c r="G101" s="232"/>
      <c r="H101" s="232"/>
      <c r="I101" s="232"/>
      <c r="J101" s="232"/>
      <c r="K101" s="232"/>
      <c r="L101" s="232"/>
      <c r="M101" s="232"/>
      <c r="N101" s="231"/>
      <c r="O101" s="231"/>
      <c r="P101" s="231"/>
      <c r="Q101" s="231"/>
      <c r="R101" s="232"/>
      <c r="S101" s="232"/>
      <c r="T101" s="232"/>
      <c r="U101" s="232"/>
      <c r="V101" s="232"/>
      <c r="W101" s="232"/>
      <c r="X101" s="232"/>
      <c r="Y101" s="232"/>
      <c r="Z101" s="212"/>
      <c r="AA101" s="212"/>
      <c r="AB101" s="212"/>
      <c r="AC101" s="212"/>
      <c r="AD101" s="212"/>
      <c r="AE101" s="212"/>
      <c r="AF101" s="212"/>
      <c r="AG101" s="212" t="s">
        <v>238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5">
      <c r="A102" s="229"/>
      <c r="B102" s="230"/>
      <c r="C102" s="267" t="s">
        <v>332</v>
      </c>
      <c r="D102" s="233"/>
      <c r="E102" s="234">
        <v>14.67</v>
      </c>
      <c r="F102" s="232"/>
      <c r="G102" s="232"/>
      <c r="H102" s="232"/>
      <c r="I102" s="232"/>
      <c r="J102" s="232"/>
      <c r="K102" s="232"/>
      <c r="L102" s="232"/>
      <c r="M102" s="232"/>
      <c r="N102" s="231"/>
      <c r="O102" s="231"/>
      <c r="P102" s="231"/>
      <c r="Q102" s="231"/>
      <c r="R102" s="232"/>
      <c r="S102" s="232"/>
      <c r="T102" s="232"/>
      <c r="U102" s="232"/>
      <c r="V102" s="232"/>
      <c r="W102" s="232"/>
      <c r="X102" s="232"/>
      <c r="Y102" s="232"/>
      <c r="Z102" s="212"/>
      <c r="AA102" s="212"/>
      <c r="AB102" s="212"/>
      <c r="AC102" s="212"/>
      <c r="AD102" s="212"/>
      <c r="AE102" s="212"/>
      <c r="AF102" s="212"/>
      <c r="AG102" s="212" t="s">
        <v>238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5">
      <c r="A103" s="229"/>
      <c r="B103" s="230"/>
      <c r="C103" s="267" t="s">
        <v>333</v>
      </c>
      <c r="D103" s="233"/>
      <c r="E103" s="234">
        <v>29.662500000000001</v>
      </c>
      <c r="F103" s="232"/>
      <c r="G103" s="232"/>
      <c r="H103" s="232"/>
      <c r="I103" s="232"/>
      <c r="J103" s="232"/>
      <c r="K103" s="232"/>
      <c r="L103" s="232"/>
      <c r="M103" s="232"/>
      <c r="N103" s="231"/>
      <c r="O103" s="231"/>
      <c r="P103" s="231"/>
      <c r="Q103" s="231"/>
      <c r="R103" s="232"/>
      <c r="S103" s="232"/>
      <c r="T103" s="232"/>
      <c r="U103" s="232"/>
      <c r="V103" s="232"/>
      <c r="W103" s="232"/>
      <c r="X103" s="232"/>
      <c r="Y103" s="232"/>
      <c r="Z103" s="212"/>
      <c r="AA103" s="212"/>
      <c r="AB103" s="212"/>
      <c r="AC103" s="212"/>
      <c r="AD103" s="212"/>
      <c r="AE103" s="212"/>
      <c r="AF103" s="212"/>
      <c r="AG103" s="212" t="s">
        <v>238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5">
      <c r="A104" s="229"/>
      <c r="B104" s="230"/>
      <c r="C104" s="267" t="s">
        <v>334</v>
      </c>
      <c r="D104" s="233"/>
      <c r="E104" s="234">
        <v>2.2275</v>
      </c>
      <c r="F104" s="232"/>
      <c r="G104" s="232"/>
      <c r="H104" s="232"/>
      <c r="I104" s="232"/>
      <c r="J104" s="232"/>
      <c r="K104" s="232"/>
      <c r="L104" s="232"/>
      <c r="M104" s="232"/>
      <c r="N104" s="231"/>
      <c r="O104" s="231"/>
      <c r="P104" s="231"/>
      <c r="Q104" s="231"/>
      <c r="R104" s="232"/>
      <c r="S104" s="232"/>
      <c r="T104" s="232"/>
      <c r="U104" s="232"/>
      <c r="V104" s="232"/>
      <c r="W104" s="232"/>
      <c r="X104" s="232"/>
      <c r="Y104" s="232"/>
      <c r="Z104" s="212"/>
      <c r="AA104" s="212"/>
      <c r="AB104" s="212"/>
      <c r="AC104" s="212"/>
      <c r="AD104" s="212"/>
      <c r="AE104" s="212"/>
      <c r="AF104" s="212"/>
      <c r="AG104" s="212" t="s">
        <v>238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5">
      <c r="A105" s="229"/>
      <c r="B105" s="230"/>
      <c r="C105" s="267" t="s">
        <v>335</v>
      </c>
      <c r="D105" s="233"/>
      <c r="E105" s="234">
        <v>9.4124999999999996</v>
      </c>
      <c r="F105" s="232"/>
      <c r="G105" s="232"/>
      <c r="H105" s="232"/>
      <c r="I105" s="232"/>
      <c r="J105" s="232"/>
      <c r="K105" s="232"/>
      <c r="L105" s="232"/>
      <c r="M105" s="232"/>
      <c r="N105" s="231"/>
      <c r="O105" s="231"/>
      <c r="P105" s="231"/>
      <c r="Q105" s="231"/>
      <c r="R105" s="232"/>
      <c r="S105" s="232"/>
      <c r="T105" s="232"/>
      <c r="U105" s="232"/>
      <c r="V105" s="232"/>
      <c r="W105" s="232"/>
      <c r="X105" s="232"/>
      <c r="Y105" s="232"/>
      <c r="Z105" s="212"/>
      <c r="AA105" s="212"/>
      <c r="AB105" s="212"/>
      <c r="AC105" s="212"/>
      <c r="AD105" s="212"/>
      <c r="AE105" s="212"/>
      <c r="AF105" s="212"/>
      <c r="AG105" s="212" t="s">
        <v>238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 x14ac:dyDescent="0.25">
      <c r="A106" s="229"/>
      <c r="B106" s="230"/>
      <c r="C106" s="267" t="s">
        <v>336</v>
      </c>
      <c r="D106" s="233"/>
      <c r="E106" s="234">
        <v>13.98</v>
      </c>
      <c r="F106" s="232"/>
      <c r="G106" s="232"/>
      <c r="H106" s="232"/>
      <c r="I106" s="232"/>
      <c r="J106" s="232"/>
      <c r="K106" s="232"/>
      <c r="L106" s="232"/>
      <c r="M106" s="232"/>
      <c r="N106" s="231"/>
      <c r="O106" s="231"/>
      <c r="P106" s="231"/>
      <c r="Q106" s="231"/>
      <c r="R106" s="232"/>
      <c r="S106" s="232"/>
      <c r="T106" s="232"/>
      <c r="U106" s="232"/>
      <c r="V106" s="232"/>
      <c r="W106" s="232"/>
      <c r="X106" s="232"/>
      <c r="Y106" s="232"/>
      <c r="Z106" s="212"/>
      <c r="AA106" s="212"/>
      <c r="AB106" s="212"/>
      <c r="AC106" s="212"/>
      <c r="AD106" s="212"/>
      <c r="AE106" s="212"/>
      <c r="AF106" s="212"/>
      <c r="AG106" s="212" t="s">
        <v>238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5">
      <c r="A107" s="229"/>
      <c r="B107" s="230"/>
      <c r="C107" s="267" t="s">
        <v>337</v>
      </c>
      <c r="D107" s="233"/>
      <c r="E107" s="234">
        <v>8.67</v>
      </c>
      <c r="F107" s="232"/>
      <c r="G107" s="232"/>
      <c r="H107" s="232"/>
      <c r="I107" s="232"/>
      <c r="J107" s="232"/>
      <c r="K107" s="232"/>
      <c r="L107" s="232"/>
      <c r="M107" s="232"/>
      <c r="N107" s="231"/>
      <c r="O107" s="231"/>
      <c r="P107" s="231"/>
      <c r="Q107" s="231"/>
      <c r="R107" s="232"/>
      <c r="S107" s="232"/>
      <c r="T107" s="232"/>
      <c r="U107" s="232"/>
      <c r="V107" s="232"/>
      <c r="W107" s="232"/>
      <c r="X107" s="232"/>
      <c r="Y107" s="232"/>
      <c r="Z107" s="212"/>
      <c r="AA107" s="212"/>
      <c r="AB107" s="212"/>
      <c r="AC107" s="212"/>
      <c r="AD107" s="212"/>
      <c r="AE107" s="212"/>
      <c r="AF107" s="212"/>
      <c r="AG107" s="212" t="s">
        <v>238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5">
      <c r="A108" s="229"/>
      <c r="B108" s="230"/>
      <c r="C108" s="267" t="s">
        <v>338</v>
      </c>
      <c r="D108" s="233"/>
      <c r="E108" s="234">
        <v>9.15</v>
      </c>
      <c r="F108" s="232"/>
      <c r="G108" s="232"/>
      <c r="H108" s="232"/>
      <c r="I108" s="232"/>
      <c r="J108" s="232"/>
      <c r="K108" s="232"/>
      <c r="L108" s="232"/>
      <c r="M108" s="232"/>
      <c r="N108" s="231"/>
      <c r="O108" s="231"/>
      <c r="P108" s="231"/>
      <c r="Q108" s="231"/>
      <c r="R108" s="232"/>
      <c r="S108" s="232"/>
      <c r="T108" s="232"/>
      <c r="U108" s="232"/>
      <c r="V108" s="232"/>
      <c r="W108" s="232"/>
      <c r="X108" s="232"/>
      <c r="Y108" s="232"/>
      <c r="Z108" s="212"/>
      <c r="AA108" s="212"/>
      <c r="AB108" s="212"/>
      <c r="AC108" s="212"/>
      <c r="AD108" s="212"/>
      <c r="AE108" s="212"/>
      <c r="AF108" s="212"/>
      <c r="AG108" s="212" t="s">
        <v>238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5">
      <c r="A109" s="229"/>
      <c r="B109" s="230"/>
      <c r="C109" s="267" t="s">
        <v>339</v>
      </c>
      <c r="D109" s="233"/>
      <c r="E109" s="234">
        <v>18.149999999999999</v>
      </c>
      <c r="F109" s="232"/>
      <c r="G109" s="232"/>
      <c r="H109" s="232"/>
      <c r="I109" s="232"/>
      <c r="J109" s="232"/>
      <c r="K109" s="232"/>
      <c r="L109" s="232"/>
      <c r="M109" s="232"/>
      <c r="N109" s="231"/>
      <c r="O109" s="231"/>
      <c r="P109" s="231"/>
      <c r="Q109" s="231"/>
      <c r="R109" s="232"/>
      <c r="S109" s="232"/>
      <c r="T109" s="232"/>
      <c r="U109" s="232"/>
      <c r="V109" s="232"/>
      <c r="W109" s="232"/>
      <c r="X109" s="232"/>
      <c r="Y109" s="232"/>
      <c r="Z109" s="212"/>
      <c r="AA109" s="212"/>
      <c r="AB109" s="212"/>
      <c r="AC109" s="212"/>
      <c r="AD109" s="212"/>
      <c r="AE109" s="212"/>
      <c r="AF109" s="212"/>
      <c r="AG109" s="212" t="s">
        <v>238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5">
      <c r="A110" s="229"/>
      <c r="B110" s="230"/>
      <c r="C110" s="267" t="s">
        <v>340</v>
      </c>
      <c r="D110" s="233"/>
      <c r="E110" s="234">
        <v>14.01</v>
      </c>
      <c r="F110" s="232"/>
      <c r="G110" s="232"/>
      <c r="H110" s="232"/>
      <c r="I110" s="232"/>
      <c r="J110" s="232"/>
      <c r="K110" s="232"/>
      <c r="L110" s="232"/>
      <c r="M110" s="232"/>
      <c r="N110" s="231"/>
      <c r="O110" s="231"/>
      <c r="P110" s="231"/>
      <c r="Q110" s="231"/>
      <c r="R110" s="232"/>
      <c r="S110" s="232"/>
      <c r="T110" s="232"/>
      <c r="U110" s="232"/>
      <c r="V110" s="232"/>
      <c r="W110" s="232"/>
      <c r="X110" s="232"/>
      <c r="Y110" s="232"/>
      <c r="Z110" s="212"/>
      <c r="AA110" s="212"/>
      <c r="AB110" s="212"/>
      <c r="AC110" s="212"/>
      <c r="AD110" s="212"/>
      <c r="AE110" s="212"/>
      <c r="AF110" s="212"/>
      <c r="AG110" s="212" t="s">
        <v>238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5">
      <c r="A111" s="229"/>
      <c r="B111" s="230"/>
      <c r="C111" s="267" t="s">
        <v>341</v>
      </c>
      <c r="D111" s="233"/>
      <c r="E111" s="234">
        <v>20.887499999999999</v>
      </c>
      <c r="F111" s="232"/>
      <c r="G111" s="232"/>
      <c r="H111" s="232"/>
      <c r="I111" s="232"/>
      <c r="J111" s="232"/>
      <c r="K111" s="232"/>
      <c r="L111" s="232"/>
      <c r="M111" s="232"/>
      <c r="N111" s="231"/>
      <c r="O111" s="231"/>
      <c r="P111" s="231"/>
      <c r="Q111" s="231"/>
      <c r="R111" s="232"/>
      <c r="S111" s="232"/>
      <c r="T111" s="232"/>
      <c r="U111" s="232"/>
      <c r="V111" s="232"/>
      <c r="W111" s="232"/>
      <c r="X111" s="232"/>
      <c r="Y111" s="232"/>
      <c r="Z111" s="212"/>
      <c r="AA111" s="212"/>
      <c r="AB111" s="212"/>
      <c r="AC111" s="212"/>
      <c r="AD111" s="212"/>
      <c r="AE111" s="212"/>
      <c r="AF111" s="212"/>
      <c r="AG111" s="212" t="s">
        <v>238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5">
      <c r="A112" s="229"/>
      <c r="B112" s="230"/>
      <c r="C112" s="267" t="s">
        <v>342</v>
      </c>
      <c r="D112" s="233"/>
      <c r="E112" s="234">
        <v>5.7824999999999998</v>
      </c>
      <c r="F112" s="232"/>
      <c r="G112" s="232"/>
      <c r="H112" s="232"/>
      <c r="I112" s="232"/>
      <c r="J112" s="232"/>
      <c r="K112" s="232"/>
      <c r="L112" s="232"/>
      <c r="M112" s="232"/>
      <c r="N112" s="231"/>
      <c r="O112" s="231"/>
      <c r="P112" s="231"/>
      <c r="Q112" s="231"/>
      <c r="R112" s="232"/>
      <c r="S112" s="232"/>
      <c r="T112" s="232"/>
      <c r="U112" s="232"/>
      <c r="V112" s="232"/>
      <c r="W112" s="232"/>
      <c r="X112" s="232"/>
      <c r="Y112" s="232"/>
      <c r="Z112" s="212"/>
      <c r="AA112" s="212"/>
      <c r="AB112" s="212"/>
      <c r="AC112" s="212"/>
      <c r="AD112" s="212"/>
      <c r="AE112" s="212"/>
      <c r="AF112" s="212"/>
      <c r="AG112" s="212" t="s">
        <v>238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5">
      <c r="A113" s="229"/>
      <c r="B113" s="230"/>
      <c r="C113" s="267" t="s">
        <v>343</v>
      </c>
      <c r="D113" s="233"/>
      <c r="E113" s="234">
        <v>3.51</v>
      </c>
      <c r="F113" s="232"/>
      <c r="G113" s="232"/>
      <c r="H113" s="232"/>
      <c r="I113" s="232"/>
      <c r="J113" s="232"/>
      <c r="K113" s="232"/>
      <c r="L113" s="232"/>
      <c r="M113" s="232"/>
      <c r="N113" s="231"/>
      <c r="O113" s="231"/>
      <c r="P113" s="231"/>
      <c r="Q113" s="231"/>
      <c r="R113" s="232"/>
      <c r="S113" s="232"/>
      <c r="T113" s="232"/>
      <c r="U113" s="232"/>
      <c r="V113" s="232"/>
      <c r="W113" s="232"/>
      <c r="X113" s="232"/>
      <c r="Y113" s="232"/>
      <c r="Z113" s="212"/>
      <c r="AA113" s="212"/>
      <c r="AB113" s="212"/>
      <c r="AC113" s="212"/>
      <c r="AD113" s="212"/>
      <c r="AE113" s="212"/>
      <c r="AF113" s="212"/>
      <c r="AG113" s="212" t="s">
        <v>238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5">
      <c r="A114" s="229"/>
      <c r="B114" s="230"/>
      <c r="C114" s="267" t="s">
        <v>344</v>
      </c>
      <c r="D114" s="233"/>
      <c r="E114" s="234">
        <v>1.7250000000000001</v>
      </c>
      <c r="F114" s="232"/>
      <c r="G114" s="232"/>
      <c r="H114" s="232"/>
      <c r="I114" s="232"/>
      <c r="J114" s="232"/>
      <c r="K114" s="232"/>
      <c r="L114" s="232"/>
      <c r="M114" s="232"/>
      <c r="N114" s="231"/>
      <c r="O114" s="231"/>
      <c r="P114" s="231"/>
      <c r="Q114" s="231"/>
      <c r="R114" s="232"/>
      <c r="S114" s="232"/>
      <c r="T114" s="232"/>
      <c r="U114" s="232"/>
      <c r="V114" s="232"/>
      <c r="W114" s="232"/>
      <c r="X114" s="232"/>
      <c r="Y114" s="232"/>
      <c r="Z114" s="212"/>
      <c r="AA114" s="212"/>
      <c r="AB114" s="212"/>
      <c r="AC114" s="212"/>
      <c r="AD114" s="212"/>
      <c r="AE114" s="212"/>
      <c r="AF114" s="212"/>
      <c r="AG114" s="212" t="s">
        <v>238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5">
      <c r="A115" s="229"/>
      <c r="B115" s="230"/>
      <c r="C115" s="267" t="s">
        <v>345</v>
      </c>
      <c r="D115" s="233"/>
      <c r="E115" s="234">
        <v>0.84</v>
      </c>
      <c r="F115" s="232"/>
      <c r="G115" s="232"/>
      <c r="H115" s="232"/>
      <c r="I115" s="232"/>
      <c r="J115" s="232"/>
      <c r="K115" s="232"/>
      <c r="L115" s="232"/>
      <c r="M115" s="232"/>
      <c r="N115" s="231"/>
      <c r="O115" s="231"/>
      <c r="P115" s="231"/>
      <c r="Q115" s="231"/>
      <c r="R115" s="232"/>
      <c r="S115" s="232"/>
      <c r="T115" s="232"/>
      <c r="U115" s="232"/>
      <c r="V115" s="232"/>
      <c r="W115" s="232"/>
      <c r="X115" s="232"/>
      <c r="Y115" s="232"/>
      <c r="Z115" s="212"/>
      <c r="AA115" s="212"/>
      <c r="AB115" s="212"/>
      <c r="AC115" s="212"/>
      <c r="AD115" s="212"/>
      <c r="AE115" s="212"/>
      <c r="AF115" s="212"/>
      <c r="AG115" s="212" t="s">
        <v>238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5">
      <c r="A116" s="229"/>
      <c r="B116" s="230"/>
      <c r="C116" s="267" t="s">
        <v>346</v>
      </c>
      <c r="D116" s="233"/>
      <c r="E116" s="234">
        <v>11.265000000000001</v>
      </c>
      <c r="F116" s="232"/>
      <c r="G116" s="232"/>
      <c r="H116" s="232"/>
      <c r="I116" s="232"/>
      <c r="J116" s="232"/>
      <c r="K116" s="232"/>
      <c r="L116" s="232"/>
      <c r="M116" s="232"/>
      <c r="N116" s="231"/>
      <c r="O116" s="231"/>
      <c r="P116" s="231"/>
      <c r="Q116" s="231"/>
      <c r="R116" s="232"/>
      <c r="S116" s="232"/>
      <c r="T116" s="232"/>
      <c r="U116" s="232"/>
      <c r="V116" s="232"/>
      <c r="W116" s="232"/>
      <c r="X116" s="232"/>
      <c r="Y116" s="232"/>
      <c r="Z116" s="212"/>
      <c r="AA116" s="212"/>
      <c r="AB116" s="212"/>
      <c r="AC116" s="212"/>
      <c r="AD116" s="212"/>
      <c r="AE116" s="212"/>
      <c r="AF116" s="212"/>
      <c r="AG116" s="212" t="s">
        <v>238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5">
      <c r="A117" s="229"/>
      <c r="B117" s="230"/>
      <c r="C117" s="271" t="s">
        <v>347</v>
      </c>
      <c r="D117" s="235"/>
      <c r="E117" s="236">
        <v>205.0275</v>
      </c>
      <c r="F117" s="232"/>
      <c r="G117" s="232"/>
      <c r="H117" s="232"/>
      <c r="I117" s="232"/>
      <c r="J117" s="232"/>
      <c r="K117" s="232"/>
      <c r="L117" s="232"/>
      <c r="M117" s="232"/>
      <c r="N117" s="231"/>
      <c r="O117" s="231"/>
      <c r="P117" s="231"/>
      <c r="Q117" s="231"/>
      <c r="R117" s="232"/>
      <c r="S117" s="232"/>
      <c r="T117" s="232"/>
      <c r="U117" s="232"/>
      <c r="V117" s="232"/>
      <c r="W117" s="232"/>
      <c r="X117" s="232"/>
      <c r="Y117" s="232"/>
      <c r="Z117" s="212"/>
      <c r="AA117" s="212"/>
      <c r="AB117" s="212"/>
      <c r="AC117" s="212"/>
      <c r="AD117" s="212"/>
      <c r="AE117" s="212"/>
      <c r="AF117" s="212"/>
      <c r="AG117" s="212" t="s">
        <v>238</v>
      </c>
      <c r="AH117" s="212">
        <v>1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5">
      <c r="A118" s="229"/>
      <c r="B118" s="230"/>
      <c r="C118" s="267" t="s">
        <v>348</v>
      </c>
      <c r="D118" s="233"/>
      <c r="E118" s="234">
        <v>25.795000000000002</v>
      </c>
      <c r="F118" s="232"/>
      <c r="G118" s="232"/>
      <c r="H118" s="232"/>
      <c r="I118" s="232"/>
      <c r="J118" s="232"/>
      <c r="K118" s="232"/>
      <c r="L118" s="232"/>
      <c r="M118" s="232"/>
      <c r="N118" s="231"/>
      <c r="O118" s="231"/>
      <c r="P118" s="231"/>
      <c r="Q118" s="231"/>
      <c r="R118" s="232"/>
      <c r="S118" s="232"/>
      <c r="T118" s="232"/>
      <c r="U118" s="232"/>
      <c r="V118" s="232"/>
      <c r="W118" s="232"/>
      <c r="X118" s="232"/>
      <c r="Y118" s="232"/>
      <c r="Z118" s="212"/>
      <c r="AA118" s="212"/>
      <c r="AB118" s="212"/>
      <c r="AC118" s="212"/>
      <c r="AD118" s="212"/>
      <c r="AE118" s="212"/>
      <c r="AF118" s="212"/>
      <c r="AG118" s="212" t="s">
        <v>238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5">
      <c r="A119" s="229"/>
      <c r="B119" s="230"/>
      <c r="C119" s="267" t="s">
        <v>349</v>
      </c>
      <c r="D119" s="233"/>
      <c r="E119" s="234">
        <v>3.0525000000000002</v>
      </c>
      <c r="F119" s="232"/>
      <c r="G119" s="232"/>
      <c r="H119" s="232"/>
      <c r="I119" s="232"/>
      <c r="J119" s="232"/>
      <c r="K119" s="232"/>
      <c r="L119" s="232"/>
      <c r="M119" s="232"/>
      <c r="N119" s="231"/>
      <c r="O119" s="231"/>
      <c r="P119" s="231"/>
      <c r="Q119" s="231"/>
      <c r="R119" s="232"/>
      <c r="S119" s="232"/>
      <c r="T119" s="232"/>
      <c r="U119" s="232"/>
      <c r="V119" s="232"/>
      <c r="W119" s="232"/>
      <c r="X119" s="232"/>
      <c r="Y119" s="232"/>
      <c r="Z119" s="212"/>
      <c r="AA119" s="212"/>
      <c r="AB119" s="212"/>
      <c r="AC119" s="212"/>
      <c r="AD119" s="212"/>
      <c r="AE119" s="212"/>
      <c r="AF119" s="212"/>
      <c r="AG119" s="212" t="s">
        <v>238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5">
      <c r="A120" s="229"/>
      <c r="B120" s="230"/>
      <c r="C120" s="267" t="s">
        <v>350</v>
      </c>
      <c r="D120" s="233"/>
      <c r="E120" s="234">
        <v>0.495</v>
      </c>
      <c r="F120" s="232"/>
      <c r="G120" s="232"/>
      <c r="H120" s="232"/>
      <c r="I120" s="232"/>
      <c r="J120" s="232"/>
      <c r="K120" s="232"/>
      <c r="L120" s="232"/>
      <c r="M120" s="232"/>
      <c r="N120" s="231"/>
      <c r="O120" s="231"/>
      <c r="P120" s="231"/>
      <c r="Q120" s="231"/>
      <c r="R120" s="232"/>
      <c r="S120" s="232"/>
      <c r="T120" s="232"/>
      <c r="U120" s="232"/>
      <c r="V120" s="232"/>
      <c r="W120" s="232"/>
      <c r="X120" s="232"/>
      <c r="Y120" s="232"/>
      <c r="Z120" s="212"/>
      <c r="AA120" s="212"/>
      <c r="AB120" s="212"/>
      <c r="AC120" s="212"/>
      <c r="AD120" s="212"/>
      <c r="AE120" s="212"/>
      <c r="AF120" s="212"/>
      <c r="AG120" s="212" t="s">
        <v>238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5">
      <c r="A121" s="229"/>
      <c r="B121" s="230"/>
      <c r="C121" s="267" t="s">
        <v>351</v>
      </c>
      <c r="D121" s="233"/>
      <c r="E121" s="234">
        <v>0.85250000000000004</v>
      </c>
      <c r="F121" s="232"/>
      <c r="G121" s="232"/>
      <c r="H121" s="232"/>
      <c r="I121" s="232"/>
      <c r="J121" s="232"/>
      <c r="K121" s="232"/>
      <c r="L121" s="232"/>
      <c r="M121" s="232"/>
      <c r="N121" s="231"/>
      <c r="O121" s="231"/>
      <c r="P121" s="231"/>
      <c r="Q121" s="231"/>
      <c r="R121" s="232"/>
      <c r="S121" s="232"/>
      <c r="T121" s="232"/>
      <c r="U121" s="232"/>
      <c r="V121" s="232"/>
      <c r="W121" s="232"/>
      <c r="X121" s="232"/>
      <c r="Y121" s="232"/>
      <c r="Z121" s="212"/>
      <c r="AA121" s="212"/>
      <c r="AB121" s="212"/>
      <c r="AC121" s="212"/>
      <c r="AD121" s="212"/>
      <c r="AE121" s="212"/>
      <c r="AF121" s="212"/>
      <c r="AG121" s="212" t="s">
        <v>238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5">
      <c r="A122" s="229"/>
      <c r="B122" s="230"/>
      <c r="C122" s="267" t="s">
        <v>352</v>
      </c>
      <c r="D122" s="233"/>
      <c r="E122" s="234">
        <v>1.07525</v>
      </c>
      <c r="F122" s="232"/>
      <c r="G122" s="232"/>
      <c r="H122" s="232"/>
      <c r="I122" s="232"/>
      <c r="J122" s="232"/>
      <c r="K122" s="232"/>
      <c r="L122" s="232"/>
      <c r="M122" s="232"/>
      <c r="N122" s="231"/>
      <c r="O122" s="231"/>
      <c r="P122" s="231"/>
      <c r="Q122" s="231"/>
      <c r="R122" s="232"/>
      <c r="S122" s="232"/>
      <c r="T122" s="232"/>
      <c r="U122" s="232"/>
      <c r="V122" s="232"/>
      <c r="W122" s="232"/>
      <c r="X122" s="232"/>
      <c r="Y122" s="232"/>
      <c r="Z122" s="212"/>
      <c r="AA122" s="212"/>
      <c r="AB122" s="212"/>
      <c r="AC122" s="212"/>
      <c r="AD122" s="212"/>
      <c r="AE122" s="212"/>
      <c r="AF122" s="212"/>
      <c r="AG122" s="212" t="s">
        <v>238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5">
      <c r="A123" s="229"/>
      <c r="B123" s="230"/>
      <c r="C123" s="267" t="s">
        <v>353</v>
      </c>
      <c r="D123" s="233"/>
      <c r="E123" s="234">
        <v>1.1000000000000001</v>
      </c>
      <c r="F123" s="232"/>
      <c r="G123" s="232"/>
      <c r="H123" s="232"/>
      <c r="I123" s="232"/>
      <c r="J123" s="232"/>
      <c r="K123" s="232"/>
      <c r="L123" s="232"/>
      <c r="M123" s="232"/>
      <c r="N123" s="231"/>
      <c r="O123" s="231"/>
      <c r="P123" s="231"/>
      <c r="Q123" s="231"/>
      <c r="R123" s="232"/>
      <c r="S123" s="232"/>
      <c r="T123" s="232"/>
      <c r="U123" s="232"/>
      <c r="V123" s="232"/>
      <c r="W123" s="232"/>
      <c r="X123" s="232"/>
      <c r="Y123" s="232"/>
      <c r="Z123" s="212"/>
      <c r="AA123" s="212"/>
      <c r="AB123" s="212"/>
      <c r="AC123" s="212"/>
      <c r="AD123" s="212"/>
      <c r="AE123" s="212"/>
      <c r="AF123" s="212"/>
      <c r="AG123" s="212" t="s">
        <v>238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5">
      <c r="A124" s="229"/>
      <c r="B124" s="230"/>
      <c r="C124" s="267" t="s">
        <v>354</v>
      </c>
      <c r="D124" s="233"/>
      <c r="E124" s="234">
        <v>6.5175000000000001</v>
      </c>
      <c r="F124" s="232"/>
      <c r="G124" s="232"/>
      <c r="H124" s="232"/>
      <c r="I124" s="232"/>
      <c r="J124" s="232"/>
      <c r="K124" s="232"/>
      <c r="L124" s="232"/>
      <c r="M124" s="232"/>
      <c r="N124" s="231"/>
      <c r="O124" s="231"/>
      <c r="P124" s="231"/>
      <c r="Q124" s="231"/>
      <c r="R124" s="232"/>
      <c r="S124" s="232"/>
      <c r="T124" s="232"/>
      <c r="U124" s="232"/>
      <c r="V124" s="232"/>
      <c r="W124" s="232"/>
      <c r="X124" s="232"/>
      <c r="Y124" s="232"/>
      <c r="Z124" s="212"/>
      <c r="AA124" s="212"/>
      <c r="AB124" s="212"/>
      <c r="AC124" s="212"/>
      <c r="AD124" s="212"/>
      <c r="AE124" s="212"/>
      <c r="AF124" s="212"/>
      <c r="AG124" s="212" t="s">
        <v>238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5">
      <c r="A125" s="229"/>
      <c r="B125" s="230"/>
      <c r="C125" s="267" t="s">
        <v>355</v>
      </c>
      <c r="D125" s="233"/>
      <c r="E125" s="234">
        <v>3.7537500000000001</v>
      </c>
      <c r="F125" s="232"/>
      <c r="G125" s="232"/>
      <c r="H125" s="232"/>
      <c r="I125" s="232"/>
      <c r="J125" s="232"/>
      <c r="K125" s="232"/>
      <c r="L125" s="232"/>
      <c r="M125" s="232"/>
      <c r="N125" s="231"/>
      <c r="O125" s="231"/>
      <c r="P125" s="231"/>
      <c r="Q125" s="231"/>
      <c r="R125" s="232"/>
      <c r="S125" s="232"/>
      <c r="T125" s="232"/>
      <c r="U125" s="232"/>
      <c r="V125" s="232"/>
      <c r="W125" s="232"/>
      <c r="X125" s="232"/>
      <c r="Y125" s="232"/>
      <c r="Z125" s="212"/>
      <c r="AA125" s="212"/>
      <c r="AB125" s="212"/>
      <c r="AC125" s="212"/>
      <c r="AD125" s="212"/>
      <c r="AE125" s="212"/>
      <c r="AF125" s="212"/>
      <c r="AG125" s="212" t="s">
        <v>238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5">
      <c r="A126" s="229"/>
      <c r="B126" s="230"/>
      <c r="C126" s="271" t="s">
        <v>347</v>
      </c>
      <c r="D126" s="235"/>
      <c r="E126" s="236">
        <v>42.641500000000001</v>
      </c>
      <c r="F126" s="232"/>
      <c r="G126" s="232"/>
      <c r="H126" s="232"/>
      <c r="I126" s="232"/>
      <c r="J126" s="232"/>
      <c r="K126" s="232"/>
      <c r="L126" s="232"/>
      <c r="M126" s="232"/>
      <c r="N126" s="231"/>
      <c r="O126" s="231"/>
      <c r="P126" s="231"/>
      <c r="Q126" s="231"/>
      <c r="R126" s="232"/>
      <c r="S126" s="232"/>
      <c r="T126" s="232"/>
      <c r="U126" s="232"/>
      <c r="V126" s="232"/>
      <c r="W126" s="232"/>
      <c r="X126" s="232"/>
      <c r="Y126" s="232"/>
      <c r="Z126" s="212"/>
      <c r="AA126" s="212"/>
      <c r="AB126" s="212"/>
      <c r="AC126" s="212"/>
      <c r="AD126" s="212"/>
      <c r="AE126" s="212"/>
      <c r="AF126" s="212"/>
      <c r="AG126" s="212" t="s">
        <v>238</v>
      </c>
      <c r="AH126" s="212">
        <v>1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ht="20" outlineLevel="1" x14ac:dyDescent="0.25">
      <c r="A127" s="248">
        <v>22</v>
      </c>
      <c r="B127" s="249" t="s">
        <v>356</v>
      </c>
      <c r="C127" s="266" t="s">
        <v>357</v>
      </c>
      <c r="D127" s="250" t="s">
        <v>291</v>
      </c>
      <c r="E127" s="251">
        <v>1640.0054</v>
      </c>
      <c r="F127" s="252"/>
      <c r="G127" s="253">
        <f>ROUND(E127*F127,2)</f>
        <v>0</v>
      </c>
      <c r="H127" s="252"/>
      <c r="I127" s="253">
        <f>ROUND(E127*H127,2)</f>
        <v>0</v>
      </c>
      <c r="J127" s="252"/>
      <c r="K127" s="253">
        <f>ROUND(E127*J127,2)</f>
        <v>0</v>
      </c>
      <c r="L127" s="253">
        <v>21</v>
      </c>
      <c r="M127" s="253">
        <f>G127*(1+L127/100)</f>
        <v>0</v>
      </c>
      <c r="N127" s="251">
        <v>4.9119999999999997E-2</v>
      </c>
      <c r="O127" s="251">
        <f>ROUND(E127*N127,2)</f>
        <v>80.56</v>
      </c>
      <c r="P127" s="251">
        <v>0</v>
      </c>
      <c r="Q127" s="251">
        <f>ROUND(E127*P127,2)</f>
        <v>0</v>
      </c>
      <c r="R127" s="253"/>
      <c r="S127" s="253" t="s">
        <v>232</v>
      </c>
      <c r="T127" s="254" t="s">
        <v>233</v>
      </c>
      <c r="U127" s="232">
        <v>1.42</v>
      </c>
      <c r="V127" s="232">
        <f>ROUND(E127*U127,2)</f>
        <v>2328.81</v>
      </c>
      <c r="W127" s="232"/>
      <c r="X127" s="232" t="s">
        <v>234</v>
      </c>
      <c r="Y127" s="232" t="s">
        <v>235</v>
      </c>
      <c r="Z127" s="212"/>
      <c r="AA127" s="212"/>
      <c r="AB127" s="212"/>
      <c r="AC127" s="212"/>
      <c r="AD127" s="212"/>
      <c r="AE127" s="212"/>
      <c r="AF127" s="212"/>
      <c r="AG127" s="212" t="s">
        <v>236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ht="30.5" outlineLevel="2" x14ac:dyDescent="0.25">
      <c r="A128" s="229"/>
      <c r="B128" s="230"/>
      <c r="C128" s="269" t="s">
        <v>358</v>
      </c>
      <c r="D128" s="262"/>
      <c r="E128" s="262"/>
      <c r="F128" s="262"/>
      <c r="G128" s="262"/>
      <c r="H128" s="232"/>
      <c r="I128" s="232"/>
      <c r="J128" s="232"/>
      <c r="K128" s="232"/>
      <c r="L128" s="232"/>
      <c r="M128" s="232"/>
      <c r="N128" s="231"/>
      <c r="O128" s="231"/>
      <c r="P128" s="231"/>
      <c r="Q128" s="231"/>
      <c r="R128" s="232"/>
      <c r="S128" s="232"/>
      <c r="T128" s="232"/>
      <c r="U128" s="232"/>
      <c r="V128" s="232"/>
      <c r="W128" s="232"/>
      <c r="X128" s="232"/>
      <c r="Y128" s="232"/>
      <c r="Z128" s="212"/>
      <c r="AA128" s="212"/>
      <c r="AB128" s="212"/>
      <c r="AC128" s="212"/>
      <c r="AD128" s="212"/>
      <c r="AE128" s="212"/>
      <c r="AF128" s="212"/>
      <c r="AG128" s="212" t="s">
        <v>297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63" t="str">
        <f>C128</f>
        <v xml:space="preserve"> nanesení lepicího tmelu na izolační desky, nalepení desek, zajištění zapouštěcími hmoždinkami (6 ks/m2), kašírování desek stěrkovou hmotou, natažení stěrky s výztužnou tkaninou (1,15 m2/m2), kontaktní nátěr a povrchovou úpravu omítkou. V položce je obsaženo 0,14 m rohových lišt na m2.</v>
      </c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5">
      <c r="A129" s="229"/>
      <c r="B129" s="230"/>
      <c r="C129" s="270" t="s">
        <v>315</v>
      </c>
      <c r="D129" s="264"/>
      <c r="E129" s="264"/>
      <c r="F129" s="264"/>
      <c r="G129" s="264"/>
      <c r="H129" s="232"/>
      <c r="I129" s="232"/>
      <c r="J129" s="232"/>
      <c r="K129" s="232"/>
      <c r="L129" s="232"/>
      <c r="M129" s="232"/>
      <c r="N129" s="231"/>
      <c r="O129" s="231"/>
      <c r="P129" s="231"/>
      <c r="Q129" s="231"/>
      <c r="R129" s="232"/>
      <c r="S129" s="232"/>
      <c r="T129" s="232"/>
      <c r="U129" s="232"/>
      <c r="V129" s="232"/>
      <c r="W129" s="232"/>
      <c r="X129" s="232"/>
      <c r="Y129" s="232"/>
      <c r="Z129" s="212"/>
      <c r="AA129" s="212"/>
      <c r="AB129" s="212"/>
      <c r="AC129" s="212"/>
      <c r="AD129" s="212"/>
      <c r="AE129" s="212"/>
      <c r="AF129" s="212"/>
      <c r="AG129" s="212" t="s">
        <v>297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ht="20" outlineLevel="2" x14ac:dyDescent="0.25">
      <c r="A130" s="229"/>
      <c r="B130" s="230"/>
      <c r="C130" s="267" t="s">
        <v>280</v>
      </c>
      <c r="D130" s="233"/>
      <c r="E130" s="234"/>
      <c r="F130" s="232"/>
      <c r="G130" s="232"/>
      <c r="H130" s="232"/>
      <c r="I130" s="232"/>
      <c r="J130" s="232"/>
      <c r="K130" s="232"/>
      <c r="L130" s="232"/>
      <c r="M130" s="232"/>
      <c r="N130" s="231"/>
      <c r="O130" s="231"/>
      <c r="P130" s="231"/>
      <c r="Q130" s="231"/>
      <c r="R130" s="232"/>
      <c r="S130" s="232"/>
      <c r="T130" s="232"/>
      <c r="U130" s="232"/>
      <c r="V130" s="232"/>
      <c r="W130" s="232"/>
      <c r="X130" s="232"/>
      <c r="Y130" s="232"/>
      <c r="Z130" s="212"/>
      <c r="AA130" s="212"/>
      <c r="AB130" s="212"/>
      <c r="AC130" s="212"/>
      <c r="AD130" s="212"/>
      <c r="AE130" s="212"/>
      <c r="AF130" s="212"/>
      <c r="AG130" s="212" t="s">
        <v>238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5">
      <c r="A131" s="229"/>
      <c r="B131" s="230"/>
      <c r="C131" s="267" t="s">
        <v>359</v>
      </c>
      <c r="D131" s="233"/>
      <c r="E131" s="234"/>
      <c r="F131" s="232"/>
      <c r="G131" s="232"/>
      <c r="H131" s="232"/>
      <c r="I131" s="232"/>
      <c r="J131" s="232"/>
      <c r="K131" s="232"/>
      <c r="L131" s="232"/>
      <c r="M131" s="232"/>
      <c r="N131" s="231"/>
      <c r="O131" s="231"/>
      <c r="P131" s="231"/>
      <c r="Q131" s="231"/>
      <c r="R131" s="232"/>
      <c r="S131" s="232"/>
      <c r="T131" s="232"/>
      <c r="U131" s="232"/>
      <c r="V131" s="232"/>
      <c r="W131" s="232"/>
      <c r="X131" s="232"/>
      <c r="Y131" s="232"/>
      <c r="Z131" s="212"/>
      <c r="AA131" s="212"/>
      <c r="AB131" s="212"/>
      <c r="AC131" s="212"/>
      <c r="AD131" s="212"/>
      <c r="AE131" s="212"/>
      <c r="AF131" s="212"/>
      <c r="AG131" s="212" t="s">
        <v>238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3" x14ac:dyDescent="0.25">
      <c r="A132" s="229"/>
      <c r="B132" s="230"/>
      <c r="C132" s="267" t="s">
        <v>360</v>
      </c>
      <c r="D132" s="233"/>
      <c r="E132" s="234">
        <v>95.58</v>
      </c>
      <c r="F132" s="232"/>
      <c r="G132" s="232"/>
      <c r="H132" s="232"/>
      <c r="I132" s="232"/>
      <c r="J132" s="232"/>
      <c r="K132" s="232"/>
      <c r="L132" s="232"/>
      <c r="M132" s="232"/>
      <c r="N132" s="231"/>
      <c r="O132" s="231"/>
      <c r="P132" s="231"/>
      <c r="Q132" s="231"/>
      <c r="R132" s="232"/>
      <c r="S132" s="232"/>
      <c r="T132" s="232"/>
      <c r="U132" s="232"/>
      <c r="V132" s="232"/>
      <c r="W132" s="232"/>
      <c r="X132" s="232"/>
      <c r="Y132" s="232"/>
      <c r="Z132" s="212"/>
      <c r="AA132" s="212"/>
      <c r="AB132" s="212"/>
      <c r="AC132" s="212"/>
      <c r="AD132" s="212"/>
      <c r="AE132" s="212"/>
      <c r="AF132" s="212"/>
      <c r="AG132" s="212" t="s">
        <v>238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5">
      <c r="A133" s="229"/>
      <c r="B133" s="230"/>
      <c r="C133" s="267" t="s">
        <v>361</v>
      </c>
      <c r="D133" s="233"/>
      <c r="E133" s="234">
        <v>6.1832000000000003</v>
      </c>
      <c r="F133" s="232"/>
      <c r="G133" s="232"/>
      <c r="H133" s="232"/>
      <c r="I133" s="232"/>
      <c r="J133" s="232"/>
      <c r="K133" s="232"/>
      <c r="L133" s="232"/>
      <c r="M133" s="232"/>
      <c r="N133" s="231"/>
      <c r="O133" s="231"/>
      <c r="P133" s="231"/>
      <c r="Q133" s="231"/>
      <c r="R133" s="232"/>
      <c r="S133" s="232"/>
      <c r="T133" s="232"/>
      <c r="U133" s="232"/>
      <c r="V133" s="232"/>
      <c r="W133" s="232"/>
      <c r="X133" s="232"/>
      <c r="Y133" s="232"/>
      <c r="Z133" s="212"/>
      <c r="AA133" s="212"/>
      <c r="AB133" s="212"/>
      <c r="AC133" s="212"/>
      <c r="AD133" s="212"/>
      <c r="AE133" s="212"/>
      <c r="AF133" s="212"/>
      <c r="AG133" s="212" t="s">
        <v>238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5">
      <c r="A134" s="229"/>
      <c r="B134" s="230"/>
      <c r="C134" s="267" t="s">
        <v>362</v>
      </c>
      <c r="D134" s="233"/>
      <c r="E134" s="234">
        <v>9.75</v>
      </c>
      <c r="F134" s="232"/>
      <c r="G134" s="232"/>
      <c r="H134" s="232"/>
      <c r="I134" s="232"/>
      <c r="J134" s="232"/>
      <c r="K134" s="232"/>
      <c r="L134" s="232"/>
      <c r="M134" s="232"/>
      <c r="N134" s="231"/>
      <c r="O134" s="231"/>
      <c r="P134" s="231"/>
      <c r="Q134" s="231"/>
      <c r="R134" s="232"/>
      <c r="S134" s="232"/>
      <c r="T134" s="232"/>
      <c r="U134" s="232"/>
      <c r="V134" s="232"/>
      <c r="W134" s="232"/>
      <c r="X134" s="232"/>
      <c r="Y134" s="232"/>
      <c r="Z134" s="212"/>
      <c r="AA134" s="212"/>
      <c r="AB134" s="212"/>
      <c r="AC134" s="212"/>
      <c r="AD134" s="212"/>
      <c r="AE134" s="212"/>
      <c r="AF134" s="212"/>
      <c r="AG134" s="212" t="s">
        <v>238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5">
      <c r="A135" s="229"/>
      <c r="B135" s="230"/>
      <c r="C135" s="267" t="s">
        <v>363</v>
      </c>
      <c r="D135" s="233"/>
      <c r="E135" s="234">
        <v>31.931249999999999</v>
      </c>
      <c r="F135" s="232"/>
      <c r="G135" s="232"/>
      <c r="H135" s="232"/>
      <c r="I135" s="232"/>
      <c r="J135" s="232"/>
      <c r="K135" s="232"/>
      <c r="L135" s="232"/>
      <c r="M135" s="232"/>
      <c r="N135" s="231"/>
      <c r="O135" s="231"/>
      <c r="P135" s="231"/>
      <c r="Q135" s="231"/>
      <c r="R135" s="232"/>
      <c r="S135" s="232"/>
      <c r="T135" s="232"/>
      <c r="U135" s="232"/>
      <c r="V135" s="232"/>
      <c r="W135" s="232"/>
      <c r="X135" s="232"/>
      <c r="Y135" s="232"/>
      <c r="Z135" s="212"/>
      <c r="AA135" s="212"/>
      <c r="AB135" s="212"/>
      <c r="AC135" s="212"/>
      <c r="AD135" s="212"/>
      <c r="AE135" s="212"/>
      <c r="AF135" s="212"/>
      <c r="AG135" s="212" t="s">
        <v>238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3" x14ac:dyDescent="0.25">
      <c r="A136" s="229"/>
      <c r="B136" s="230"/>
      <c r="C136" s="267" t="s">
        <v>362</v>
      </c>
      <c r="D136" s="233"/>
      <c r="E136" s="234">
        <v>9.75</v>
      </c>
      <c r="F136" s="232"/>
      <c r="G136" s="232"/>
      <c r="H136" s="232"/>
      <c r="I136" s="232"/>
      <c r="J136" s="232"/>
      <c r="K136" s="232"/>
      <c r="L136" s="232"/>
      <c r="M136" s="232"/>
      <c r="N136" s="231"/>
      <c r="O136" s="231"/>
      <c r="P136" s="231"/>
      <c r="Q136" s="231"/>
      <c r="R136" s="232"/>
      <c r="S136" s="232"/>
      <c r="T136" s="232"/>
      <c r="U136" s="232"/>
      <c r="V136" s="232"/>
      <c r="W136" s="232"/>
      <c r="X136" s="232"/>
      <c r="Y136" s="232"/>
      <c r="Z136" s="212"/>
      <c r="AA136" s="212"/>
      <c r="AB136" s="212"/>
      <c r="AC136" s="212"/>
      <c r="AD136" s="212"/>
      <c r="AE136" s="212"/>
      <c r="AF136" s="212"/>
      <c r="AG136" s="212" t="s">
        <v>238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3" x14ac:dyDescent="0.25">
      <c r="A137" s="229"/>
      <c r="B137" s="230"/>
      <c r="C137" s="267" t="s">
        <v>364</v>
      </c>
      <c r="D137" s="233"/>
      <c r="E137" s="234">
        <v>28.907</v>
      </c>
      <c r="F137" s="232"/>
      <c r="G137" s="232"/>
      <c r="H137" s="232"/>
      <c r="I137" s="232"/>
      <c r="J137" s="232"/>
      <c r="K137" s="232"/>
      <c r="L137" s="232"/>
      <c r="M137" s="232"/>
      <c r="N137" s="231"/>
      <c r="O137" s="231"/>
      <c r="P137" s="231"/>
      <c r="Q137" s="231"/>
      <c r="R137" s="232"/>
      <c r="S137" s="232"/>
      <c r="T137" s="232"/>
      <c r="U137" s="232"/>
      <c r="V137" s="232"/>
      <c r="W137" s="232"/>
      <c r="X137" s="232"/>
      <c r="Y137" s="232"/>
      <c r="Z137" s="212"/>
      <c r="AA137" s="212"/>
      <c r="AB137" s="212"/>
      <c r="AC137" s="212"/>
      <c r="AD137" s="212"/>
      <c r="AE137" s="212"/>
      <c r="AF137" s="212"/>
      <c r="AG137" s="212" t="s">
        <v>238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3" x14ac:dyDescent="0.25">
      <c r="A138" s="229"/>
      <c r="B138" s="230"/>
      <c r="C138" s="267" t="s">
        <v>365</v>
      </c>
      <c r="D138" s="233"/>
      <c r="E138" s="234">
        <v>2.7429999999999999</v>
      </c>
      <c r="F138" s="232"/>
      <c r="G138" s="232"/>
      <c r="H138" s="232"/>
      <c r="I138" s="232"/>
      <c r="J138" s="232"/>
      <c r="K138" s="232"/>
      <c r="L138" s="232"/>
      <c r="M138" s="232"/>
      <c r="N138" s="231"/>
      <c r="O138" s="231"/>
      <c r="P138" s="231"/>
      <c r="Q138" s="231"/>
      <c r="R138" s="232"/>
      <c r="S138" s="232"/>
      <c r="T138" s="232"/>
      <c r="U138" s="232"/>
      <c r="V138" s="232"/>
      <c r="W138" s="232"/>
      <c r="X138" s="232"/>
      <c r="Y138" s="232"/>
      <c r="Z138" s="212"/>
      <c r="AA138" s="212"/>
      <c r="AB138" s="212"/>
      <c r="AC138" s="212"/>
      <c r="AD138" s="212"/>
      <c r="AE138" s="212"/>
      <c r="AF138" s="212"/>
      <c r="AG138" s="212" t="s">
        <v>238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5">
      <c r="A139" s="229"/>
      <c r="B139" s="230"/>
      <c r="C139" s="267" t="s">
        <v>366</v>
      </c>
      <c r="D139" s="233"/>
      <c r="E139" s="234">
        <v>11.1408</v>
      </c>
      <c r="F139" s="232"/>
      <c r="G139" s="232"/>
      <c r="H139" s="232"/>
      <c r="I139" s="232"/>
      <c r="J139" s="232"/>
      <c r="K139" s="232"/>
      <c r="L139" s="232"/>
      <c r="M139" s="232"/>
      <c r="N139" s="231"/>
      <c r="O139" s="231"/>
      <c r="P139" s="231"/>
      <c r="Q139" s="231"/>
      <c r="R139" s="232"/>
      <c r="S139" s="232"/>
      <c r="T139" s="232"/>
      <c r="U139" s="232"/>
      <c r="V139" s="232"/>
      <c r="W139" s="232"/>
      <c r="X139" s="232"/>
      <c r="Y139" s="232"/>
      <c r="Z139" s="212"/>
      <c r="AA139" s="212"/>
      <c r="AB139" s="212"/>
      <c r="AC139" s="212"/>
      <c r="AD139" s="212"/>
      <c r="AE139" s="212"/>
      <c r="AF139" s="212"/>
      <c r="AG139" s="212" t="s">
        <v>238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3" x14ac:dyDescent="0.25">
      <c r="A140" s="229"/>
      <c r="B140" s="230"/>
      <c r="C140" s="267" t="s">
        <v>367</v>
      </c>
      <c r="D140" s="233"/>
      <c r="E140" s="234">
        <v>2.1124999999999998</v>
      </c>
      <c r="F140" s="232"/>
      <c r="G140" s="232"/>
      <c r="H140" s="232"/>
      <c r="I140" s="232"/>
      <c r="J140" s="232"/>
      <c r="K140" s="232"/>
      <c r="L140" s="232"/>
      <c r="M140" s="232"/>
      <c r="N140" s="231"/>
      <c r="O140" s="231"/>
      <c r="P140" s="231"/>
      <c r="Q140" s="231"/>
      <c r="R140" s="232"/>
      <c r="S140" s="232"/>
      <c r="T140" s="232"/>
      <c r="U140" s="232"/>
      <c r="V140" s="232"/>
      <c r="W140" s="232"/>
      <c r="X140" s="232"/>
      <c r="Y140" s="232"/>
      <c r="Z140" s="212"/>
      <c r="AA140" s="212"/>
      <c r="AB140" s="212"/>
      <c r="AC140" s="212"/>
      <c r="AD140" s="212"/>
      <c r="AE140" s="212"/>
      <c r="AF140" s="212"/>
      <c r="AG140" s="212" t="s">
        <v>238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3" x14ac:dyDescent="0.25">
      <c r="A141" s="229"/>
      <c r="B141" s="230"/>
      <c r="C141" s="267" t="s">
        <v>368</v>
      </c>
      <c r="D141" s="233"/>
      <c r="E141" s="234"/>
      <c r="F141" s="232"/>
      <c r="G141" s="232"/>
      <c r="H141" s="232"/>
      <c r="I141" s="232"/>
      <c r="J141" s="232"/>
      <c r="K141" s="232"/>
      <c r="L141" s="232"/>
      <c r="M141" s="232"/>
      <c r="N141" s="231"/>
      <c r="O141" s="231"/>
      <c r="P141" s="231"/>
      <c r="Q141" s="231"/>
      <c r="R141" s="232"/>
      <c r="S141" s="232"/>
      <c r="T141" s="232"/>
      <c r="U141" s="232"/>
      <c r="V141" s="232"/>
      <c r="W141" s="232"/>
      <c r="X141" s="232"/>
      <c r="Y141" s="232"/>
      <c r="Z141" s="212"/>
      <c r="AA141" s="212"/>
      <c r="AB141" s="212"/>
      <c r="AC141" s="212"/>
      <c r="AD141" s="212"/>
      <c r="AE141" s="212"/>
      <c r="AF141" s="212"/>
      <c r="AG141" s="212" t="s">
        <v>238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25">
      <c r="A142" s="229"/>
      <c r="B142" s="230"/>
      <c r="C142" s="267" t="s">
        <v>369</v>
      </c>
      <c r="D142" s="233"/>
      <c r="E142" s="234">
        <v>19.100000000000001</v>
      </c>
      <c r="F142" s="232"/>
      <c r="G142" s="232"/>
      <c r="H142" s="232"/>
      <c r="I142" s="232"/>
      <c r="J142" s="232"/>
      <c r="K142" s="232"/>
      <c r="L142" s="232"/>
      <c r="M142" s="232"/>
      <c r="N142" s="231"/>
      <c r="O142" s="231"/>
      <c r="P142" s="231"/>
      <c r="Q142" s="231"/>
      <c r="R142" s="232"/>
      <c r="S142" s="232"/>
      <c r="T142" s="232"/>
      <c r="U142" s="232"/>
      <c r="V142" s="232"/>
      <c r="W142" s="232"/>
      <c r="X142" s="232"/>
      <c r="Y142" s="232"/>
      <c r="Z142" s="212"/>
      <c r="AA142" s="212"/>
      <c r="AB142" s="212"/>
      <c r="AC142" s="212"/>
      <c r="AD142" s="212"/>
      <c r="AE142" s="212"/>
      <c r="AF142" s="212"/>
      <c r="AG142" s="212" t="s">
        <v>238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 x14ac:dyDescent="0.25">
      <c r="A143" s="229"/>
      <c r="B143" s="230"/>
      <c r="C143" s="267" t="s">
        <v>370</v>
      </c>
      <c r="D143" s="233"/>
      <c r="E143" s="234">
        <v>2.5499999999999998</v>
      </c>
      <c r="F143" s="232"/>
      <c r="G143" s="232"/>
      <c r="H143" s="232"/>
      <c r="I143" s="232"/>
      <c r="J143" s="232"/>
      <c r="K143" s="232"/>
      <c r="L143" s="232"/>
      <c r="M143" s="232"/>
      <c r="N143" s="231"/>
      <c r="O143" s="231"/>
      <c r="P143" s="231"/>
      <c r="Q143" s="231"/>
      <c r="R143" s="232"/>
      <c r="S143" s="232"/>
      <c r="T143" s="232"/>
      <c r="U143" s="232"/>
      <c r="V143" s="232"/>
      <c r="W143" s="232"/>
      <c r="X143" s="232"/>
      <c r="Y143" s="232"/>
      <c r="Z143" s="212"/>
      <c r="AA143" s="212"/>
      <c r="AB143" s="212"/>
      <c r="AC143" s="212"/>
      <c r="AD143" s="212"/>
      <c r="AE143" s="212"/>
      <c r="AF143" s="212"/>
      <c r="AG143" s="212" t="s">
        <v>238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3" x14ac:dyDescent="0.25">
      <c r="A144" s="229"/>
      <c r="B144" s="230"/>
      <c r="C144" s="271" t="s">
        <v>347</v>
      </c>
      <c r="D144" s="235"/>
      <c r="E144" s="236">
        <v>219.74775</v>
      </c>
      <c r="F144" s="232"/>
      <c r="G144" s="232"/>
      <c r="H144" s="232"/>
      <c r="I144" s="232"/>
      <c r="J144" s="232"/>
      <c r="K144" s="232"/>
      <c r="L144" s="232"/>
      <c r="M144" s="232"/>
      <c r="N144" s="231"/>
      <c r="O144" s="231"/>
      <c r="P144" s="231"/>
      <c r="Q144" s="231"/>
      <c r="R144" s="232"/>
      <c r="S144" s="232"/>
      <c r="T144" s="232"/>
      <c r="U144" s="232"/>
      <c r="V144" s="232"/>
      <c r="W144" s="232"/>
      <c r="X144" s="232"/>
      <c r="Y144" s="232"/>
      <c r="Z144" s="212"/>
      <c r="AA144" s="212"/>
      <c r="AB144" s="212"/>
      <c r="AC144" s="212"/>
      <c r="AD144" s="212"/>
      <c r="AE144" s="212"/>
      <c r="AF144" s="212"/>
      <c r="AG144" s="212" t="s">
        <v>238</v>
      </c>
      <c r="AH144" s="212">
        <v>1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3" x14ac:dyDescent="0.25">
      <c r="A145" s="229"/>
      <c r="B145" s="230"/>
      <c r="C145" s="267" t="s">
        <v>371</v>
      </c>
      <c r="D145" s="233"/>
      <c r="E145" s="234">
        <v>359.21</v>
      </c>
      <c r="F145" s="232"/>
      <c r="G145" s="232"/>
      <c r="H145" s="232"/>
      <c r="I145" s="232"/>
      <c r="J145" s="232"/>
      <c r="K145" s="232"/>
      <c r="L145" s="232"/>
      <c r="M145" s="232"/>
      <c r="N145" s="231"/>
      <c r="O145" s="231"/>
      <c r="P145" s="231"/>
      <c r="Q145" s="231"/>
      <c r="R145" s="232"/>
      <c r="S145" s="232"/>
      <c r="T145" s="232"/>
      <c r="U145" s="232"/>
      <c r="V145" s="232"/>
      <c r="W145" s="232"/>
      <c r="X145" s="232"/>
      <c r="Y145" s="232"/>
      <c r="Z145" s="212"/>
      <c r="AA145" s="212"/>
      <c r="AB145" s="212"/>
      <c r="AC145" s="212"/>
      <c r="AD145" s="212"/>
      <c r="AE145" s="212"/>
      <c r="AF145" s="212"/>
      <c r="AG145" s="212" t="s">
        <v>238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3" x14ac:dyDescent="0.25">
      <c r="A146" s="229"/>
      <c r="B146" s="230"/>
      <c r="C146" s="271" t="s">
        <v>347</v>
      </c>
      <c r="D146" s="235"/>
      <c r="E146" s="236">
        <v>359.21</v>
      </c>
      <c r="F146" s="232"/>
      <c r="G146" s="232"/>
      <c r="H146" s="232"/>
      <c r="I146" s="232"/>
      <c r="J146" s="232"/>
      <c r="K146" s="232"/>
      <c r="L146" s="232"/>
      <c r="M146" s="232"/>
      <c r="N146" s="231"/>
      <c r="O146" s="231"/>
      <c r="P146" s="231"/>
      <c r="Q146" s="231"/>
      <c r="R146" s="232"/>
      <c r="S146" s="232"/>
      <c r="T146" s="232"/>
      <c r="U146" s="232"/>
      <c r="V146" s="232"/>
      <c r="W146" s="232"/>
      <c r="X146" s="232"/>
      <c r="Y146" s="232"/>
      <c r="Z146" s="212"/>
      <c r="AA146" s="212"/>
      <c r="AB146" s="212"/>
      <c r="AC146" s="212"/>
      <c r="AD146" s="212"/>
      <c r="AE146" s="212"/>
      <c r="AF146" s="212"/>
      <c r="AG146" s="212" t="s">
        <v>238</v>
      </c>
      <c r="AH146" s="212">
        <v>1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3" x14ac:dyDescent="0.25">
      <c r="A147" s="229"/>
      <c r="B147" s="230"/>
      <c r="C147" s="267" t="s">
        <v>372</v>
      </c>
      <c r="D147" s="233"/>
      <c r="E147" s="234">
        <v>726.5</v>
      </c>
      <c r="F147" s="232"/>
      <c r="G147" s="232"/>
      <c r="H147" s="232"/>
      <c r="I147" s="232"/>
      <c r="J147" s="232"/>
      <c r="K147" s="232"/>
      <c r="L147" s="232"/>
      <c r="M147" s="232"/>
      <c r="N147" s="231"/>
      <c r="O147" s="231"/>
      <c r="P147" s="231"/>
      <c r="Q147" s="231"/>
      <c r="R147" s="232"/>
      <c r="S147" s="232"/>
      <c r="T147" s="232"/>
      <c r="U147" s="232"/>
      <c r="V147" s="232"/>
      <c r="W147" s="232"/>
      <c r="X147" s="232"/>
      <c r="Y147" s="232"/>
      <c r="Z147" s="212"/>
      <c r="AA147" s="212"/>
      <c r="AB147" s="212"/>
      <c r="AC147" s="212"/>
      <c r="AD147" s="212"/>
      <c r="AE147" s="212"/>
      <c r="AF147" s="212"/>
      <c r="AG147" s="212" t="s">
        <v>238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25">
      <c r="A148" s="229"/>
      <c r="B148" s="230"/>
      <c r="C148" s="271" t="s">
        <v>347</v>
      </c>
      <c r="D148" s="235"/>
      <c r="E148" s="236">
        <v>726.5</v>
      </c>
      <c r="F148" s="232"/>
      <c r="G148" s="232"/>
      <c r="H148" s="232"/>
      <c r="I148" s="232"/>
      <c r="J148" s="232"/>
      <c r="K148" s="232"/>
      <c r="L148" s="232"/>
      <c r="M148" s="232"/>
      <c r="N148" s="231"/>
      <c r="O148" s="231"/>
      <c r="P148" s="231"/>
      <c r="Q148" s="231"/>
      <c r="R148" s="232"/>
      <c r="S148" s="232"/>
      <c r="T148" s="232"/>
      <c r="U148" s="232"/>
      <c r="V148" s="232"/>
      <c r="W148" s="232"/>
      <c r="X148" s="232"/>
      <c r="Y148" s="232"/>
      <c r="Z148" s="212"/>
      <c r="AA148" s="212"/>
      <c r="AB148" s="212"/>
      <c r="AC148" s="212"/>
      <c r="AD148" s="212"/>
      <c r="AE148" s="212"/>
      <c r="AF148" s="212"/>
      <c r="AG148" s="212" t="s">
        <v>238</v>
      </c>
      <c r="AH148" s="212">
        <v>1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3" x14ac:dyDescent="0.25">
      <c r="A149" s="229"/>
      <c r="B149" s="230"/>
      <c r="C149" s="267" t="s">
        <v>373</v>
      </c>
      <c r="D149" s="233"/>
      <c r="E149" s="234"/>
      <c r="F149" s="232"/>
      <c r="G149" s="232"/>
      <c r="H149" s="232"/>
      <c r="I149" s="232"/>
      <c r="J149" s="232"/>
      <c r="K149" s="232"/>
      <c r="L149" s="232"/>
      <c r="M149" s="232"/>
      <c r="N149" s="231"/>
      <c r="O149" s="231"/>
      <c r="P149" s="231"/>
      <c r="Q149" s="231"/>
      <c r="R149" s="232"/>
      <c r="S149" s="232"/>
      <c r="T149" s="232"/>
      <c r="U149" s="232"/>
      <c r="V149" s="232"/>
      <c r="W149" s="232"/>
      <c r="X149" s="232"/>
      <c r="Y149" s="232"/>
      <c r="Z149" s="212"/>
      <c r="AA149" s="212"/>
      <c r="AB149" s="212"/>
      <c r="AC149" s="212"/>
      <c r="AD149" s="212"/>
      <c r="AE149" s="212"/>
      <c r="AF149" s="212"/>
      <c r="AG149" s="212" t="s">
        <v>238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3" x14ac:dyDescent="0.25">
      <c r="A150" s="229"/>
      <c r="B150" s="230"/>
      <c r="C150" s="267" t="s">
        <v>374</v>
      </c>
      <c r="D150" s="233"/>
      <c r="E150" s="234">
        <v>646.17615000000001</v>
      </c>
      <c r="F150" s="232"/>
      <c r="G150" s="232"/>
      <c r="H150" s="232"/>
      <c r="I150" s="232"/>
      <c r="J150" s="232"/>
      <c r="K150" s="232"/>
      <c r="L150" s="232"/>
      <c r="M150" s="232"/>
      <c r="N150" s="231"/>
      <c r="O150" s="231"/>
      <c r="P150" s="231"/>
      <c r="Q150" s="231"/>
      <c r="R150" s="232"/>
      <c r="S150" s="232"/>
      <c r="T150" s="232"/>
      <c r="U150" s="232"/>
      <c r="V150" s="232"/>
      <c r="W150" s="232"/>
      <c r="X150" s="232"/>
      <c r="Y150" s="232"/>
      <c r="Z150" s="212"/>
      <c r="AA150" s="212"/>
      <c r="AB150" s="212"/>
      <c r="AC150" s="212"/>
      <c r="AD150" s="212"/>
      <c r="AE150" s="212"/>
      <c r="AF150" s="212"/>
      <c r="AG150" s="212" t="s">
        <v>238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 x14ac:dyDescent="0.25">
      <c r="A151" s="229"/>
      <c r="B151" s="230"/>
      <c r="C151" s="271" t="s">
        <v>347</v>
      </c>
      <c r="D151" s="235"/>
      <c r="E151" s="236">
        <v>646.17615000000001</v>
      </c>
      <c r="F151" s="232"/>
      <c r="G151" s="232"/>
      <c r="H151" s="232"/>
      <c r="I151" s="232"/>
      <c r="J151" s="232"/>
      <c r="K151" s="232"/>
      <c r="L151" s="232"/>
      <c r="M151" s="232"/>
      <c r="N151" s="231"/>
      <c r="O151" s="231"/>
      <c r="P151" s="231"/>
      <c r="Q151" s="231"/>
      <c r="R151" s="232"/>
      <c r="S151" s="232"/>
      <c r="T151" s="232"/>
      <c r="U151" s="232"/>
      <c r="V151" s="232"/>
      <c r="W151" s="232"/>
      <c r="X151" s="232"/>
      <c r="Y151" s="232"/>
      <c r="Z151" s="212"/>
      <c r="AA151" s="212"/>
      <c r="AB151" s="212"/>
      <c r="AC151" s="212"/>
      <c r="AD151" s="212"/>
      <c r="AE151" s="212"/>
      <c r="AF151" s="212"/>
      <c r="AG151" s="212" t="s">
        <v>238</v>
      </c>
      <c r="AH151" s="212">
        <v>1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5">
      <c r="A152" s="229"/>
      <c r="B152" s="230"/>
      <c r="C152" s="267" t="s">
        <v>375</v>
      </c>
      <c r="D152" s="233"/>
      <c r="E152" s="234"/>
      <c r="F152" s="232"/>
      <c r="G152" s="232"/>
      <c r="H152" s="232"/>
      <c r="I152" s="232"/>
      <c r="J152" s="232"/>
      <c r="K152" s="232"/>
      <c r="L152" s="232"/>
      <c r="M152" s="232"/>
      <c r="N152" s="231"/>
      <c r="O152" s="231"/>
      <c r="P152" s="231"/>
      <c r="Q152" s="231"/>
      <c r="R152" s="232"/>
      <c r="S152" s="232"/>
      <c r="T152" s="232"/>
      <c r="U152" s="232"/>
      <c r="V152" s="232"/>
      <c r="W152" s="232"/>
      <c r="X152" s="232"/>
      <c r="Y152" s="232"/>
      <c r="Z152" s="212"/>
      <c r="AA152" s="212"/>
      <c r="AB152" s="212"/>
      <c r="AC152" s="212"/>
      <c r="AD152" s="212"/>
      <c r="AE152" s="212"/>
      <c r="AF152" s="212"/>
      <c r="AG152" s="212" t="s">
        <v>238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ht="50" outlineLevel="3" x14ac:dyDescent="0.25">
      <c r="A153" s="229"/>
      <c r="B153" s="230"/>
      <c r="C153" s="267" t="s">
        <v>376</v>
      </c>
      <c r="D153" s="233"/>
      <c r="E153" s="234">
        <v>-219.6935</v>
      </c>
      <c r="F153" s="232"/>
      <c r="G153" s="232"/>
      <c r="H153" s="232"/>
      <c r="I153" s="232"/>
      <c r="J153" s="232"/>
      <c r="K153" s="232"/>
      <c r="L153" s="232"/>
      <c r="M153" s="232"/>
      <c r="N153" s="231"/>
      <c r="O153" s="231"/>
      <c r="P153" s="231"/>
      <c r="Q153" s="231"/>
      <c r="R153" s="232"/>
      <c r="S153" s="232"/>
      <c r="T153" s="232"/>
      <c r="U153" s="232"/>
      <c r="V153" s="232"/>
      <c r="W153" s="232"/>
      <c r="X153" s="232"/>
      <c r="Y153" s="232"/>
      <c r="Z153" s="212"/>
      <c r="AA153" s="212"/>
      <c r="AB153" s="212"/>
      <c r="AC153" s="212"/>
      <c r="AD153" s="212"/>
      <c r="AE153" s="212"/>
      <c r="AF153" s="212"/>
      <c r="AG153" s="212" t="s">
        <v>238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ht="20" outlineLevel="3" x14ac:dyDescent="0.25">
      <c r="A154" s="229"/>
      <c r="B154" s="230"/>
      <c r="C154" s="267" t="s">
        <v>377</v>
      </c>
      <c r="D154" s="233"/>
      <c r="E154" s="234">
        <v>-91.935000000000002</v>
      </c>
      <c r="F154" s="232"/>
      <c r="G154" s="232"/>
      <c r="H154" s="232"/>
      <c r="I154" s="232"/>
      <c r="J154" s="232"/>
      <c r="K154" s="232"/>
      <c r="L154" s="232"/>
      <c r="M154" s="232"/>
      <c r="N154" s="231"/>
      <c r="O154" s="231"/>
      <c r="P154" s="231"/>
      <c r="Q154" s="231"/>
      <c r="R154" s="232"/>
      <c r="S154" s="232"/>
      <c r="T154" s="232"/>
      <c r="U154" s="232"/>
      <c r="V154" s="232"/>
      <c r="W154" s="232"/>
      <c r="X154" s="232"/>
      <c r="Y154" s="232"/>
      <c r="Z154" s="212"/>
      <c r="AA154" s="212"/>
      <c r="AB154" s="212"/>
      <c r="AC154" s="212"/>
      <c r="AD154" s="212"/>
      <c r="AE154" s="212"/>
      <c r="AF154" s="212"/>
      <c r="AG154" s="212" t="s">
        <v>238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5">
      <c r="A155" s="229"/>
      <c r="B155" s="230"/>
      <c r="C155" s="271" t="s">
        <v>347</v>
      </c>
      <c r="D155" s="235"/>
      <c r="E155" s="236">
        <v>-311.62849999999997</v>
      </c>
      <c r="F155" s="232"/>
      <c r="G155" s="232"/>
      <c r="H155" s="232"/>
      <c r="I155" s="232"/>
      <c r="J155" s="232"/>
      <c r="K155" s="232"/>
      <c r="L155" s="232"/>
      <c r="M155" s="232"/>
      <c r="N155" s="231"/>
      <c r="O155" s="231"/>
      <c r="P155" s="231"/>
      <c r="Q155" s="231"/>
      <c r="R155" s="232"/>
      <c r="S155" s="232"/>
      <c r="T155" s="232"/>
      <c r="U155" s="232"/>
      <c r="V155" s="232"/>
      <c r="W155" s="232"/>
      <c r="X155" s="232"/>
      <c r="Y155" s="232"/>
      <c r="Z155" s="212"/>
      <c r="AA155" s="212"/>
      <c r="AB155" s="212"/>
      <c r="AC155" s="212"/>
      <c r="AD155" s="212"/>
      <c r="AE155" s="212"/>
      <c r="AF155" s="212"/>
      <c r="AG155" s="212" t="s">
        <v>238</v>
      </c>
      <c r="AH155" s="212">
        <v>1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ht="20" outlineLevel="1" x14ac:dyDescent="0.25">
      <c r="A156" s="248">
        <v>23</v>
      </c>
      <c r="B156" s="249" t="s">
        <v>378</v>
      </c>
      <c r="C156" s="266" t="s">
        <v>379</v>
      </c>
      <c r="D156" s="250" t="s">
        <v>291</v>
      </c>
      <c r="E156" s="251">
        <v>35.262</v>
      </c>
      <c r="F156" s="252"/>
      <c r="G156" s="253">
        <f>ROUND(E156*F156,2)</f>
        <v>0</v>
      </c>
      <c r="H156" s="252"/>
      <c r="I156" s="253">
        <f>ROUND(E156*H156,2)</f>
        <v>0</v>
      </c>
      <c r="J156" s="252"/>
      <c r="K156" s="253">
        <f>ROUND(E156*J156,2)</f>
        <v>0</v>
      </c>
      <c r="L156" s="253">
        <v>21</v>
      </c>
      <c r="M156" s="253">
        <f>G156*(1+L156/100)</f>
        <v>0</v>
      </c>
      <c r="N156" s="251">
        <v>5.5599999999999997E-2</v>
      </c>
      <c r="O156" s="251">
        <f>ROUND(E156*N156,2)</f>
        <v>1.96</v>
      </c>
      <c r="P156" s="251">
        <v>0</v>
      </c>
      <c r="Q156" s="251">
        <f>ROUND(E156*P156,2)</f>
        <v>0</v>
      </c>
      <c r="R156" s="253"/>
      <c r="S156" s="253" t="s">
        <v>232</v>
      </c>
      <c r="T156" s="254" t="s">
        <v>233</v>
      </c>
      <c r="U156" s="232">
        <v>1.4157999999999999</v>
      </c>
      <c r="V156" s="232">
        <f>ROUND(E156*U156,2)</f>
        <v>49.92</v>
      </c>
      <c r="W156" s="232"/>
      <c r="X156" s="232" t="s">
        <v>234</v>
      </c>
      <c r="Y156" s="232" t="s">
        <v>235</v>
      </c>
      <c r="Z156" s="212"/>
      <c r="AA156" s="212"/>
      <c r="AB156" s="212"/>
      <c r="AC156" s="212"/>
      <c r="AD156" s="212"/>
      <c r="AE156" s="212"/>
      <c r="AF156" s="212"/>
      <c r="AG156" s="212" t="s">
        <v>236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2" x14ac:dyDescent="0.25">
      <c r="A157" s="229"/>
      <c r="B157" s="230"/>
      <c r="C157" s="269" t="s">
        <v>380</v>
      </c>
      <c r="D157" s="262"/>
      <c r="E157" s="262"/>
      <c r="F157" s="262"/>
      <c r="G157" s="262"/>
      <c r="H157" s="232"/>
      <c r="I157" s="232"/>
      <c r="J157" s="232"/>
      <c r="K157" s="232"/>
      <c r="L157" s="232"/>
      <c r="M157" s="232"/>
      <c r="N157" s="231"/>
      <c r="O157" s="231"/>
      <c r="P157" s="231"/>
      <c r="Q157" s="231"/>
      <c r="R157" s="232"/>
      <c r="S157" s="232"/>
      <c r="T157" s="232"/>
      <c r="U157" s="232"/>
      <c r="V157" s="232"/>
      <c r="W157" s="232"/>
      <c r="X157" s="232"/>
      <c r="Y157" s="232"/>
      <c r="Z157" s="212"/>
      <c r="AA157" s="212"/>
      <c r="AB157" s="212"/>
      <c r="AC157" s="212"/>
      <c r="AD157" s="212"/>
      <c r="AE157" s="212"/>
      <c r="AF157" s="212"/>
      <c r="AG157" s="212" t="s">
        <v>297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ht="20" outlineLevel="2" x14ac:dyDescent="0.25">
      <c r="A158" s="229"/>
      <c r="B158" s="230"/>
      <c r="C158" s="267" t="s">
        <v>280</v>
      </c>
      <c r="D158" s="233"/>
      <c r="E158" s="234"/>
      <c r="F158" s="232"/>
      <c r="G158" s="232"/>
      <c r="H158" s="232"/>
      <c r="I158" s="232"/>
      <c r="J158" s="232"/>
      <c r="K158" s="232"/>
      <c r="L158" s="232"/>
      <c r="M158" s="232"/>
      <c r="N158" s="231"/>
      <c r="O158" s="231"/>
      <c r="P158" s="231"/>
      <c r="Q158" s="231"/>
      <c r="R158" s="232"/>
      <c r="S158" s="232"/>
      <c r="T158" s="232"/>
      <c r="U158" s="232"/>
      <c r="V158" s="232"/>
      <c r="W158" s="232"/>
      <c r="X158" s="232"/>
      <c r="Y158" s="232"/>
      <c r="Z158" s="212"/>
      <c r="AA158" s="212"/>
      <c r="AB158" s="212"/>
      <c r="AC158" s="212"/>
      <c r="AD158" s="212"/>
      <c r="AE158" s="212"/>
      <c r="AF158" s="212"/>
      <c r="AG158" s="212" t="s">
        <v>238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5">
      <c r="A159" s="229"/>
      <c r="B159" s="230"/>
      <c r="C159" s="267" t="s">
        <v>381</v>
      </c>
      <c r="D159" s="233"/>
      <c r="E159" s="234"/>
      <c r="F159" s="232"/>
      <c r="G159" s="232"/>
      <c r="H159" s="232"/>
      <c r="I159" s="232"/>
      <c r="J159" s="232"/>
      <c r="K159" s="232"/>
      <c r="L159" s="232"/>
      <c r="M159" s="232"/>
      <c r="N159" s="231"/>
      <c r="O159" s="231"/>
      <c r="P159" s="231"/>
      <c r="Q159" s="231"/>
      <c r="R159" s="232"/>
      <c r="S159" s="232"/>
      <c r="T159" s="232"/>
      <c r="U159" s="232"/>
      <c r="V159" s="232"/>
      <c r="W159" s="232"/>
      <c r="X159" s="232"/>
      <c r="Y159" s="232"/>
      <c r="Z159" s="212"/>
      <c r="AA159" s="212"/>
      <c r="AB159" s="212"/>
      <c r="AC159" s="212"/>
      <c r="AD159" s="212"/>
      <c r="AE159" s="212"/>
      <c r="AF159" s="212"/>
      <c r="AG159" s="212" t="s">
        <v>238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3" x14ac:dyDescent="0.25">
      <c r="A160" s="229"/>
      <c r="B160" s="230"/>
      <c r="C160" s="267" t="s">
        <v>382</v>
      </c>
      <c r="D160" s="233"/>
      <c r="E160" s="234">
        <v>35.262</v>
      </c>
      <c r="F160" s="232"/>
      <c r="G160" s="232"/>
      <c r="H160" s="232"/>
      <c r="I160" s="232"/>
      <c r="J160" s="232"/>
      <c r="K160" s="232"/>
      <c r="L160" s="232"/>
      <c r="M160" s="232"/>
      <c r="N160" s="231"/>
      <c r="O160" s="231"/>
      <c r="P160" s="231"/>
      <c r="Q160" s="231"/>
      <c r="R160" s="232"/>
      <c r="S160" s="232"/>
      <c r="T160" s="232"/>
      <c r="U160" s="232"/>
      <c r="V160" s="232"/>
      <c r="W160" s="232"/>
      <c r="X160" s="232"/>
      <c r="Y160" s="232"/>
      <c r="Z160" s="212"/>
      <c r="AA160" s="212"/>
      <c r="AB160" s="212"/>
      <c r="AC160" s="212"/>
      <c r="AD160" s="212"/>
      <c r="AE160" s="212"/>
      <c r="AF160" s="212"/>
      <c r="AG160" s="212" t="s">
        <v>238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ht="20" outlineLevel="1" x14ac:dyDescent="0.25">
      <c r="A161" s="248">
        <v>24</v>
      </c>
      <c r="B161" s="249" t="s">
        <v>383</v>
      </c>
      <c r="C161" s="266" t="s">
        <v>384</v>
      </c>
      <c r="D161" s="250" t="s">
        <v>291</v>
      </c>
      <c r="E161" s="251">
        <v>92.677000000000007</v>
      </c>
      <c r="F161" s="252"/>
      <c r="G161" s="253">
        <f>ROUND(E161*F161,2)</f>
        <v>0</v>
      </c>
      <c r="H161" s="252"/>
      <c r="I161" s="253">
        <f>ROUND(E161*H161,2)</f>
        <v>0</v>
      </c>
      <c r="J161" s="252"/>
      <c r="K161" s="253">
        <f>ROUND(E161*J161,2)</f>
        <v>0</v>
      </c>
      <c r="L161" s="253">
        <v>21</v>
      </c>
      <c r="M161" s="253">
        <f>G161*(1+L161/100)</f>
        <v>0</v>
      </c>
      <c r="N161" s="251">
        <v>1.323E-2</v>
      </c>
      <c r="O161" s="251">
        <f>ROUND(E161*N161,2)</f>
        <v>1.23</v>
      </c>
      <c r="P161" s="251">
        <v>0</v>
      </c>
      <c r="Q161" s="251">
        <f>ROUND(E161*P161,2)</f>
        <v>0</v>
      </c>
      <c r="R161" s="253"/>
      <c r="S161" s="253" t="s">
        <v>232</v>
      </c>
      <c r="T161" s="254" t="s">
        <v>233</v>
      </c>
      <c r="U161" s="232">
        <v>2.33</v>
      </c>
      <c r="V161" s="232">
        <f>ROUND(E161*U161,2)</f>
        <v>215.94</v>
      </c>
      <c r="W161" s="232"/>
      <c r="X161" s="232" t="s">
        <v>234</v>
      </c>
      <c r="Y161" s="232" t="s">
        <v>235</v>
      </c>
      <c r="Z161" s="212"/>
      <c r="AA161" s="212"/>
      <c r="AB161" s="212"/>
      <c r="AC161" s="212"/>
      <c r="AD161" s="212"/>
      <c r="AE161" s="212"/>
      <c r="AF161" s="212"/>
      <c r="AG161" s="212" t="s">
        <v>236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ht="30.5" outlineLevel="2" x14ac:dyDescent="0.25">
      <c r="A162" s="229"/>
      <c r="B162" s="230"/>
      <c r="C162" s="269" t="s">
        <v>385</v>
      </c>
      <c r="D162" s="262"/>
      <c r="E162" s="262"/>
      <c r="F162" s="262"/>
      <c r="G162" s="262"/>
      <c r="H162" s="232"/>
      <c r="I162" s="232"/>
      <c r="J162" s="232"/>
      <c r="K162" s="232"/>
      <c r="L162" s="232"/>
      <c r="M162" s="232"/>
      <c r="N162" s="231"/>
      <c r="O162" s="231"/>
      <c r="P162" s="231"/>
      <c r="Q162" s="231"/>
      <c r="R162" s="232"/>
      <c r="S162" s="232"/>
      <c r="T162" s="232"/>
      <c r="U162" s="232"/>
      <c r="V162" s="232"/>
      <c r="W162" s="232"/>
      <c r="X162" s="232"/>
      <c r="Y162" s="232"/>
      <c r="Z162" s="212"/>
      <c r="AA162" s="212"/>
      <c r="AB162" s="212"/>
      <c r="AC162" s="212"/>
      <c r="AD162" s="212"/>
      <c r="AE162" s="212"/>
      <c r="AF162" s="212"/>
      <c r="AG162" s="212" t="s">
        <v>297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63" t="str">
        <f>C162</f>
        <v>Položka obsahuje podkladní stěrku, okenní a rohové lišty, výztužnou stěrku, kontaktní nátěr a povrchovou úpravu omítkou. V položce je započteno 6,67 m rohových lišt, 3,33 m lišt s okapničkou, 10 m napojovacích lišt na m2 a síťovina na vyztužení rohů 1,1 m2.</v>
      </c>
      <c r="BB162" s="212"/>
      <c r="BC162" s="212"/>
      <c r="BD162" s="212"/>
      <c r="BE162" s="212"/>
      <c r="BF162" s="212"/>
      <c r="BG162" s="212"/>
      <c r="BH162" s="212"/>
    </row>
    <row r="163" spans="1:60" outlineLevel="2" x14ac:dyDescent="0.25">
      <c r="A163" s="229"/>
      <c r="B163" s="230"/>
      <c r="C163" s="267" t="s">
        <v>375</v>
      </c>
      <c r="D163" s="233"/>
      <c r="E163" s="234"/>
      <c r="F163" s="232"/>
      <c r="G163" s="232"/>
      <c r="H163" s="232"/>
      <c r="I163" s="232"/>
      <c r="J163" s="232"/>
      <c r="K163" s="232"/>
      <c r="L163" s="232"/>
      <c r="M163" s="232"/>
      <c r="N163" s="231"/>
      <c r="O163" s="231"/>
      <c r="P163" s="231"/>
      <c r="Q163" s="231"/>
      <c r="R163" s="232"/>
      <c r="S163" s="232"/>
      <c r="T163" s="232"/>
      <c r="U163" s="232"/>
      <c r="V163" s="232"/>
      <c r="W163" s="232"/>
      <c r="X163" s="232"/>
      <c r="Y163" s="232"/>
      <c r="Z163" s="212"/>
      <c r="AA163" s="212"/>
      <c r="AB163" s="212"/>
      <c r="AC163" s="212"/>
      <c r="AD163" s="212"/>
      <c r="AE163" s="212"/>
      <c r="AF163" s="212"/>
      <c r="AG163" s="212" t="s">
        <v>238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ht="50" outlineLevel="3" x14ac:dyDescent="0.25">
      <c r="A164" s="229"/>
      <c r="B164" s="230"/>
      <c r="C164" s="267" t="s">
        <v>386</v>
      </c>
      <c r="D164" s="233"/>
      <c r="E164" s="234">
        <v>65.197000000000003</v>
      </c>
      <c r="F164" s="232"/>
      <c r="G164" s="232"/>
      <c r="H164" s="232"/>
      <c r="I164" s="232"/>
      <c r="J164" s="232"/>
      <c r="K164" s="232"/>
      <c r="L164" s="232"/>
      <c r="M164" s="232"/>
      <c r="N164" s="231"/>
      <c r="O164" s="231"/>
      <c r="P164" s="231"/>
      <c r="Q164" s="231"/>
      <c r="R164" s="232"/>
      <c r="S164" s="232"/>
      <c r="T164" s="232"/>
      <c r="U164" s="232"/>
      <c r="V164" s="232"/>
      <c r="W164" s="232"/>
      <c r="X164" s="232"/>
      <c r="Y164" s="232"/>
      <c r="Z164" s="212"/>
      <c r="AA164" s="212"/>
      <c r="AB164" s="212"/>
      <c r="AC164" s="212"/>
      <c r="AD164" s="212"/>
      <c r="AE164" s="212"/>
      <c r="AF164" s="212"/>
      <c r="AG164" s="212" t="s">
        <v>238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ht="20" outlineLevel="3" x14ac:dyDescent="0.25">
      <c r="A165" s="229"/>
      <c r="B165" s="230"/>
      <c r="C165" s="267" t="s">
        <v>387</v>
      </c>
      <c r="D165" s="233"/>
      <c r="E165" s="234">
        <v>27.48</v>
      </c>
      <c r="F165" s="232"/>
      <c r="G165" s="232"/>
      <c r="H165" s="232"/>
      <c r="I165" s="232"/>
      <c r="J165" s="232"/>
      <c r="K165" s="232"/>
      <c r="L165" s="232"/>
      <c r="M165" s="232"/>
      <c r="N165" s="231"/>
      <c r="O165" s="231"/>
      <c r="P165" s="231"/>
      <c r="Q165" s="231"/>
      <c r="R165" s="232"/>
      <c r="S165" s="232"/>
      <c r="T165" s="232"/>
      <c r="U165" s="232"/>
      <c r="V165" s="232"/>
      <c r="W165" s="232"/>
      <c r="X165" s="232"/>
      <c r="Y165" s="232"/>
      <c r="Z165" s="212"/>
      <c r="AA165" s="212"/>
      <c r="AB165" s="212"/>
      <c r="AC165" s="212"/>
      <c r="AD165" s="212"/>
      <c r="AE165" s="212"/>
      <c r="AF165" s="212"/>
      <c r="AG165" s="212" t="s">
        <v>238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5">
      <c r="A166" s="248">
        <v>25</v>
      </c>
      <c r="B166" s="249" t="s">
        <v>388</v>
      </c>
      <c r="C166" s="266" t="s">
        <v>389</v>
      </c>
      <c r="D166" s="250" t="s">
        <v>291</v>
      </c>
      <c r="E166" s="251">
        <v>681.43814999999995</v>
      </c>
      <c r="F166" s="252"/>
      <c r="G166" s="253">
        <f>ROUND(E166*F166,2)</f>
        <v>0</v>
      </c>
      <c r="H166" s="252"/>
      <c r="I166" s="253">
        <f>ROUND(E166*H166,2)</f>
        <v>0</v>
      </c>
      <c r="J166" s="252"/>
      <c r="K166" s="253">
        <f>ROUND(E166*J166,2)</f>
        <v>0</v>
      </c>
      <c r="L166" s="253">
        <v>21</v>
      </c>
      <c r="M166" s="253">
        <f>G166*(1+L166/100)</f>
        <v>0</v>
      </c>
      <c r="N166" s="251">
        <v>2.0000000000000002E-5</v>
      </c>
      <c r="O166" s="251">
        <f>ROUND(E166*N166,2)</f>
        <v>0.01</v>
      </c>
      <c r="P166" s="251">
        <v>0</v>
      </c>
      <c r="Q166" s="251">
        <f>ROUND(E166*P166,2)</f>
        <v>0</v>
      </c>
      <c r="R166" s="253"/>
      <c r="S166" s="253" t="s">
        <v>232</v>
      </c>
      <c r="T166" s="254" t="s">
        <v>233</v>
      </c>
      <c r="U166" s="232">
        <v>0.11</v>
      </c>
      <c r="V166" s="232">
        <f>ROUND(E166*U166,2)</f>
        <v>74.959999999999994</v>
      </c>
      <c r="W166" s="232"/>
      <c r="X166" s="232" t="s">
        <v>234</v>
      </c>
      <c r="Y166" s="232" t="s">
        <v>235</v>
      </c>
      <c r="Z166" s="212"/>
      <c r="AA166" s="212"/>
      <c r="AB166" s="212"/>
      <c r="AC166" s="212"/>
      <c r="AD166" s="212"/>
      <c r="AE166" s="212"/>
      <c r="AF166" s="212"/>
      <c r="AG166" s="212" t="s">
        <v>236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ht="20" outlineLevel="2" x14ac:dyDescent="0.25">
      <c r="A167" s="229"/>
      <c r="B167" s="230"/>
      <c r="C167" s="267" t="s">
        <v>280</v>
      </c>
      <c r="D167" s="233"/>
      <c r="E167" s="234"/>
      <c r="F167" s="232"/>
      <c r="G167" s="232"/>
      <c r="H167" s="232"/>
      <c r="I167" s="232"/>
      <c r="J167" s="232"/>
      <c r="K167" s="232"/>
      <c r="L167" s="232"/>
      <c r="M167" s="232"/>
      <c r="N167" s="231"/>
      <c r="O167" s="231"/>
      <c r="P167" s="231"/>
      <c r="Q167" s="231"/>
      <c r="R167" s="232"/>
      <c r="S167" s="232"/>
      <c r="T167" s="232"/>
      <c r="U167" s="232"/>
      <c r="V167" s="232"/>
      <c r="W167" s="232"/>
      <c r="X167" s="232"/>
      <c r="Y167" s="232"/>
      <c r="Z167" s="212"/>
      <c r="AA167" s="212"/>
      <c r="AB167" s="212"/>
      <c r="AC167" s="212"/>
      <c r="AD167" s="212"/>
      <c r="AE167" s="212"/>
      <c r="AF167" s="212"/>
      <c r="AG167" s="212" t="s">
        <v>238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25">
      <c r="A168" s="229"/>
      <c r="B168" s="230"/>
      <c r="C168" s="267" t="s">
        <v>390</v>
      </c>
      <c r="D168" s="233"/>
      <c r="E168" s="234"/>
      <c r="F168" s="232"/>
      <c r="G168" s="232"/>
      <c r="H168" s="232"/>
      <c r="I168" s="232"/>
      <c r="J168" s="232"/>
      <c r="K168" s="232"/>
      <c r="L168" s="232"/>
      <c r="M168" s="232"/>
      <c r="N168" s="231"/>
      <c r="O168" s="231"/>
      <c r="P168" s="231"/>
      <c r="Q168" s="231"/>
      <c r="R168" s="232"/>
      <c r="S168" s="232"/>
      <c r="T168" s="232"/>
      <c r="U168" s="232"/>
      <c r="V168" s="232"/>
      <c r="W168" s="232"/>
      <c r="X168" s="232"/>
      <c r="Y168" s="232"/>
      <c r="Z168" s="212"/>
      <c r="AA168" s="212"/>
      <c r="AB168" s="212"/>
      <c r="AC168" s="212"/>
      <c r="AD168" s="212"/>
      <c r="AE168" s="212"/>
      <c r="AF168" s="212"/>
      <c r="AG168" s="212" t="s">
        <v>238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 x14ac:dyDescent="0.25">
      <c r="A169" s="229"/>
      <c r="B169" s="230"/>
      <c r="C169" s="267" t="s">
        <v>391</v>
      </c>
      <c r="D169" s="233"/>
      <c r="E169" s="234">
        <v>681.43814999999995</v>
      </c>
      <c r="F169" s="232"/>
      <c r="G169" s="232"/>
      <c r="H169" s="232"/>
      <c r="I169" s="232"/>
      <c r="J169" s="232"/>
      <c r="K169" s="232"/>
      <c r="L169" s="232"/>
      <c r="M169" s="232"/>
      <c r="N169" s="231"/>
      <c r="O169" s="231"/>
      <c r="P169" s="231"/>
      <c r="Q169" s="231"/>
      <c r="R169" s="232"/>
      <c r="S169" s="232"/>
      <c r="T169" s="232"/>
      <c r="U169" s="232"/>
      <c r="V169" s="232"/>
      <c r="W169" s="232"/>
      <c r="X169" s="232"/>
      <c r="Y169" s="232"/>
      <c r="Z169" s="212"/>
      <c r="AA169" s="212"/>
      <c r="AB169" s="212"/>
      <c r="AC169" s="212"/>
      <c r="AD169" s="212"/>
      <c r="AE169" s="212"/>
      <c r="AF169" s="212"/>
      <c r="AG169" s="212" t="s">
        <v>238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5">
      <c r="A170" s="248">
        <v>26</v>
      </c>
      <c r="B170" s="249" t="s">
        <v>392</v>
      </c>
      <c r="C170" s="266" t="s">
        <v>393</v>
      </c>
      <c r="D170" s="250" t="s">
        <v>291</v>
      </c>
      <c r="E170" s="251">
        <v>1675.2674</v>
      </c>
      <c r="F170" s="252"/>
      <c r="G170" s="253">
        <f>ROUND(E170*F170,2)</f>
        <v>0</v>
      </c>
      <c r="H170" s="252"/>
      <c r="I170" s="253">
        <f>ROUND(E170*H170,2)</f>
        <v>0</v>
      </c>
      <c r="J170" s="252"/>
      <c r="K170" s="253">
        <f>ROUND(E170*J170,2)</f>
        <v>0</v>
      </c>
      <c r="L170" s="253">
        <v>21</v>
      </c>
      <c r="M170" s="253">
        <f>G170*(1+L170/100)</f>
        <v>0</v>
      </c>
      <c r="N170" s="251">
        <v>3.5E-4</v>
      </c>
      <c r="O170" s="251">
        <f>ROUND(E170*N170,2)</f>
        <v>0.59</v>
      </c>
      <c r="P170" s="251">
        <v>0</v>
      </c>
      <c r="Q170" s="251">
        <f>ROUND(E170*P170,2)</f>
        <v>0</v>
      </c>
      <c r="R170" s="253"/>
      <c r="S170" s="253" t="s">
        <v>232</v>
      </c>
      <c r="T170" s="254" t="s">
        <v>233</v>
      </c>
      <c r="U170" s="232">
        <v>0.09</v>
      </c>
      <c r="V170" s="232">
        <f>ROUND(E170*U170,2)</f>
        <v>150.77000000000001</v>
      </c>
      <c r="W170" s="232"/>
      <c r="X170" s="232" t="s">
        <v>234</v>
      </c>
      <c r="Y170" s="232" t="s">
        <v>235</v>
      </c>
      <c r="Z170" s="212"/>
      <c r="AA170" s="212"/>
      <c r="AB170" s="212"/>
      <c r="AC170" s="212"/>
      <c r="AD170" s="212"/>
      <c r="AE170" s="212"/>
      <c r="AF170" s="212"/>
      <c r="AG170" s="212" t="s">
        <v>236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2" x14ac:dyDescent="0.25">
      <c r="A171" s="229"/>
      <c r="B171" s="230"/>
      <c r="C171" s="267" t="s">
        <v>394</v>
      </c>
      <c r="D171" s="233"/>
      <c r="E171" s="234">
        <v>1675.2674</v>
      </c>
      <c r="F171" s="232"/>
      <c r="G171" s="232"/>
      <c r="H171" s="232"/>
      <c r="I171" s="232"/>
      <c r="J171" s="232"/>
      <c r="K171" s="232"/>
      <c r="L171" s="232"/>
      <c r="M171" s="232"/>
      <c r="N171" s="231"/>
      <c r="O171" s="231"/>
      <c r="P171" s="231"/>
      <c r="Q171" s="231"/>
      <c r="R171" s="232"/>
      <c r="S171" s="232"/>
      <c r="T171" s="232"/>
      <c r="U171" s="232"/>
      <c r="V171" s="232"/>
      <c r="W171" s="232"/>
      <c r="X171" s="232"/>
      <c r="Y171" s="232"/>
      <c r="Z171" s="212"/>
      <c r="AA171" s="212"/>
      <c r="AB171" s="212"/>
      <c r="AC171" s="212"/>
      <c r="AD171" s="212"/>
      <c r="AE171" s="212"/>
      <c r="AF171" s="212"/>
      <c r="AG171" s="212" t="s">
        <v>238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5">
      <c r="A172" s="255">
        <v>27</v>
      </c>
      <c r="B172" s="256" t="s">
        <v>395</v>
      </c>
      <c r="C172" s="268" t="s">
        <v>396</v>
      </c>
      <c r="D172" s="257" t="s">
        <v>291</v>
      </c>
      <c r="E172" s="258">
        <v>681.43814999999995</v>
      </c>
      <c r="F172" s="259"/>
      <c r="G172" s="260">
        <f>ROUND(E172*F172,2)</f>
        <v>0</v>
      </c>
      <c r="H172" s="259"/>
      <c r="I172" s="260">
        <f>ROUND(E172*H172,2)</f>
        <v>0</v>
      </c>
      <c r="J172" s="259"/>
      <c r="K172" s="260">
        <f>ROUND(E172*J172,2)</f>
        <v>0</v>
      </c>
      <c r="L172" s="260">
        <v>21</v>
      </c>
      <c r="M172" s="260">
        <f>G172*(1+L172/100)</f>
        <v>0</v>
      </c>
      <c r="N172" s="258">
        <v>0</v>
      </c>
      <c r="O172" s="258">
        <f>ROUND(E172*N172,2)</f>
        <v>0</v>
      </c>
      <c r="P172" s="258">
        <v>5.0000000000000001E-3</v>
      </c>
      <c r="Q172" s="258">
        <f>ROUND(E172*P172,2)</f>
        <v>3.41</v>
      </c>
      <c r="R172" s="260"/>
      <c r="S172" s="260" t="s">
        <v>232</v>
      </c>
      <c r="T172" s="261" t="s">
        <v>233</v>
      </c>
      <c r="U172" s="232">
        <v>0.03</v>
      </c>
      <c r="V172" s="232">
        <f>ROUND(E172*U172,2)</f>
        <v>20.440000000000001</v>
      </c>
      <c r="W172" s="232"/>
      <c r="X172" s="232" t="s">
        <v>234</v>
      </c>
      <c r="Y172" s="232" t="s">
        <v>235</v>
      </c>
      <c r="Z172" s="212"/>
      <c r="AA172" s="212"/>
      <c r="AB172" s="212"/>
      <c r="AC172" s="212"/>
      <c r="AD172" s="212"/>
      <c r="AE172" s="212"/>
      <c r="AF172" s="212"/>
      <c r="AG172" s="212" t="s">
        <v>236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5">
      <c r="A173" s="255">
        <v>28</v>
      </c>
      <c r="B173" s="256" t="s">
        <v>397</v>
      </c>
      <c r="C173" s="268" t="s">
        <v>398</v>
      </c>
      <c r="D173" s="257" t="s">
        <v>291</v>
      </c>
      <c r="E173" s="258">
        <v>681.43814999999995</v>
      </c>
      <c r="F173" s="259"/>
      <c r="G173" s="260">
        <f>ROUND(E173*F173,2)</f>
        <v>0</v>
      </c>
      <c r="H173" s="259"/>
      <c r="I173" s="260">
        <f>ROUND(E173*H173,2)</f>
        <v>0</v>
      </c>
      <c r="J173" s="259"/>
      <c r="K173" s="260">
        <f>ROUND(E173*J173,2)</f>
        <v>0</v>
      </c>
      <c r="L173" s="260">
        <v>21</v>
      </c>
      <c r="M173" s="260">
        <f>G173*(1+L173/100)</f>
        <v>0</v>
      </c>
      <c r="N173" s="258">
        <v>2.4099999999999998E-3</v>
      </c>
      <c r="O173" s="258">
        <f>ROUND(E173*N173,2)</f>
        <v>1.64</v>
      </c>
      <c r="P173" s="258">
        <v>0</v>
      </c>
      <c r="Q173" s="258">
        <f>ROUND(E173*P173,2)</f>
        <v>0</v>
      </c>
      <c r="R173" s="260"/>
      <c r="S173" s="260" t="s">
        <v>232</v>
      </c>
      <c r="T173" s="261" t="s">
        <v>233</v>
      </c>
      <c r="U173" s="232">
        <v>0.1938</v>
      </c>
      <c r="V173" s="232">
        <f>ROUND(E173*U173,2)</f>
        <v>132.06</v>
      </c>
      <c r="W173" s="232"/>
      <c r="X173" s="232" t="s">
        <v>234</v>
      </c>
      <c r="Y173" s="232" t="s">
        <v>235</v>
      </c>
      <c r="Z173" s="212"/>
      <c r="AA173" s="212"/>
      <c r="AB173" s="212"/>
      <c r="AC173" s="212"/>
      <c r="AD173" s="212"/>
      <c r="AE173" s="212"/>
      <c r="AF173" s="212"/>
      <c r="AG173" s="212" t="s">
        <v>236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5">
      <c r="A174" s="248">
        <v>29</v>
      </c>
      <c r="B174" s="249" t="s">
        <v>399</v>
      </c>
      <c r="C174" s="266" t="s">
        <v>400</v>
      </c>
      <c r="D174" s="250" t="s">
        <v>291</v>
      </c>
      <c r="E174" s="251">
        <v>311.62849999999997</v>
      </c>
      <c r="F174" s="252"/>
      <c r="G174" s="253">
        <f>ROUND(E174*F174,2)</f>
        <v>0</v>
      </c>
      <c r="H174" s="252"/>
      <c r="I174" s="253">
        <f>ROUND(E174*H174,2)</f>
        <v>0</v>
      </c>
      <c r="J174" s="252"/>
      <c r="K174" s="253">
        <f>ROUND(E174*J174,2)</f>
        <v>0</v>
      </c>
      <c r="L174" s="253">
        <v>21</v>
      </c>
      <c r="M174" s="253">
        <f>G174*(1+L174/100)</f>
        <v>0</v>
      </c>
      <c r="N174" s="251">
        <v>4.0000000000000003E-5</v>
      </c>
      <c r="O174" s="251">
        <f>ROUND(E174*N174,2)</f>
        <v>0.01</v>
      </c>
      <c r="P174" s="251">
        <v>0</v>
      </c>
      <c r="Q174" s="251">
        <f>ROUND(E174*P174,2)</f>
        <v>0</v>
      </c>
      <c r="R174" s="253"/>
      <c r="S174" s="253" t="s">
        <v>232</v>
      </c>
      <c r="T174" s="254" t="s">
        <v>233</v>
      </c>
      <c r="U174" s="232">
        <v>7.8E-2</v>
      </c>
      <c r="V174" s="232">
        <f>ROUND(E174*U174,2)</f>
        <v>24.31</v>
      </c>
      <c r="W174" s="232"/>
      <c r="X174" s="232" t="s">
        <v>234</v>
      </c>
      <c r="Y174" s="232" t="s">
        <v>235</v>
      </c>
      <c r="Z174" s="212"/>
      <c r="AA174" s="212"/>
      <c r="AB174" s="212"/>
      <c r="AC174" s="212"/>
      <c r="AD174" s="212"/>
      <c r="AE174" s="212"/>
      <c r="AF174" s="212"/>
      <c r="AG174" s="212" t="s">
        <v>236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ht="20" outlineLevel="2" x14ac:dyDescent="0.25">
      <c r="A175" s="229"/>
      <c r="B175" s="230"/>
      <c r="C175" s="267" t="s">
        <v>280</v>
      </c>
      <c r="D175" s="233"/>
      <c r="E175" s="234"/>
      <c r="F175" s="232"/>
      <c r="G175" s="232"/>
      <c r="H175" s="232"/>
      <c r="I175" s="232"/>
      <c r="J175" s="232"/>
      <c r="K175" s="232"/>
      <c r="L175" s="232"/>
      <c r="M175" s="232"/>
      <c r="N175" s="231"/>
      <c r="O175" s="231"/>
      <c r="P175" s="231"/>
      <c r="Q175" s="231"/>
      <c r="R175" s="232"/>
      <c r="S175" s="232"/>
      <c r="T175" s="232"/>
      <c r="U175" s="232"/>
      <c r="V175" s="232"/>
      <c r="W175" s="232"/>
      <c r="X175" s="232"/>
      <c r="Y175" s="232"/>
      <c r="Z175" s="212"/>
      <c r="AA175" s="212"/>
      <c r="AB175" s="212"/>
      <c r="AC175" s="212"/>
      <c r="AD175" s="212"/>
      <c r="AE175" s="212"/>
      <c r="AF175" s="212"/>
      <c r="AG175" s="212" t="s">
        <v>238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3" x14ac:dyDescent="0.25">
      <c r="A176" s="229"/>
      <c r="B176" s="230"/>
      <c r="C176" s="267" t="s">
        <v>375</v>
      </c>
      <c r="D176" s="233"/>
      <c r="E176" s="234"/>
      <c r="F176" s="232"/>
      <c r="G176" s="232"/>
      <c r="H176" s="232"/>
      <c r="I176" s="232"/>
      <c r="J176" s="232"/>
      <c r="K176" s="232"/>
      <c r="L176" s="232"/>
      <c r="M176" s="232"/>
      <c r="N176" s="231"/>
      <c r="O176" s="231"/>
      <c r="P176" s="231"/>
      <c r="Q176" s="231"/>
      <c r="R176" s="232"/>
      <c r="S176" s="232"/>
      <c r="T176" s="232"/>
      <c r="U176" s="232"/>
      <c r="V176" s="232"/>
      <c r="W176" s="232"/>
      <c r="X176" s="232"/>
      <c r="Y176" s="232"/>
      <c r="Z176" s="212"/>
      <c r="AA176" s="212"/>
      <c r="AB176" s="212"/>
      <c r="AC176" s="212"/>
      <c r="AD176" s="212"/>
      <c r="AE176" s="212"/>
      <c r="AF176" s="212"/>
      <c r="AG176" s="212" t="s">
        <v>238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ht="50" outlineLevel="3" x14ac:dyDescent="0.25">
      <c r="A177" s="229"/>
      <c r="B177" s="230"/>
      <c r="C177" s="267" t="s">
        <v>401</v>
      </c>
      <c r="D177" s="233"/>
      <c r="E177" s="234">
        <v>219.6935</v>
      </c>
      <c r="F177" s="232"/>
      <c r="G177" s="232"/>
      <c r="H177" s="232"/>
      <c r="I177" s="232"/>
      <c r="J177" s="232"/>
      <c r="K177" s="232"/>
      <c r="L177" s="232"/>
      <c r="M177" s="232"/>
      <c r="N177" s="231"/>
      <c r="O177" s="231"/>
      <c r="P177" s="231"/>
      <c r="Q177" s="231"/>
      <c r="R177" s="232"/>
      <c r="S177" s="232"/>
      <c r="T177" s="232"/>
      <c r="U177" s="232"/>
      <c r="V177" s="232"/>
      <c r="W177" s="232"/>
      <c r="X177" s="232"/>
      <c r="Y177" s="232"/>
      <c r="Z177" s="212"/>
      <c r="AA177" s="212"/>
      <c r="AB177" s="212"/>
      <c r="AC177" s="212"/>
      <c r="AD177" s="212"/>
      <c r="AE177" s="212"/>
      <c r="AF177" s="212"/>
      <c r="AG177" s="212" t="s">
        <v>238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ht="20" outlineLevel="3" x14ac:dyDescent="0.25">
      <c r="A178" s="229"/>
      <c r="B178" s="230"/>
      <c r="C178" s="267" t="s">
        <v>402</v>
      </c>
      <c r="D178" s="233"/>
      <c r="E178" s="234">
        <v>91.935000000000002</v>
      </c>
      <c r="F178" s="232"/>
      <c r="G178" s="232"/>
      <c r="H178" s="232"/>
      <c r="I178" s="232"/>
      <c r="J178" s="232"/>
      <c r="K178" s="232"/>
      <c r="L178" s="232"/>
      <c r="M178" s="232"/>
      <c r="N178" s="231"/>
      <c r="O178" s="231"/>
      <c r="P178" s="231"/>
      <c r="Q178" s="231"/>
      <c r="R178" s="232"/>
      <c r="S178" s="232"/>
      <c r="T178" s="232"/>
      <c r="U178" s="232"/>
      <c r="V178" s="232"/>
      <c r="W178" s="232"/>
      <c r="X178" s="232"/>
      <c r="Y178" s="232"/>
      <c r="Z178" s="212"/>
      <c r="AA178" s="212"/>
      <c r="AB178" s="212"/>
      <c r="AC178" s="212"/>
      <c r="AD178" s="212"/>
      <c r="AE178" s="212"/>
      <c r="AF178" s="212"/>
      <c r="AG178" s="212" t="s">
        <v>238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ht="20" outlineLevel="1" x14ac:dyDescent="0.25">
      <c r="A179" s="248">
        <v>30</v>
      </c>
      <c r="B179" s="249" t="s">
        <v>403</v>
      </c>
      <c r="C179" s="266" t="s">
        <v>404</v>
      </c>
      <c r="D179" s="250" t="s">
        <v>405</v>
      </c>
      <c r="E179" s="251">
        <v>463.38499999999999</v>
      </c>
      <c r="F179" s="252"/>
      <c r="G179" s="253">
        <f>ROUND(E179*F179,2)</f>
        <v>0</v>
      </c>
      <c r="H179" s="252"/>
      <c r="I179" s="253">
        <f>ROUND(E179*H179,2)</f>
        <v>0</v>
      </c>
      <c r="J179" s="252"/>
      <c r="K179" s="253">
        <f>ROUND(E179*J179,2)</f>
        <v>0</v>
      </c>
      <c r="L179" s="253">
        <v>21</v>
      </c>
      <c r="M179" s="253">
        <f>G179*(1+L179/100)</f>
        <v>0</v>
      </c>
      <c r="N179" s="251">
        <v>1E-4</v>
      </c>
      <c r="O179" s="251">
        <f>ROUND(E179*N179,2)</f>
        <v>0.05</v>
      </c>
      <c r="P179" s="251">
        <v>0</v>
      </c>
      <c r="Q179" s="251">
        <f>ROUND(E179*P179,2)</f>
        <v>0</v>
      </c>
      <c r="R179" s="253"/>
      <c r="S179" s="253" t="s">
        <v>232</v>
      </c>
      <c r="T179" s="254" t="s">
        <v>233</v>
      </c>
      <c r="U179" s="232">
        <v>0.05</v>
      </c>
      <c r="V179" s="232">
        <f>ROUND(E179*U179,2)</f>
        <v>23.17</v>
      </c>
      <c r="W179" s="232"/>
      <c r="X179" s="232" t="s">
        <v>234</v>
      </c>
      <c r="Y179" s="232" t="s">
        <v>235</v>
      </c>
      <c r="Z179" s="212"/>
      <c r="AA179" s="212"/>
      <c r="AB179" s="212"/>
      <c r="AC179" s="212"/>
      <c r="AD179" s="212"/>
      <c r="AE179" s="212"/>
      <c r="AF179" s="212"/>
      <c r="AG179" s="212" t="s">
        <v>236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2" x14ac:dyDescent="0.25">
      <c r="A180" s="229"/>
      <c r="B180" s="230"/>
      <c r="C180" s="267" t="s">
        <v>375</v>
      </c>
      <c r="D180" s="233"/>
      <c r="E180" s="234"/>
      <c r="F180" s="232"/>
      <c r="G180" s="232"/>
      <c r="H180" s="232"/>
      <c r="I180" s="232"/>
      <c r="J180" s="232"/>
      <c r="K180" s="232"/>
      <c r="L180" s="232"/>
      <c r="M180" s="232"/>
      <c r="N180" s="231"/>
      <c r="O180" s="231"/>
      <c r="P180" s="231"/>
      <c r="Q180" s="231"/>
      <c r="R180" s="232"/>
      <c r="S180" s="232"/>
      <c r="T180" s="232"/>
      <c r="U180" s="232"/>
      <c r="V180" s="232"/>
      <c r="W180" s="232"/>
      <c r="X180" s="232"/>
      <c r="Y180" s="232"/>
      <c r="Z180" s="212"/>
      <c r="AA180" s="212"/>
      <c r="AB180" s="212"/>
      <c r="AC180" s="212"/>
      <c r="AD180" s="212"/>
      <c r="AE180" s="212"/>
      <c r="AF180" s="212"/>
      <c r="AG180" s="212" t="s">
        <v>238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ht="50" outlineLevel="3" x14ac:dyDescent="0.25">
      <c r="A181" s="229"/>
      <c r="B181" s="230"/>
      <c r="C181" s="267" t="s">
        <v>406</v>
      </c>
      <c r="D181" s="233"/>
      <c r="E181" s="234">
        <v>325.98500000000001</v>
      </c>
      <c r="F181" s="232"/>
      <c r="G181" s="232"/>
      <c r="H181" s="232"/>
      <c r="I181" s="232"/>
      <c r="J181" s="232"/>
      <c r="K181" s="232"/>
      <c r="L181" s="232"/>
      <c r="M181" s="232"/>
      <c r="N181" s="231"/>
      <c r="O181" s="231"/>
      <c r="P181" s="231"/>
      <c r="Q181" s="231"/>
      <c r="R181" s="232"/>
      <c r="S181" s="232"/>
      <c r="T181" s="232"/>
      <c r="U181" s="232"/>
      <c r="V181" s="232"/>
      <c r="W181" s="232"/>
      <c r="X181" s="232"/>
      <c r="Y181" s="232"/>
      <c r="Z181" s="212"/>
      <c r="AA181" s="212"/>
      <c r="AB181" s="212"/>
      <c r="AC181" s="212"/>
      <c r="AD181" s="212"/>
      <c r="AE181" s="212"/>
      <c r="AF181" s="212"/>
      <c r="AG181" s="212" t="s">
        <v>238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ht="20" outlineLevel="3" x14ac:dyDescent="0.25">
      <c r="A182" s="229"/>
      <c r="B182" s="230"/>
      <c r="C182" s="267" t="s">
        <v>407</v>
      </c>
      <c r="D182" s="233"/>
      <c r="E182" s="234">
        <v>137.4</v>
      </c>
      <c r="F182" s="232"/>
      <c r="G182" s="232"/>
      <c r="H182" s="232"/>
      <c r="I182" s="232"/>
      <c r="J182" s="232"/>
      <c r="K182" s="232"/>
      <c r="L182" s="232"/>
      <c r="M182" s="232"/>
      <c r="N182" s="231"/>
      <c r="O182" s="231"/>
      <c r="P182" s="231"/>
      <c r="Q182" s="231"/>
      <c r="R182" s="232"/>
      <c r="S182" s="232"/>
      <c r="T182" s="232"/>
      <c r="U182" s="232"/>
      <c r="V182" s="232"/>
      <c r="W182" s="232"/>
      <c r="X182" s="232"/>
      <c r="Y182" s="232"/>
      <c r="Z182" s="212"/>
      <c r="AA182" s="212"/>
      <c r="AB182" s="212"/>
      <c r="AC182" s="212"/>
      <c r="AD182" s="212"/>
      <c r="AE182" s="212"/>
      <c r="AF182" s="212"/>
      <c r="AG182" s="212" t="s">
        <v>238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5">
      <c r="A183" s="255">
        <v>31</v>
      </c>
      <c r="B183" s="256" t="s">
        <v>408</v>
      </c>
      <c r="C183" s="268" t="s">
        <v>409</v>
      </c>
      <c r="D183" s="257" t="s">
        <v>291</v>
      </c>
      <c r="E183" s="258">
        <v>1675.2674</v>
      </c>
      <c r="F183" s="259"/>
      <c r="G183" s="260">
        <f>ROUND(E183*F183,2)</f>
        <v>0</v>
      </c>
      <c r="H183" s="259"/>
      <c r="I183" s="260">
        <f>ROUND(E183*H183,2)</f>
        <v>0</v>
      </c>
      <c r="J183" s="259"/>
      <c r="K183" s="260">
        <f>ROUND(E183*J183,2)</f>
        <v>0</v>
      </c>
      <c r="L183" s="260">
        <v>21</v>
      </c>
      <c r="M183" s="260">
        <f>G183*(1+L183/100)</f>
        <v>0</v>
      </c>
      <c r="N183" s="258">
        <v>0</v>
      </c>
      <c r="O183" s="258">
        <f>ROUND(E183*N183,2)</f>
        <v>0</v>
      </c>
      <c r="P183" s="258">
        <v>0</v>
      </c>
      <c r="Q183" s="258">
        <f>ROUND(E183*P183,2)</f>
        <v>0</v>
      </c>
      <c r="R183" s="260"/>
      <c r="S183" s="260" t="s">
        <v>232</v>
      </c>
      <c r="T183" s="261" t="s">
        <v>233</v>
      </c>
      <c r="U183" s="232">
        <v>0.06</v>
      </c>
      <c r="V183" s="232">
        <f>ROUND(E183*U183,2)</f>
        <v>100.52</v>
      </c>
      <c r="W183" s="232"/>
      <c r="X183" s="232" t="s">
        <v>234</v>
      </c>
      <c r="Y183" s="232" t="s">
        <v>235</v>
      </c>
      <c r="Z183" s="212"/>
      <c r="AA183" s="212"/>
      <c r="AB183" s="212"/>
      <c r="AC183" s="212"/>
      <c r="AD183" s="212"/>
      <c r="AE183" s="212"/>
      <c r="AF183" s="212"/>
      <c r="AG183" s="212" t="s">
        <v>236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5">
      <c r="A184" s="255">
        <v>32</v>
      </c>
      <c r="B184" s="256" t="s">
        <v>410</v>
      </c>
      <c r="C184" s="268" t="s">
        <v>411</v>
      </c>
      <c r="D184" s="257" t="s">
        <v>291</v>
      </c>
      <c r="E184" s="258">
        <v>1675.2674</v>
      </c>
      <c r="F184" s="259"/>
      <c r="G184" s="260">
        <f>ROUND(E184*F184,2)</f>
        <v>0</v>
      </c>
      <c r="H184" s="259"/>
      <c r="I184" s="260">
        <f>ROUND(E184*H184,2)</f>
        <v>0</v>
      </c>
      <c r="J184" s="259"/>
      <c r="K184" s="260">
        <f>ROUND(E184*J184,2)</f>
        <v>0</v>
      </c>
      <c r="L184" s="260">
        <v>21</v>
      </c>
      <c r="M184" s="260">
        <f>G184*(1+L184/100)</f>
        <v>0</v>
      </c>
      <c r="N184" s="258">
        <v>8.0000000000000007E-5</v>
      </c>
      <c r="O184" s="258">
        <f>ROUND(E184*N184,2)</f>
        <v>0.13</v>
      </c>
      <c r="P184" s="258">
        <v>0</v>
      </c>
      <c r="Q184" s="258">
        <f>ROUND(E184*P184,2)</f>
        <v>0</v>
      </c>
      <c r="R184" s="260"/>
      <c r="S184" s="260" t="s">
        <v>232</v>
      </c>
      <c r="T184" s="261" t="s">
        <v>233</v>
      </c>
      <c r="U184" s="232">
        <v>8.0000000000000002E-3</v>
      </c>
      <c r="V184" s="232">
        <f>ROUND(E184*U184,2)</f>
        <v>13.4</v>
      </c>
      <c r="W184" s="232"/>
      <c r="X184" s="232" t="s">
        <v>234</v>
      </c>
      <c r="Y184" s="232" t="s">
        <v>235</v>
      </c>
      <c r="Z184" s="212"/>
      <c r="AA184" s="212"/>
      <c r="AB184" s="212"/>
      <c r="AC184" s="212"/>
      <c r="AD184" s="212"/>
      <c r="AE184" s="212"/>
      <c r="AF184" s="212"/>
      <c r="AG184" s="212" t="s">
        <v>236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ht="20" outlineLevel="1" x14ac:dyDescent="0.25">
      <c r="A185" s="248">
        <v>33</v>
      </c>
      <c r="B185" s="249" t="s">
        <v>412</v>
      </c>
      <c r="C185" s="266" t="s">
        <v>413</v>
      </c>
      <c r="D185" s="250" t="s">
        <v>291</v>
      </c>
      <c r="E185" s="251">
        <v>21.65</v>
      </c>
      <c r="F185" s="252"/>
      <c r="G185" s="253">
        <f>ROUND(E185*F185,2)</f>
        <v>0</v>
      </c>
      <c r="H185" s="252"/>
      <c r="I185" s="253">
        <f>ROUND(E185*H185,2)</f>
        <v>0</v>
      </c>
      <c r="J185" s="252"/>
      <c r="K185" s="253">
        <f>ROUND(E185*J185,2)</f>
        <v>0</v>
      </c>
      <c r="L185" s="253">
        <v>21</v>
      </c>
      <c r="M185" s="253">
        <f>G185*(1+L185/100)</f>
        <v>0</v>
      </c>
      <c r="N185" s="251">
        <v>0</v>
      </c>
      <c r="O185" s="251">
        <f>ROUND(E185*N185,2)</f>
        <v>0</v>
      </c>
      <c r="P185" s="251">
        <v>0</v>
      </c>
      <c r="Q185" s="251">
        <f>ROUND(E185*P185,2)</f>
        <v>0</v>
      </c>
      <c r="R185" s="253"/>
      <c r="S185" s="253" t="s">
        <v>232</v>
      </c>
      <c r="T185" s="254" t="s">
        <v>233</v>
      </c>
      <c r="U185" s="232">
        <v>0.42474000000000001</v>
      </c>
      <c r="V185" s="232">
        <f>ROUND(E185*U185,2)</f>
        <v>9.1999999999999993</v>
      </c>
      <c r="W185" s="232"/>
      <c r="X185" s="232" t="s">
        <v>234</v>
      </c>
      <c r="Y185" s="232" t="s">
        <v>235</v>
      </c>
      <c r="Z185" s="212"/>
      <c r="AA185" s="212"/>
      <c r="AB185" s="212"/>
      <c r="AC185" s="212"/>
      <c r="AD185" s="212"/>
      <c r="AE185" s="212"/>
      <c r="AF185" s="212"/>
      <c r="AG185" s="212" t="s">
        <v>236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ht="30.5" outlineLevel="2" x14ac:dyDescent="0.25">
      <c r="A186" s="229"/>
      <c r="B186" s="230"/>
      <c r="C186" s="269" t="s">
        <v>1016</v>
      </c>
      <c r="D186" s="262"/>
      <c r="E186" s="262"/>
      <c r="F186" s="262"/>
      <c r="G186" s="262"/>
      <c r="H186" s="232"/>
      <c r="I186" s="232"/>
      <c r="J186" s="232"/>
      <c r="K186" s="232"/>
      <c r="L186" s="232"/>
      <c r="M186" s="232"/>
      <c r="N186" s="231"/>
      <c r="O186" s="231"/>
      <c r="P186" s="231"/>
      <c r="Q186" s="231"/>
      <c r="R186" s="232"/>
      <c r="S186" s="232"/>
      <c r="T186" s="232"/>
      <c r="U186" s="232"/>
      <c r="V186" s="232"/>
      <c r="W186" s="232"/>
      <c r="X186" s="232"/>
      <c r="Y186" s="232"/>
      <c r="Z186" s="212"/>
      <c r="AA186" s="212"/>
      <c r="AB186" s="212"/>
      <c r="AC186" s="212"/>
      <c r="AD186" s="212"/>
      <c r="AE186" s="212"/>
      <c r="AF186" s="212"/>
      <c r="AG186" s="212" t="s">
        <v>297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63" t="str">
        <f>C186</f>
        <v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v>
      </c>
      <c r="BB186" s="212"/>
      <c r="BC186" s="212"/>
      <c r="BD186" s="212"/>
      <c r="BE186" s="212"/>
      <c r="BF186" s="212"/>
      <c r="BG186" s="212"/>
      <c r="BH186" s="212"/>
    </row>
    <row r="187" spans="1:60" outlineLevel="3" x14ac:dyDescent="0.25">
      <c r="A187" s="229"/>
      <c r="B187" s="230"/>
      <c r="C187" s="270" t="s">
        <v>414</v>
      </c>
      <c r="D187" s="264"/>
      <c r="E187" s="264"/>
      <c r="F187" s="264"/>
      <c r="G187" s="264"/>
      <c r="H187" s="232"/>
      <c r="I187" s="232"/>
      <c r="J187" s="232"/>
      <c r="K187" s="232"/>
      <c r="L187" s="232"/>
      <c r="M187" s="232"/>
      <c r="N187" s="231"/>
      <c r="O187" s="231"/>
      <c r="P187" s="231"/>
      <c r="Q187" s="231"/>
      <c r="R187" s="232"/>
      <c r="S187" s="232"/>
      <c r="T187" s="232"/>
      <c r="U187" s="232"/>
      <c r="V187" s="232"/>
      <c r="W187" s="232"/>
      <c r="X187" s="232"/>
      <c r="Y187" s="232"/>
      <c r="Z187" s="212"/>
      <c r="AA187" s="212"/>
      <c r="AB187" s="212"/>
      <c r="AC187" s="212"/>
      <c r="AD187" s="212"/>
      <c r="AE187" s="212"/>
      <c r="AF187" s="212"/>
      <c r="AG187" s="212" t="s">
        <v>297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ht="20" outlineLevel="2" x14ac:dyDescent="0.25">
      <c r="A188" s="229"/>
      <c r="B188" s="230"/>
      <c r="C188" s="267" t="s">
        <v>280</v>
      </c>
      <c r="D188" s="233"/>
      <c r="E188" s="234"/>
      <c r="F188" s="232"/>
      <c r="G188" s="232"/>
      <c r="H188" s="232"/>
      <c r="I188" s="232"/>
      <c r="J188" s="232"/>
      <c r="K188" s="232"/>
      <c r="L188" s="232"/>
      <c r="M188" s="232"/>
      <c r="N188" s="231"/>
      <c r="O188" s="231"/>
      <c r="P188" s="231"/>
      <c r="Q188" s="231"/>
      <c r="R188" s="232"/>
      <c r="S188" s="232"/>
      <c r="T188" s="232"/>
      <c r="U188" s="232"/>
      <c r="V188" s="232"/>
      <c r="W188" s="232"/>
      <c r="X188" s="232"/>
      <c r="Y188" s="232"/>
      <c r="Z188" s="212"/>
      <c r="AA188" s="212"/>
      <c r="AB188" s="212"/>
      <c r="AC188" s="212"/>
      <c r="AD188" s="212"/>
      <c r="AE188" s="212"/>
      <c r="AF188" s="212"/>
      <c r="AG188" s="212" t="s">
        <v>238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5">
      <c r="A189" s="229"/>
      <c r="B189" s="230"/>
      <c r="C189" s="267" t="s">
        <v>359</v>
      </c>
      <c r="D189" s="233"/>
      <c r="E189" s="234"/>
      <c r="F189" s="232"/>
      <c r="G189" s="232"/>
      <c r="H189" s="232"/>
      <c r="I189" s="232"/>
      <c r="J189" s="232"/>
      <c r="K189" s="232"/>
      <c r="L189" s="232"/>
      <c r="M189" s="232"/>
      <c r="N189" s="231"/>
      <c r="O189" s="231"/>
      <c r="P189" s="231"/>
      <c r="Q189" s="231"/>
      <c r="R189" s="232"/>
      <c r="S189" s="232"/>
      <c r="T189" s="232"/>
      <c r="U189" s="232"/>
      <c r="V189" s="232"/>
      <c r="W189" s="232"/>
      <c r="X189" s="232"/>
      <c r="Y189" s="232"/>
      <c r="Z189" s="212"/>
      <c r="AA189" s="212"/>
      <c r="AB189" s="212"/>
      <c r="AC189" s="212"/>
      <c r="AD189" s="212"/>
      <c r="AE189" s="212"/>
      <c r="AF189" s="212"/>
      <c r="AG189" s="212" t="s">
        <v>238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3" x14ac:dyDescent="0.25">
      <c r="A190" s="229"/>
      <c r="B190" s="230"/>
      <c r="C190" s="267" t="s">
        <v>368</v>
      </c>
      <c r="D190" s="233"/>
      <c r="E190" s="234"/>
      <c r="F190" s="232"/>
      <c r="G190" s="232"/>
      <c r="H190" s="232"/>
      <c r="I190" s="232"/>
      <c r="J190" s="232"/>
      <c r="K190" s="232"/>
      <c r="L190" s="232"/>
      <c r="M190" s="232"/>
      <c r="N190" s="231"/>
      <c r="O190" s="231"/>
      <c r="P190" s="231"/>
      <c r="Q190" s="231"/>
      <c r="R190" s="232"/>
      <c r="S190" s="232"/>
      <c r="T190" s="232"/>
      <c r="U190" s="232"/>
      <c r="V190" s="232"/>
      <c r="W190" s="232"/>
      <c r="X190" s="232"/>
      <c r="Y190" s="232"/>
      <c r="Z190" s="212"/>
      <c r="AA190" s="212"/>
      <c r="AB190" s="212"/>
      <c r="AC190" s="212"/>
      <c r="AD190" s="212"/>
      <c r="AE190" s="212"/>
      <c r="AF190" s="212"/>
      <c r="AG190" s="212" t="s">
        <v>238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3" x14ac:dyDescent="0.25">
      <c r="A191" s="229"/>
      <c r="B191" s="230"/>
      <c r="C191" s="267" t="s">
        <v>369</v>
      </c>
      <c r="D191" s="233"/>
      <c r="E191" s="234">
        <v>19.100000000000001</v>
      </c>
      <c r="F191" s="232"/>
      <c r="G191" s="232"/>
      <c r="H191" s="232"/>
      <c r="I191" s="232"/>
      <c r="J191" s="232"/>
      <c r="K191" s="232"/>
      <c r="L191" s="232"/>
      <c r="M191" s="232"/>
      <c r="N191" s="231"/>
      <c r="O191" s="231"/>
      <c r="P191" s="231"/>
      <c r="Q191" s="231"/>
      <c r="R191" s="232"/>
      <c r="S191" s="232"/>
      <c r="T191" s="232"/>
      <c r="U191" s="232"/>
      <c r="V191" s="232"/>
      <c r="W191" s="232"/>
      <c r="X191" s="232"/>
      <c r="Y191" s="232"/>
      <c r="Z191" s="212"/>
      <c r="AA191" s="212"/>
      <c r="AB191" s="212"/>
      <c r="AC191" s="212"/>
      <c r="AD191" s="212"/>
      <c r="AE191" s="212"/>
      <c r="AF191" s="212"/>
      <c r="AG191" s="212" t="s">
        <v>238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3" x14ac:dyDescent="0.25">
      <c r="A192" s="229"/>
      <c r="B192" s="230"/>
      <c r="C192" s="267" t="s">
        <v>370</v>
      </c>
      <c r="D192" s="233"/>
      <c r="E192" s="234">
        <v>2.5499999999999998</v>
      </c>
      <c r="F192" s="232"/>
      <c r="G192" s="232"/>
      <c r="H192" s="232"/>
      <c r="I192" s="232"/>
      <c r="J192" s="232"/>
      <c r="K192" s="232"/>
      <c r="L192" s="232"/>
      <c r="M192" s="232"/>
      <c r="N192" s="231"/>
      <c r="O192" s="231"/>
      <c r="P192" s="231"/>
      <c r="Q192" s="231"/>
      <c r="R192" s="232"/>
      <c r="S192" s="232"/>
      <c r="T192" s="232"/>
      <c r="U192" s="232"/>
      <c r="V192" s="232"/>
      <c r="W192" s="232"/>
      <c r="X192" s="232"/>
      <c r="Y192" s="232"/>
      <c r="Z192" s="212"/>
      <c r="AA192" s="212"/>
      <c r="AB192" s="212"/>
      <c r="AC192" s="212"/>
      <c r="AD192" s="212"/>
      <c r="AE192" s="212"/>
      <c r="AF192" s="212"/>
      <c r="AG192" s="212" t="s">
        <v>238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ht="13" x14ac:dyDescent="0.25">
      <c r="A193" s="238" t="s">
        <v>227</v>
      </c>
      <c r="B193" s="239" t="s">
        <v>156</v>
      </c>
      <c r="C193" s="265" t="s">
        <v>157</v>
      </c>
      <c r="D193" s="240"/>
      <c r="E193" s="241"/>
      <c r="F193" s="242"/>
      <c r="G193" s="242">
        <f>SUMIF(AG194:AG195,"&lt;&gt;NOR",G194:G195)</f>
        <v>0</v>
      </c>
      <c r="H193" s="242"/>
      <c r="I193" s="242">
        <f>SUM(I194:I195)</f>
        <v>0</v>
      </c>
      <c r="J193" s="242"/>
      <c r="K193" s="242">
        <f>SUM(K194:K195)</f>
        <v>0</v>
      </c>
      <c r="L193" s="242"/>
      <c r="M193" s="242">
        <f>SUM(M194:M195)</f>
        <v>0</v>
      </c>
      <c r="N193" s="241"/>
      <c r="O193" s="241">
        <f>SUM(O194:O195)</f>
        <v>0</v>
      </c>
      <c r="P193" s="241"/>
      <c r="Q193" s="241">
        <f>SUM(Q194:Q195)</f>
        <v>0</v>
      </c>
      <c r="R193" s="242"/>
      <c r="S193" s="242"/>
      <c r="T193" s="243"/>
      <c r="U193" s="237"/>
      <c r="V193" s="237">
        <f>SUM(V194:V195)</f>
        <v>0</v>
      </c>
      <c r="W193" s="237"/>
      <c r="X193" s="237"/>
      <c r="Y193" s="237"/>
      <c r="AG193" t="s">
        <v>228</v>
      </c>
    </row>
    <row r="194" spans="1:60" ht="20" outlineLevel="1" x14ac:dyDescent="0.25">
      <c r="A194" s="255">
        <v>34</v>
      </c>
      <c r="B194" s="256" t="s">
        <v>415</v>
      </c>
      <c r="C194" s="268" t="s">
        <v>416</v>
      </c>
      <c r="D194" s="257" t="s">
        <v>417</v>
      </c>
      <c r="E194" s="258">
        <v>1</v>
      </c>
      <c r="F194" s="259"/>
      <c r="G194" s="260">
        <f>ROUND(E194*F194,2)</f>
        <v>0</v>
      </c>
      <c r="H194" s="259"/>
      <c r="I194" s="260">
        <f>ROUND(E194*H194,2)</f>
        <v>0</v>
      </c>
      <c r="J194" s="259"/>
      <c r="K194" s="260">
        <f>ROUND(E194*J194,2)</f>
        <v>0</v>
      </c>
      <c r="L194" s="260">
        <v>21</v>
      </c>
      <c r="M194" s="260">
        <f>G194*(1+L194/100)</f>
        <v>0</v>
      </c>
      <c r="N194" s="258">
        <v>0</v>
      </c>
      <c r="O194" s="258">
        <f>ROUND(E194*N194,2)</f>
        <v>0</v>
      </c>
      <c r="P194" s="258">
        <v>0</v>
      </c>
      <c r="Q194" s="258">
        <f>ROUND(E194*P194,2)</f>
        <v>0</v>
      </c>
      <c r="R194" s="260"/>
      <c r="S194" s="260" t="s">
        <v>418</v>
      </c>
      <c r="T194" s="261" t="s">
        <v>419</v>
      </c>
      <c r="U194" s="232">
        <v>0</v>
      </c>
      <c r="V194" s="232">
        <f>ROUND(E194*U194,2)</f>
        <v>0</v>
      </c>
      <c r="W194" s="232"/>
      <c r="X194" s="232" t="s">
        <v>234</v>
      </c>
      <c r="Y194" s="232" t="s">
        <v>235</v>
      </c>
      <c r="Z194" s="212"/>
      <c r="AA194" s="212"/>
      <c r="AB194" s="212"/>
      <c r="AC194" s="212"/>
      <c r="AD194" s="212"/>
      <c r="AE194" s="212"/>
      <c r="AF194" s="212"/>
      <c r="AG194" s="212" t="s">
        <v>236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ht="20" outlineLevel="1" x14ac:dyDescent="0.25">
      <c r="A195" s="255">
        <v>35</v>
      </c>
      <c r="B195" s="256" t="s">
        <v>420</v>
      </c>
      <c r="C195" s="268" t="s">
        <v>421</v>
      </c>
      <c r="D195" s="257" t="s">
        <v>417</v>
      </c>
      <c r="E195" s="258">
        <v>1</v>
      </c>
      <c r="F195" s="259"/>
      <c r="G195" s="260">
        <f>ROUND(E195*F195,2)</f>
        <v>0</v>
      </c>
      <c r="H195" s="259"/>
      <c r="I195" s="260">
        <f>ROUND(E195*H195,2)</f>
        <v>0</v>
      </c>
      <c r="J195" s="259"/>
      <c r="K195" s="260">
        <f>ROUND(E195*J195,2)</f>
        <v>0</v>
      </c>
      <c r="L195" s="260">
        <v>21</v>
      </c>
      <c r="M195" s="260">
        <f>G195*(1+L195/100)</f>
        <v>0</v>
      </c>
      <c r="N195" s="258">
        <v>0</v>
      </c>
      <c r="O195" s="258">
        <f>ROUND(E195*N195,2)</f>
        <v>0</v>
      </c>
      <c r="P195" s="258">
        <v>0</v>
      </c>
      <c r="Q195" s="258">
        <f>ROUND(E195*P195,2)</f>
        <v>0</v>
      </c>
      <c r="R195" s="260"/>
      <c r="S195" s="260" t="s">
        <v>418</v>
      </c>
      <c r="T195" s="261" t="s">
        <v>419</v>
      </c>
      <c r="U195" s="232">
        <v>0</v>
      </c>
      <c r="V195" s="232">
        <f>ROUND(E195*U195,2)</f>
        <v>0</v>
      </c>
      <c r="W195" s="232"/>
      <c r="X195" s="232" t="s">
        <v>234</v>
      </c>
      <c r="Y195" s="232" t="s">
        <v>235</v>
      </c>
      <c r="Z195" s="212"/>
      <c r="AA195" s="212"/>
      <c r="AB195" s="212"/>
      <c r="AC195" s="212"/>
      <c r="AD195" s="212"/>
      <c r="AE195" s="212"/>
      <c r="AF195" s="212"/>
      <c r="AG195" s="212" t="s">
        <v>236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ht="13" x14ac:dyDescent="0.25">
      <c r="A196" s="238" t="s">
        <v>227</v>
      </c>
      <c r="B196" s="239" t="s">
        <v>160</v>
      </c>
      <c r="C196" s="265" t="s">
        <v>161</v>
      </c>
      <c r="D196" s="240"/>
      <c r="E196" s="241"/>
      <c r="F196" s="242"/>
      <c r="G196" s="242">
        <f>SUMIF(AG197:AG208,"&lt;&gt;NOR",G197:G208)</f>
        <v>0</v>
      </c>
      <c r="H196" s="242"/>
      <c r="I196" s="242">
        <f>SUM(I197:I208)</f>
        <v>0</v>
      </c>
      <c r="J196" s="242"/>
      <c r="K196" s="242">
        <f>SUM(K197:K208)</f>
        <v>0</v>
      </c>
      <c r="L196" s="242"/>
      <c r="M196" s="242">
        <f>SUM(M197:M208)</f>
        <v>0</v>
      </c>
      <c r="N196" s="241"/>
      <c r="O196" s="241">
        <f>SUM(O197:O208)</f>
        <v>57.22</v>
      </c>
      <c r="P196" s="241"/>
      <c r="Q196" s="241">
        <f>SUM(Q197:Q208)</f>
        <v>0</v>
      </c>
      <c r="R196" s="242"/>
      <c r="S196" s="242"/>
      <c r="T196" s="243"/>
      <c r="U196" s="237"/>
      <c r="V196" s="237">
        <f>SUM(V197:V208)</f>
        <v>676.93000000000006</v>
      </c>
      <c r="W196" s="237"/>
      <c r="X196" s="237"/>
      <c r="Y196" s="237"/>
      <c r="AG196" t="s">
        <v>228</v>
      </c>
    </row>
    <row r="197" spans="1:60" outlineLevel="1" x14ac:dyDescent="0.25">
      <c r="A197" s="255">
        <v>36</v>
      </c>
      <c r="B197" s="256" t="s">
        <v>422</v>
      </c>
      <c r="C197" s="268" t="s">
        <v>423</v>
      </c>
      <c r="D197" s="257" t="s">
        <v>291</v>
      </c>
      <c r="E197" s="258">
        <v>332.83499999999998</v>
      </c>
      <c r="F197" s="259"/>
      <c r="G197" s="260">
        <f>ROUND(E197*F197,2)</f>
        <v>0</v>
      </c>
      <c r="H197" s="259"/>
      <c r="I197" s="260">
        <f>ROUND(E197*H197,2)</f>
        <v>0</v>
      </c>
      <c r="J197" s="259"/>
      <c r="K197" s="260">
        <f>ROUND(E197*J197,2)</f>
        <v>0</v>
      </c>
      <c r="L197" s="260">
        <v>21</v>
      </c>
      <c r="M197" s="260">
        <f>G197*(1+L197/100)</f>
        <v>0</v>
      </c>
      <c r="N197" s="258">
        <v>1.58E-3</v>
      </c>
      <c r="O197" s="258">
        <f>ROUND(E197*N197,2)</f>
        <v>0.53</v>
      </c>
      <c r="P197" s="258">
        <v>0</v>
      </c>
      <c r="Q197" s="258">
        <f>ROUND(E197*P197,2)</f>
        <v>0</v>
      </c>
      <c r="R197" s="260"/>
      <c r="S197" s="260" t="s">
        <v>232</v>
      </c>
      <c r="T197" s="261" t="s">
        <v>233</v>
      </c>
      <c r="U197" s="232">
        <v>0.21</v>
      </c>
      <c r="V197" s="232">
        <f>ROUND(E197*U197,2)</f>
        <v>69.900000000000006</v>
      </c>
      <c r="W197" s="232"/>
      <c r="X197" s="232" t="s">
        <v>234</v>
      </c>
      <c r="Y197" s="232" t="s">
        <v>235</v>
      </c>
      <c r="Z197" s="212"/>
      <c r="AA197" s="212"/>
      <c r="AB197" s="212"/>
      <c r="AC197" s="212"/>
      <c r="AD197" s="212"/>
      <c r="AE197" s="212"/>
      <c r="AF197" s="212"/>
      <c r="AG197" s="212" t="s">
        <v>236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5">
      <c r="A198" s="248">
        <v>37</v>
      </c>
      <c r="B198" s="249" t="s">
        <v>424</v>
      </c>
      <c r="C198" s="266" t="s">
        <v>425</v>
      </c>
      <c r="D198" s="250" t="s">
        <v>291</v>
      </c>
      <c r="E198" s="251">
        <v>1768.2</v>
      </c>
      <c r="F198" s="252"/>
      <c r="G198" s="253">
        <f>ROUND(E198*F198,2)</f>
        <v>0</v>
      </c>
      <c r="H198" s="252"/>
      <c r="I198" s="253">
        <f>ROUND(E198*H198,2)</f>
        <v>0</v>
      </c>
      <c r="J198" s="252"/>
      <c r="K198" s="253">
        <f>ROUND(E198*J198,2)</f>
        <v>0</v>
      </c>
      <c r="L198" s="253">
        <v>21</v>
      </c>
      <c r="M198" s="253">
        <f>G198*(1+L198/100)</f>
        <v>0</v>
      </c>
      <c r="N198" s="251">
        <v>1.8380000000000001E-2</v>
      </c>
      <c r="O198" s="251">
        <f>ROUND(E198*N198,2)</f>
        <v>32.5</v>
      </c>
      <c r="P198" s="251">
        <v>0</v>
      </c>
      <c r="Q198" s="251">
        <f>ROUND(E198*P198,2)</f>
        <v>0</v>
      </c>
      <c r="R198" s="253"/>
      <c r="S198" s="253" t="s">
        <v>232</v>
      </c>
      <c r="T198" s="254" t="s">
        <v>233</v>
      </c>
      <c r="U198" s="232">
        <v>0.14000000000000001</v>
      </c>
      <c r="V198" s="232">
        <f>ROUND(E198*U198,2)</f>
        <v>247.55</v>
      </c>
      <c r="W198" s="232"/>
      <c r="X198" s="232" t="s">
        <v>234</v>
      </c>
      <c r="Y198" s="232" t="s">
        <v>235</v>
      </c>
      <c r="Z198" s="212"/>
      <c r="AA198" s="212"/>
      <c r="AB198" s="212"/>
      <c r="AC198" s="212"/>
      <c r="AD198" s="212"/>
      <c r="AE198" s="212"/>
      <c r="AF198" s="212"/>
      <c r="AG198" s="212" t="s">
        <v>236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2" x14ac:dyDescent="0.25">
      <c r="A199" s="229"/>
      <c r="B199" s="230"/>
      <c r="C199" s="269" t="s">
        <v>426</v>
      </c>
      <c r="D199" s="262"/>
      <c r="E199" s="262"/>
      <c r="F199" s="262"/>
      <c r="G199" s="262"/>
      <c r="H199" s="232"/>
      <c r="I199" s="232"/>
      <c r="J199" s="232"/>
      <c r="K199" s="232"/>
      <c r="L199" s="232"/>
      <c r="M199" s="232"/>
      <c r="N199" s="231"/>
      <c r="O199" s="231"/>
      <c r="P199" s="231"/>
      <c r="Q199" s="231"/>
      <c r="R199" s="232"/>
      <c r="S199" s="232"/>
      <c r="T199" s="232"/>
      <c r="U199" s="232"/>
      <c r="V199" s="232"/>
      <c r="W199" s="232"/>
      <c r="X199" s="232"/>
      <c r="Y199" s="232"/>
      <c r="Z199" s="212"/>
      <c r="AA199" s="212"/>
      <c r="AB199" s="212"/>
      <c r="AC199" s="212"/>
      <c r="AD199" s="212"/>
      <c r="AE199" s="212"/>
      <c r="AF199" s="212"/>
      <c r="AG199" s="212" t="s">
        <v>297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ht="20" outlineLevel="2" x14ac:dyDescent="0.25">
      <c r="A200" s="229"/>
      <c r="B200" s="230"/>
      <c r="C200" s="267" t="s">
        <v>280</v>
      </c>
      <c r="D200" s="233"/>
      <c r="E200" s="234"/>
      <c r="F200" s="232"/>
      <c r="G200" s="232"/>
      <c r="H200" s="232"/>
      <c r="I200" s="232"/>
      <c r="J200" s="232"/>
      <c r="K200" s="232"/>
      <c r="L200" s="232"/>
      <c r="M200" s="232"/>
      <c r="N200" s="231"/>
      <c r="O200" s="231"/>
      <c r="P200" s="231"/>
      <c r="Q200" s="231"/>
      <c r="R200" s="232"/>
      <c r="S200" s="232"/>
      <c r="T200" s="232"/>
      <c r="U200" s="232"/>
      <c r="V200" s="232"/>
      <c r="W200" s="232"/>
      <c r="X200" s="232"/>
      <c r="Y200" s="232"/>
      <c r="Z200" s="212"/>
      <c r="AA200" s="212"/>
      <c r="AB200" s="212"/>
      <c r="AC200" s="212"/>
      <c r="AD200" s="212"/>
      <c r="AE200" s="212"/>
      <c r="AF200" s="212"/>
      <c r="AG200" s="212" t="s">
        <v>238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3" x14ac:dyDescent="0.25">
      <c r="A201" s="229"/>
      <c r="B201" s="230"/>
      <c r="C201" s="267" t="s">
        <v>427</v>
      </c>
      <c r="D201" s="233"/>
      <c r="E201" s="234">
        <v>982.8</v>
      </c>
      <c r="F201" s="232"/>
      <c r="G201" s="232"/>
      <c r="H201" s="232"/>
      <c r="I201" s="232"/>
      <c r="J201" s="232"/>
      <c r="K201" s="232"/>
      <c r="L201" s="232"/>
      <c r="M201" s="232"/>
      <c r="N201" s="231"/>
      <c r="O201" s="231"/>
      <c r="P201" s="231"/>
      <c r="Q201" s="231"/>
      <c r="R201" s="232"/>
      <c r="S201" s="232"/>
      <c r="T201" s="232"/>
      <c r="U201" s="232"/>
      <c r="V201" s="232"/>
      <c r="W201" s="232"/>
      <c r="X201" s="232"/>
      <c r="Y201" s="232"/>
      <c r="Z201" s="212"/>
      <c r="AA201" s="212"/>
      <c r="AB201" s="212"/>
      <c r="AC201" s="212"/>
      <c r="AD201" s="212"/>
      <c r="AE201" s="212"/>
      <c r="AF201" s="212"/>
      <c r="AG201" s="212" t="s">
        <v>238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3" x14ac:dyDescent="0.25">
      <c r="A202" s="229"/>
      <c r="B202" s="230"/>
      <c r="C202" s="267" t="s">
        <v>428</v>
      </c>
      <c r="D202" s="233"/>
      <c r="E202" s="234">
        <v>785.4</v>
      </c>
      <c r="F202" s="232"/>
      <c r="G202" s="232"/>
      <c r="H202" s="232"/>
      <c r="I202" s="232"/>
      <c r="J202" s="232"/>
      <c r="K202" s="232"/>
      <c r="L202" s="232"/>
      <c r="M202" s="232"/>
      <c r="N202" s="231"/>
      <c r="O202" s="231"/>
      <c r="P202" s="231"/>
      <c r="Q202" s="231"/>
      <c r="R202" s="232"/>
      <c r="S202" s="232"/>
      <c r="T202" s="232"/>
      <c r="U202" s="232"/>
      <c r="V202" s="232"/>
      <c r="W202" s="232"/>
      <c r="X202" s="232"/>
      <c r="Y202" s="232"/>
      <c r="Z202" s="212"/>
      <c r="AA202" s="212"/>
      <c r="AB202" s="212"/>
      <c r="AC202" s="212"/>
      <c r="AD202" s="212"/>
      <c r="AE202" s="212"/>
      <c r="AF202" s="212"/>
      <c r="AG202" s="212" t="s">
        <v>238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ht="20" outlineLevel="1" x14ac:dyDescent="0.25">
      <c r="A203" s="248">
        <v>38</v>
      </c>
      <c r="B203" s="249" t="s">
        <v>429</v>
      </c>
      <c r="C203" s="266" t="s">
        <v>430</v>
      </c>
      <c r="D203" s="250" t="s">
        <v>291</v>
      </c>
      <c r="E203" s="251">
        <v>14145.6</v>
      </c>
      <c r="F203" s="252"/>
      <c r="G203" s="253">
        <f>ROUND(E203*F203,2)</f>
        <v>0</v>
      </c>
      <c r="H203" s="252"/>
      <c r="I203" s="253">
        <f>ROUND(E203*H203,2)</f>
        <v>0</v>
      </c>
      <c r="J203" s="252"/>
      <c r="K203" s="253">
        <f>ROUND(E203*J203,2)</f>
        <v>0</v>
      </c>
      <c r="L203" s="253">
        <v>21</v>
      </c>
      <c r="M203" s="253">
        <f>G203*(1+L203/100)</f>
        <v>0</v>
      </c>
      <c r="N203" s="251">
        <v>1.56E-3</v>
      </c>
      <c r="O203" s="251">
        <f>ROUND(E203*N203,2)</f>
        <v>22.07</v>
      </c>
      <c r="P203" s="251">
        <v>0</v>
      </c>
      <c r="Q203" s="251">
        <f>ROUND(E203*P203,2)</f>
        <v>0</v>
      </c>
      <c r="R203" s="253"/>
      <c r="S203" s="253" t="s">
        <v>232</v>
      </c>
      <c r="T203" s="254" t="s">
        <v>233</v>
      </c>
      <c r="U203" s="232">
        <v>6.0000000000000001E-3</v>
      </c>
      <c r="V203" s="232">
        <f>ROUND(E203*U203,2)</f>
        <v>84.87</v>
      </c>
      <c r="W203" s="232"/>
      <c r="X203" s="232" t="s">
        <v>234</v>
      </c>
      <c r="Y203" s="232" t="s">
        <v>235</v>
      </c>
      <c r="Z203" s="212"/>
      <c r="AA203" s="212"/>
      <c r="AB203" s="212"/>
      <c r="AC203" s="212"/>
      <c r="AD203" s="212"/>
      <c r="AE203" s="212"/>
      <c r="AF203" s="212"/>
      <c r="AG203" s="212" t="s">
        <v>236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2" x14ac:dyDescent="0.25">
      <c r="A204" s="229"/>
      <c r="B204" s="230"/>
      <c r="C204" s="267" t="s">
        <v>431</v>
      </c>
      <c r="D204" s="233"/>
      <c r="E204" s="234">
        <v>14145.6</v>
      </c>
      <c r="F204" s="232"/>
      <c r="G204" s="232"/>
      <c r="H204" s="232"/>
      <c r="I204" s="232"/>
      <c r="J204" s="232"/>
      <c r="K204" s="232"/>
      <c r="L204" s="232"/>
      <c r="M204" s="232"/>
      <c r="N204" s="231"/>
      <c r="O204" s="231"/>
      <c r="P204" s="231"/>
      <c r="Q204" s="231"/>
      <c r="R204" s="232"/>
      <c r="S204" s="232"/>
      <c r="T204" s="232"/>
      <c r="U204" s="232"/>
      <c r="V204" s="232"/>
      <c r="W204" s="232"/>
      <c r="X204" s="232"/>
      <c r="Y204" s="232"/>
      <c r="Z204" s="212"/>
      <c r="AA204" s="212"/>
      <c r="AB204" s="212"/>
      <c r="AC204" s="212"/>
      <c r="AD204" s="212"/>
      <c r="AE204" s="212"/>
      <c r="AF204" s="212"/>
      <c r="AG204" s="212" t="s">
        <v>238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5">
      <c r="A205" s="255">
        <v>39</v>
      </c>
      <c r="B205" s="256" t="s">
        <v>432</v>
      </c>
      <c r="C205" s="268" t="s">
        <v>433</v>
      </c>
      <c r="D205" s="257" t="s">
        <v>291</v>
      </c>
      <c r="E205" s="258">
        <v>1768.2</v>
      </c>
      <c r="F205" s="259"/>
      <c r="G205" s="260">
        <f>ROUND(E205*F205,2)</f>
        <v>0</v>
      </c>
      <c r="H205" s="259"/>
      <c r="I205" s="260">
        <f>ROUND(E205*H205,2)</f>
        <v>0</v>
      </c>
      <c r="J205" s="259"/>
      <c r="K205" s="260">
        <f>ROUND(E205*J205,2)</f>
        <v>0</v>
      </c>
      <c r="L205" s="260">
        <v>21</v>
      </c>
      <c r="M205" s="260">
        <f>G205*(1+L205/100)</f>
        <v>0</v>
      </c>
      <c r="N205" s="258">
        <v>0</v>
      </c>
      <c r="O205" s="258">
        <f>ROUND(E205*N205,2)</f>
        <v>0</v>
      </c>
      <c r="P205" s="258">
        <v>0</v>
      </c>
      <c r="Q205" s="258">
        <f>ROUND(E205*P205,2)</f>
        <v>0</v>
      </c>
      <c r="R205" s="260"/>
      <c r="S205" s="260" t="s">
        <v>232</v>
      </c>
      <c r="T205" s="261" t="s">
        <v>233</v>
      </c>
      <c r="U205" s="232">
        <v>0.107</v>
      </c>
      <c r="V205" s="232">
        <f>ROUND(E205*U205,2)</f>
        <v>189.2</v>
      </c>
      <c r="W205" s="232"/>
      <c r="X205" s="232" t="s">
        <v>234</v>
      </c>
      <c r="Y205" s="232" t="s">
        <v>235</v>
      </c>
      <c r="Z205" s="212"/>
      <c r="AA205" s="212"/>
      <c r="AB205" s="212"/>
      <c r="AC205" s="212"/>
      <c r="AD205" s="212"/>
      <c r="AE205" s="212"/>
      <c r="AF205" s="212"/>
      <c r="AG205" s="212" t="s">
        <v>236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5">
      <c r="A206" s="255">
        <v>40</v>
      </c>
      <c r="B206" s="256" t="s">
        <v>434</v>
      </c>
      <c r="C206" s="268" t="s">
        <v>435</v>
      </c>
      <c r="D206" s="257" t="s">
        <v>291</v>
      </c>
      <c r="E206" s="258">
        <v>1768.2</v>
      </c>
      <c r="F206" s="259"/>
      <c r="G206" s="260">
        <f>ROUND(E206*F206,2)</f>
        <v>0</v>
      </c>
      <c r="H206" s="259"/>
      <c r="I206" s="260">
        <f>ROUND(E206*H206,2)</f>
        <v>0</v>
      </c>
      <c r="J206" s="259"/>
      <c r="K206" s="260">
        <f>ROUND(E206*J206,2)</f>
        <v>0</v>
      </c>
      <c r="L206" s="260">
        <v>21</v>
      </c>
      <c r="M206" s="260">
        <f>G206*(1+L206/100)</f>
        <v>0</v>
      </c>
      <c r="N206" s="258">
        <v>0</v>
      </c>
      <c r="O206" s="258">
        <f>ROUND(E206*N206,2)</f>
        <v>0</v>
      </c>
      <c r="P206" s="258">
        <v>0</v>
      </c>
      <c r="Q206" s="258">
        <f>ROUND(E206*P206,2)</f>
        <v>0</v>
      </c>
      <c r="R206" s="260"/>
      <c r="S206" s="260" t="s">
        <v>232</v>
      </c>
      <c r="T206" s="261" t="s">
        <v>233</v>
      </c>
      <c r="U206" s="232">
        <v>3.0300000000000001E-2</v>
      </c>
      <c r="V206" s="232">
        <f>ROUND(E206*U206,2)</f>
        <v>53.58</v>
      </c>
      <c r="W206" s="232"/>
      <c r="X206" s="232" t="s">
        <v>234</v>
      </c>
      <c r="Y206" s="232" t="s">
        <v>235</v>
      </c>
      <c r="Z206" s="212"/>
      <c r="AA206" s="212"/>
      <c r="AB206" s="212"/>
      <c r="AC206" s="212"/>
      <c r="AD206" s="212"/>
      <c r="AE206" s="212"/>
      <c r="AF206" s="212"/>
      <c r="AG206" s="212" t="s">
        <v>236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5">
      <c r="A207" s="255">
        <v>41</v>
      </c>
      <c r="B207" s="256" t="s">
        <v>436</v>
      </c>
      <c r="C207" s="268" t="s">
        <v>437</v>
      </c>
      <c r="D207" s="257" t="s">
        <v>291</v>
      </c>
      <c r="E207" s="258">
        <v>14145.6</v>
      </c>
      <c r="F207" s="259"/>
      <c r="G207" s="260">
        <f>ROUND(E207*F207,2)</f>
        <v>0</v>
      </c>
      <c r="H207" s="259"/>
      <c r="I207" s="260">
        <f>ROUND(E207*H207,2)</f>
        <v>0</v>
      </c>
      <c r="J207" s="259"/>
      <c r="K207" s="260">
        <f>ROUND(E207*J207,2)</f>
        <v>0</v>
      </c>
      <c r="L207" s="260">
        <v>21</v>
      </c>
      <c r="M207" s="260">
        <f>G207*(1+L207/100)</f>
        <v>0</v>
      </c>
      <c r="N207" s="258">
        <v>1.4999999999999999E-4</v>
      </c>
      <c r="O207" s="258">
        <f>ROUND(E207*N207,2)</f>
        <v>2.12</v>
      </c>
      <c r="P207" s="258">
        <v>0</v>
      </c>
      <c r="Q207" s="258">
        <f>ROUND(E207*P207,2)</f>
        <v>0</v>
      </c>
      <c r="R207" s="260"/>
      <c r="S207" s="260" t="s">
        <v>232</v>
      </c>
      <c r="T207" s="261" t="s">
        <v>233</v>
      </c>
      <c r="U207" s="232">
        <v>0</v>
      </c>
      <c r="V207" s="232">
        <f>ROUND(E207*U207,2)</f>
        <v>0</v>
      </c>
      <c r="W207" s="232"/>
      <c r="X207" s="232" t="s">
        <v>234</v>
      </c>
      <c r="Y207" s="232" t="s">
        <v>235</v>
      </c>
      <c r="Z207" s="212"/>
      <c r="AA207" s="212"/>
      <c r="AB207" s="212"/>
      <c r="AC207" s="212"/>
      <c r="AD207" s="212"/>
      <c r="AE207" s="212"/>
      <c r="AF207" s="212"/>
      <c r="AG207" s="212" t="s">
        <v>236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5">
      <c r="A208" s="255">
        <v>42</v>
      </c>
      <c r="B208" s="256" t="s">
        <v>438</v>
      </c>
      <c r="C208" s="268" t="s">
        <v>439</v>
      </c>
      <c r="D208" s="257" t="s">
        <v>291</v>
      </c>
      <c r="E208" s="258">
        <v>1768.2</v>
      </c>
      <c r="F208" s="259"/>
      <c r="G208" s="260">
        <f>ROUND(E208*F208,2)</f>
        <v>0</v>
      </c>
      <c r="H208" s="259"/>
      <c r="I208" s="260">
        <f>ROUND(E208*H208,2)</f>
        <v>0</v>
      </c>
      <c r="J208" s="259"/>
      <c r="K208" s="260">
        <f>ROUND(E208*J208,2)</f>
        <v>0</v>
      </c>
      <c r="L208" s="260">
        <v>21</v>
      </c>
      <c r="M208" s="260">
        <f>G208*(1+L208/100)</f>
        <v>0</v>
      </c>
      <c r="N208" s="258">
        <v>0</v>
      </c>
      <c r="O208" s="258">
        <f>ROUND(E208*N208,2)</f>
        <v>0</v>
      </c>
      <c r="P208" s="258">
        <v>0</v>
      </c>
      <c r="Q208" s="258">
        <f>ROUND(E208*P208,2)</f>
        <v>0</v>
      </c>
      <c r="R208" s="260"/>
      <c r="S208" s="260" t="s">
        <v>232</v>
      </c>
      <c r="T208" s="261" t="s">
        <v>233</v>
      </c>
      <c r="U208" s="232">
        <v>1.7999999999999999E-2</v>
      </c>
      <c r="V208" s="232">
        <f>ROUND(E208*U208,2)</f>
        <v>31.83</v>
      </c>
      <c r="W208" s="232"/>
      <c r="X208" s="232" t="s">
        <v>234</v>
      </c>
      <c r="Y208" s="232" t="s">
        <v>235</v>
      </c>
      <c r="Z208" s="212"/>
      <c r="AA208" s="212"/>
      <c r="AB208" s="212"/>
      <c r="AC208" s="212"/>
      <c r="AD208" s="212"/>
      <c r="AE208" s="212"/>
      <c r="AF208" s="212"/>
      <c r="AG208" s="212" t="s">
        <v>236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ht="26" x14ac:dyDescent="0.25">
      <c r="A209" s="238" t="s">
        <v>227</v>
      </c>
      <c r="B209" s="239" t="s">
        <v>162</v>
      </c>
      <c r="C209" s="265" t="s">
        <v>163</v>
      </c>
      <c r="D209" s="240"/>
      <c r="E209" s="241"/>
      <c r="F209" s="242"/>
      <c r="G209" s="242">
        <f>SUMIF(AG210:AG210,"&lt;&gt;NOR",G210:G210)</f>
        <v>0</v>
      </c>
      <c r="H209" s="242"/>
      <c r="I209" s="242">
        <f>SUM(I210:I210)</f>
        <v>0</v>
      </c>
      <c r="J209" s="242"/>
      <c r="K209" s="242">
        <f>SUM(K210:K210)</f>
        <v>0</v>
      </c>
      <c r="L209" s="242"/>
      <c r="M209" s="242">
        <f>SUM(M210:M210)</f>
        <v>0</v>
      </c>
      <c r="N209" s="241"/>
      <c r="O209" s="241">
        <f>SUM(O210:O210)</f>
        <v>0.02</v>
      </c>
      <c r="P209" s="241"/>
      <c r="Q209" s="241">
        <f>SUM(Q210:Q210)</f>
        <v>0</v>
      </c>
      <c r="R209" s="242"/>
      <c r="S209" s="242"/>
      <c r="T209" s="243"/>
      <c r="U209" s="237"/>
      <c r="V209" s="237">
        <f>SUM(V210:V210)</f>
        <v>123.2</v>
      </c>
      <c r="W209" s="237"/>
      <c r="X209" s="237"/>
      <c r="Y209" s="237"/>
      <c r="AG209" t="s">
        <v>228</v>
      </c>
    </row>
    <row r="210" spans="1:60" outlineLevel="1" x14ac:dyDescent="0.25">
      <c r="A210" s="255">
        <v>43</v>
      </c>
      <c r="B210" s="256" t="s">
        <v>440</v>
      </c>
      <c r="C210" s="268" t="s">
        <v>441</v>
      </c>
      <c r="D210" s="257" t="s">
        <v>291</v>
      </c>
      <c r="E210" s="258">
        <v>400</v>
      </c>
      <c r="F210" s="259"/>
      <c r="G210" s="260">
        <f>ROUND(E210*F210,2)</f>
        <v>0</v>
      </c>
      <c r="H210" s="259"/>
      <c r="I210" s="260">
        <f>ROUND(E210*H210,2)</f>
        <v>0</v>
      </c>
      <c r="J210" s="259"/>
      <c r="K210" s="260">
        <f>ROUND(E210*J210,2)</f>
        <v>0</v>
      </c>
      <c r="L210" s="260">
        <v>21</v>
      </c>
      <c r="M210" s="260">
        <f>G210*(1+L210/100)</f>
        <v>0</v>
      </c>
      <c r="N210" s="258">
        <v>4.0000000000000003E-5</v>
      </c>
      <c r="O210" s="258">
        <f>ROUND(E210*N210,2)</f>
        <v>0.02</v>
      </c>
      <c r="P210" s="258">
        <v>0</v>
      </c>
      <c r="Q210" s="258">
        <f>ROUND(E210*P210,2)</f>
        <v>0</v>
      </c>
      <c r="R210" s="260"/>
      <c r="S210" s="260" t="s">
        <v>232</v>
      </c>
      <c r="T210" s="261" t="s">
        <v>233</v>
      </c>
      <c r="U210" s="232">
        <v>0.308</v>
      </c>
      <c r="V210" s="232">
        <f>ROUND(E210*U210,2)</f>
        <v>123.2</v>
      </c>
      <c r="W210" s="232"/>
      <c r="X210" s="232" t="s">
        <v>234</v>
      </c>
      <c r="Y210" s="232" t="s">
        <v>235</v>
      </c>
      <c r="Z210" s="212"/>
      <c r="AA210" s="212"/>
      <c r="AB210" s="212"/>
      <c r="AC210" s="212"/>
      <c r="AD210" s="212"/>
      <c r="AE210" s="212"/>
      <c r="AF210" s="212"/>
      <c r="AG210" s="212" t="s">
        <v>236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ht="13" x14ac:dyDescent="0.25">
      <c r="A211" s="238" t="s">
        <v>227</v>
      </c>
      <c r="B211" s="239" t="s">
        <v>168</v>
      </c>
      <c r="C211" s="265" t="s">
        <v>169</v>
      </c>
      <c r="D211" s="240"/>
      <c r="E211" s="241"/>
      <c r="F211" s="242"/>
      <c r="G211" s="242">
        <f>SUMIF(AG212:AG212,"&lt;&gt;NOR",G212:G212)</f>
        <v>0</v>
      </c>
      <c r="H211" s="242"/>
      <c r="I211" s="242">
        <f>SUM(I212:I212)</f>
        <v>0</v>
      </c>
      <c r="J211" s="242"/>
      <c r="K211" s="242">
        <f>SUM(K212:K212)</f>
        <v>0</v>
      </c>
      <c r="L211" s="242"/>
      <c r="M211" s="242">
        <f>SUM(M212:M212)</f>
        <v>0</v>
      </c>
      <c r="N211" s="241"/>
      <c r="O211" s="241">
        <f>SUM(O212:O212)</f>
        <v>0</v>
      </c>
      <c r="P211" s="241"/>
      <c r="Q211" s="241">
        <f>SUM(Q212:Q212)</f>
        <v>0</v>
      </c>
      <c r="R211" s="242"/>
      <c r="S211" s="242"/>
      <c r="T211" s="243"/>
      <c r="U211" s="237"/>
      <c r="V211" s="237">
        <f>SUM(V212:V212)</f>
        <v>64.16</v>
      </c>
      <c r="W211" s="237"/>
      <c r="X211" s="237"/>
      <c r="Y211" s="237"/>
      <c r="AG211" t="s">
        <v>228</v>
      </c>
    </row>
    <row r="212" spans="1:60" outlineLevel="1" x14ac:dyDescent="0.25">
      <c r="A212" s="255">
        <v>44</v>
      </c>
      <c r="B212" s="256" t="s">
        <v>442</v>
      </c>
      <c r="C212" s="268" t="s">
        <v>443</v>
      </c>
      <c r="D212" s="257" t="s">
        <v>444</v>
      </c>
      <c r="E212" s="258">
        <v>208.99802</v>
      </c>
      <c r="F212" s="259"/>
      <c r="G212" s="260">
        <f>ROUND(E212*F212,2)</f>
        <v>0</v>
      </c>
      <c r="H212" s="259"/>
      <c r="I212" s="260">
        <f>ROUND(E212*H212,2)</f>
        <v>0</v>
      </c>
      <c r="J212" s="259"/>
      <c r="K212" s="260">
        <f>ROUND(E212*J212,2)</f>
        <v>0</v>
      </c>
      <c r="L212" s="260">
        <v>21</v>
      </c>
      <c r="M212" s="260">
        <f>G212*(1+L212/100)</f>
        <v>0</v>
      </c>
      <c r="N212" s="258">
        <v>0</v>
      </c>
      <c r="O212" s="258">
        <f>ROUND(E212*N212,2)</f>
        <v>0</v>
      </c>
      <c r="P212" s="258">
        <v>0</v>
      </c>
      <c r="Q212" s="258">
        <f>ROUND(E212*P212,2)</f>
        <v>0</v>
      </c>
      <c r="R212" s="260"/>
      <c r="S212" s="260" t="s">
        <v>232</v>
      </c>
      <c r="T212" s="261" t="s">
        <v>233</v>
      </c>
      <c r="U212" s="232">
        <v>0.307</v>
      </c>
      <c r="V212" s="232">
        <f>ROUND(E212*U212,2)</f>
        <v>64.16</v>
      </c>
      <c r="W212" s="232"/>
      <c r="X212" s="232" t="s">
        <v>445</v>
      </c>
      <c r="Y212" s="232" t="s">
        <v>235</v>
      </c>
      <c r="Z212" s="212"/>
      <c r="AA212" s="212"/>
      <c r="AB212" s="212"/>
      <c r="AC212" s="212"/>
      <c r="AD212" s="212"/>
      <c r="AE212" s="212"/>
      <c r="AF212" s="212"/>
      <c r="AG212" s="212" t="s">
        <v>446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ht="13" x14ac:dyDescent="0.25">
      <c r="A213" s="238" t="s">
        <v>227</v>
      </c>
      <c r="B213" s="239" t="s">
        <v>172</v>
      </c>
      <c r="C213" s="265" t="s">
        <v>173</v>
      </c>
      <c r="D213" s="240"/>
      <c r="E213" s="241"/>
      <c r="F213" s="242"/>
      <c r="G213" s="242">
        <f>SUMIF(AG214:AG279,"&lt;&gt;NOR",G214:G279)</f>
        <v>0</v>
      </c>
      <c r="H213" s="242"/>
      <c r="I213" s="242">
        <f>SUM(I214:I279)</f>
        <v>0</v>
      </c>
      <c r="J213" s="242"/>
      <c r="K213" s="242">
        <f>SUM(K214:K279)</f>
        <v>0</v>
      </c>
      <c r="L213" s="242"/>
      <c r="M213" s="242">
        <f>SUM(M214:M279)</f>
        <v>0</v>
      </c>
      <c r="N213" s="241"/>
      <c r="O213" s="241">
        <f>SUM(O214:O279)</f>
        <v>2.56</v>
      </c>
      <c r="P213" s="241"/>
      <c r="Q213" s="241">
        <f>SUM(Q214:Q279)</f>
        <v>0</v>
      </c>
      <c r="R213" s="242"/>
      <c r="S213" s="242"/>
      <c r="T213" s="243"/>
      <c r="U213" s="237"/>
      <c r="V213" s="237">
        <f>SUM(V214:V279)</f>
        <v>308.90999999999997</v>
      </c>
      <c r="W213" s="237"/>
      <c r="X213" s="237"/>
      <c r="Y213" s="237"/>
      <c r="AG213" t="s">
        <v>228</v>
      </c>
    </row>
    <row r="214" spans="1:60" ht="30" outlineLevel="1" x14ac:dyDescent="0.25">
      <c r="A214" s="248">
        <v>45</v>
      </c>
      <c r="B214" s="249" t="s">
        <v>447</v>
      </c>
      <c r="C214" s="266" t="s">
        <v>448</v>
      </c>
      <c r="D214" s="250" t="s">
        <v>291</v>
      </c>
      <c r="E214" s="251">
        <v>321.32249999999999</v>
      </c>
      <c r="F214" s="252"/>
      <c r="G214" s="253">
        <f>ROUND(E214*F214,2)</f>
        <v>0</v>
      </c>
      <c r="H214" s="252"/>
      <c r="I214" s="253">
        <f>ROUND(E214*H214,2)</f>
        <v>0</v>
      </c>
      <c r="J214" s="252"/>
      <c r="K214" s="253">
        <f>ROUND(E214*J214,2)</f>
        <v>0</v>
      </c>
      <c r="L214" s="253">
        <v>21</v>
      </c>
      <c r="M214" s="253">
        <f>G214*(1+L214/100)</f>
        <v>0</v>
      </c>
      <c r="N214" s="251">
        <v>5.1999999999999995E-4</v>
      </c>
      <c r="O214" s="251">
        <f>ROUND(E214*N214,2)</f>
        <v>0.17</v>
      </c>
      <c r="P214" s="251">
        <v>0</v>
      </c>
      <c r="Q214" s="251">
        <f>ROUND(E214*P214,2)</f>
        <v>0</v>
      </c>
      <c r="R214" s="253"/>
      <c r="S214" s="253" t="s">
        <v>232</v>
      </c>
      <c r="T214" s="254" t="s">
        <v>233</v>
      </c>
      <c r="U214" s="232">
        <v>0.05</v>
      </c>
      <c r="V214" s="232">
        <f>ROUND(E214*U214,2)</f>
        <v>16.07</v>
      </c>
      <c r="W214" s="232"/>
      <c r="X214" s="232" t="s">
        <v>234</v>
      </c>
      <c r="Y214" s="232" t="s">
        <v>235</v>
      </c>
      <c r="Z214" s="212"/>
      <c r="AA214" s="212"/>
      <c r="AB214" s="212"/>
      <c r="AC214" s="212"/>
      <c r="AD214" s="212"/>
      <c r="AE214" s="212"/>
      <c r="AF214" s="212"/>
      <c r="AG214" s="212" t="s">
        <v>236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ht="20" outlineLevel="2" x14ac:dyDescent="0.25">
      <c r="A215" s="229"/>
      <c r="B215" s="230"/>
      <c r="C215" s="267" t="s">
        <v>280</v>
      </c>
      <c r="D215" s="233"/>
      <c r="E215" s="234"/>
      <c r="F215" s="232"/>
      <c r="G215" s="232"/>
      <c r="H215" s="232"/>
      <c r="I215" s="232"/>
      <c r="J215" s="232"/>
      <c r="K215" s="232"/>
      <c r="L215" s="232"/>
      <c r="M215" s="232"/>
      <c r="N215" s="231"/>
      <c r="O215" s="231"/>
      <c r="P215" s="231"/>
      <c r="Q215" s="231"/>
      <c r="R215" s="232"/>
      <c r="S215" s="232"/>
      <c r="T215" s="232"/>
      <c r="U215" s="232"/>
      <c r="V215" s="232"/>
      <c r="W215" s="232"/>
      <c r="X215" s="232"/>
      <c r="Y215" s="232"/>
      <c r="Z215" s="212"/>
      <c r="AA215" s="212"/>
      <c r="AB215" s="212"/>
      <c r="AC215" s="212"/>
      <c r="AD215" s="212"/>
      <c r="AE215" s="212"/>
      <c r="AF215" s="212"/>
      <c r="AG215" s="212" t="s">
        <v>238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 x14ac:dyDescent="0.25">
      <c r="A216" s="229"/>
      <c r="B216" s="230"/>
      <c r="C216" s="267" t="s">
        <v>328</v>
      </c>
      <c r="D216" s="233"/>
      <c r="E216" s="234"/>
      <c r="F216" s="232"/>
      <c r="G216" s="232"/>
      <c r="H216" s="232"/>
      <c r="I216" s="232"/>
      <c r="J216" s="232"/>
      <c r="K216" s="232"/>
      <c r="L216" s="232"/>
      <c r="M216" s="232"/>
      <c r="N216" s="231"/>
      <c r="O216" s="231"/>
      <c r="P216" s="231"/>
      <c r="Q216" s="231"/>
      <c r="R216" s="232"/>
      <c r="S216" s="232"/>
      <c r="T216" s="232"/>
      <c r="U216" s="232"/>
      <c r="V216" s="232"/>
      <c r="W216" s="232"/>
      <c r="X216" s="232"/>
      <c r="Y216" s="232"/>
      <c r="Z216" s="212"/>
      <c r="AA216" s="212"/>
      <c r="AB216" s="212"/>
      <c r="AC216" s="212"/>
      <c r="AD216" s="212"/>
      <c r="AE216" s="212"/>
      <c r="AF216" s="212"/>
      <c r="AG216" s="212" t="s">
        <v>238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3" x14ac:dyDescent="0.25">
      <c r="A217" s="229"/>
      <c r="B217" s="230"/>
      <c r="C217" s="267" t="s">
        <v>329</v>
      </c>
      <c r="D217" s="233"/>
      <c r="E217" s="234">
        <v>4.2</v>
      </c>
      <c r="F217" s="232"/>
      <c r="G217" s="232"/>
      <c r="H217" s="232"/>
      <c r="I217" s="232"/>
      <c r="J217" s="232"/>
      <c r="K217" s="232"/>
      <c r="L217" s="232"/>
      <c r="M217" s="232"/>
      <c r="N217" s="231"/>
      <c r="O217" s="231"/>
      <c r="P217" s="231"/>
      <c r="Q217" s="231"/>
      <c r="R217" s="232"/>
      <c r="S217" s="232"/>
      <c r="T217" s="232"/>
      <c r="U217" s="232"/>
      <c r="V217" s="232"/>
      <c r="W217" s="232"/>
      <c r="X217" s="232"/>
      <c r="Y217" s="232"/>
      <c r="Z217" s="212"/>
      <c r="AA217" s="212"/>
      <c r="AB217" s="212"/>
      <c r="AC217" s="212"/>
      <c r="AD217" s="212"/>
      <c r="AE217" s="212"/>
      <c r="AF217" s="212"/>
      <c r="AG217" s="212" t="s">
        <v>238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3" x14ac:dyDescent="0.25">
      <c r="A218" s="229"/>
      <c r="B218" s="230"/>
      <c r="C218" s="267" t="s">
        <v>330</v>
      </c>
      <c r="D218" s="233"/>
      <c r="E218" s="234">
        <v>21</v>
      </c>
      <c r="F218" s="232"/>
      <c r="G218" s="232"/>
      <c r="H218" s="232"/>
      <c r="I218" s="232"/>
      <c r="J218" s="232"/>
      <c r="K218" s="232"/>
      <c r="L218" s="232"/>
      <c r="M218" s="232"/>
      <c r="N218" s="231"/>
      <c r="O218" s="231"/>
      <c r="P218" s="231"/>
      <c r="Q218" s="231"/>
      <c r="R218" s="232"/>
      <c r="S218" s="232"/>
      <c r="T218" s="232"/>
      <c r="U218" s="232"/>
      <c r="V218" s="232"/>
      <c r="W218" s="232"/>
      <c r="X218" s="232"/>
      <c r="Y218" s="232"/>
      <c r="Z218" s="212"/>
      <c r="AA218" s="212"/>
      <c r="AB218" s="212"/>
      <c r="AC218" s="212"/>
      <c r="AD218" s="212"/>
      <c r="AE218" s="212"/>
      <c r="AF218" s="212"/>
      <c r="AG218" s="212" t="s">
        <v>238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3" x14ac:dyDescent="0.25">
      <c r="A219" s="229"/>
      <c r="B219" s="230"/>
      <c r="C219" s="267" t="s">
        <v>329</v>
      </c>
      <c r="D219" s="233"/>
      <c r="E219" s="234">
        <v>4.2</v>
      </c>
      <c r="F219" s="232"/>
      <c r="G219" s="232"/>
      <c r="H219" s="232"/>
      <c r="I219" s="232"/>
      <c r="J219" s="232"/>
      <c r="K219" s="232"/>
      <c r="L219" s="232"/>
      <c r="M219" s="232"/>
      <c r="N219" s="231"/>
      <c r="O219" s="231"/>
      <c r="P219" s="231"/>
      <c r="Q219" s="231"/>
      <c r="R219" s="232"/>
      <c r="S219" s="232"/>
      <c r="T219" s="232"/>
      <c r="U219" s="232"/>
      <c r="V219" s="232"/>
      <c r="W219" s="232"/>
      <c r="X219" s="232"/>
      <c r="Y219" s="232"/>
      <c r="Z219" s="212"/>
      <c r="AA219" s="212"/>
      <c r="AB219" s="212"/>
      <c r="AC219" s="212"/>
      <c r="AD219" s="212"/>
      <c r="AE219" s="212"/>
      <c r="AF219" s="212"/>
      <c r="AG219" s="212" t="s">
        <v>238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 x14ac:dyDescent="0.25">
      <c r="A220" s="229"/>
      <c r="B220" s="230"/>
      <c r="C220" s="267" t="s">
        <v>331</v>
      </c>
      <c r="D220" s="233"/>
      <c r="E220" s="234">
        <v>11.685</v>
      </c>
      <c r="F220" s="232"/>
      <c r="G220" s="232"/>
      <c r="H220" s="232"/>
      <c r="I220" s="232"/>
      <c r="J220" s="232"/>
      <c r="K220" s="232"/>
      <c r="L220" s="232"/>
      <c r="M220" s="232"/>
      <c r="N220" s="231"/>
      <c r="O220" s="231"/>
      <c r="P220" s="231"/>
      <c r="Q220" s="231"/>
      <c r="R220" s="232"/>
      <c r="S220" s="232"/>
      <c r="T220" s="232"/>
      <c r="U220" s="232"/>
      <c r="V220" s="232"/>
      <c r="W220" s="232"/>
      <c r="X220" s="232"/>
      <c r="Y220" s="232"/>
      <c r="Z220" s="212"/>
      <c r="AA220" s="212"/>
      <c r="AB220" s="212"/>
      <c r="AC220" s="212"/>
      <c r="AD220" s="212"/>
      <c r="AE220" s="212"/>
      <c r="AF220" s="212"/>
      <c r="AG220" s="212" t="s">
        <v>238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3" x14ac:dyDescent="0.25">
      <c r="A221" s="229"/>
      <c r="B221" s="230"/>
      <c r="C221" s="267" t="s">
        <v>332</v>
      </c>
      <c r="D221" s="233"/>
      <c r="E221" s="234">
        <v>14.67</v>
      </c>
      <c r="F221" s="232"/>
      <c r="G221" s="232"/>
      <c r="H221" s="232"/>
      <c r="I221" s="232"/>
      <c r="J221" s="232"/>
      <c r="K221" s="232"/>
      <c r="L221" s="232"/>
      <c r="M221" s="232"/>
      <c r="N221" s="231"/>
      <c r="O221" s="231"/>
      <c r="P221" s="231"/>
      <c r="Q221" s="231"/>
      <c r="R221" s="232"/>
      <c r="S221" s="232"/>
      <c r="T221" s="232"/>
      <c r="U221" s="232"/>
      <c r="V221" s="232"/>
      <c r="W221" s="232"/>
      <c r="X221" s="232"/>
      <c r="Y221" s="232"/>
      <c r="Z221" s="212"/>
      <c r="AA221" s="212"/>
      <c r="AB221" s="212"/>
      <c r="AC221" s="212"/>
      <c r="AD221" s="212"/>
      <c r="AE221" s="212"/>
      <c r="AF221" s="212"/>
      <c r="AG221" s="212" t="s">
        <v>238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3" x14ac:dyDescent="0.25">
      <c r="A222" s="229"/>
      <c r="B222" s="230"/>
      <c r="C222" s="267" t="s">
        <v>333</v>
      </c>
      <c r="D222" s="233"/>
      <c r="E222" s="234">
        <v>29.662500000000001</v>
      </c>
      <c r="F222" s="232"/>
      <c r="G222" s="232"/>
      <c r="H222" s="232"/>
      <c r="I222" s="232"/>
      <c r="J222" s="232"/>
      <c r="K222" s="232"/>
      <c r="L222" s="232"/>
      <c r="M222" s="232"/>
      <c r="N222" s="231"/>
      <c r="O222" s="231"/>
      <c r="P222" s="231"/>
      <c r="Q222" s="231"/>
      <c r="R222" s="232"/>
      <c r="S222" s="232"/>
      <c r="T222" s="232"/>
      <c r="U222" s="232"/>
      <c r="V222" s="232"/>
      <c r="W222" s="232"/>
      <c r="X222" s="232"/>
      <c r="Y222" s="232"/>
      <c r="Z222" s="212"/>
      <c r="AA222" s="212"/>
      <c r="AB222" s="212"/>
      <c r="AC222" s="212"/>
      <c r="AD222" s="212"/>
      <c r="AE222" s="212"/>
      <c r="AF222" s="212"/>
      <c r="AG222" s="212" t="s">
        <v>238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5">
      <c r="A223" s="229"/>
      <c r="B223" s="230"/>
      <c r="C223" s="267" t="s">
        <v>334</v>
      </c>
      <c r="D223" s="233"/>
      <c r="E223" s="234">
        <v>2.2275</v>
      </c>
      <c r="F223" s="232"/>
      <c r="G223" s="232"/>
      <c r="H223" s="232"/>
      <c r="I223" s="232"/>
      <c r="J223" s="232"/>
      <c r="K223" s="232"/>
      <c r="L223" s="232"/>
      <c r="M223" s="232"/>
      <c r="N223" s="231"/>
      <c r="O223" s="231"/>
      <c r="P223" s="231"/>
      <c r="Q223" s="231"/>
      <c r="R223" s="232"/>
      <c r="S223" s="232"/>
      <c r="T223" s="232"/>
      <c r="U223" s="232"/>
      <c r="V223" s="232"/>
      <c r="W223" s="232"/>
      <c r="X223" s="232"/>
      <c r="Y223" s="232"/>
      <c r="Z223" s="212"/>
      <c r="AA223" s="212"/>
      <c r="AB223" s="212"/>
      <c r="AC223" s="212"/>
      <c r="AD223" s="212"/>
      <c r="AE223" s="212"/>
      <c r="AF223" s="212"/>
      <c r="AG223" s="212" t="s">
        <v>238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3" x14ac:dyDescent="0.25">
      <c r="A224" s="229"/>
      <c r="B224" s="230"/>
      <c r="C224" s="267" t="s">
        <v>335</v>
      </c>
      <c r="D224" s="233"/>
      <c r="E224" s="234">
        <v>9.4124999999999996</v>
      </c>
      <c r="F224" s="232"/>
      <c r="G224" s="232"/>
      <c r="H224" s="232"/>
      <c r="I224" s="232"/>
      <c r="J224" s="232"/>
      <c r="K224" s="232"/>
      <c r="L224" s="232"/>
      <c r="M224" s="232"/>
      <c r="N224" s="231"/>
      <c r="O224" s="231"/>
      <c r="P224" s="231"/>
      <c r="Q224" s="231"/>
      <c r="R224" s="232"/>
      <c r="S224" s="232"/>
      <c r="T224" s="232"/>
      <c r="U224" s="232"/>
      <c r="V224" s="232"/>
      <c r="W224" s="232"/>
      <c r="X224" s="232"/>
      <c r="Y224" s="232"/>
      <c r="Z224" s="212"/>
      <c r="AA224" s="212"/>
      <c r="AB224" s="212"/>
      <c r="AC224" s="212"/>
      <c r="AD224" s="212"/>
      <c r="AE224" s="212"/>
      <c r="AF224" s="212"/>
      <c r="AG224" s="212" t="s">
        <v>238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3" x14ac:dyDescent="0.25">
      <c r="A225" s="229"/>
      <c r="B225" s="230"/>
      <c r="C225" s="267" t="s">
        <v>336</v>
      </c>
      <c r="D225" s="233"/>
      <c r="E225" s="234">
        <v>13.98</v>
      </c>
      <c r="F225" s="232"/>
      <c r="G225" s="232"/>
      <c r="H225" s="232"/>
      <c r="I225" s="232"/>
      <c r="J225" s="232"/>
      <c r="K225" s="232"/>
      <c r="L225" s="232"/>
      <c r="M225" s="232"/>
      <c r="N225" s="231"/>
      <c r="O225" s="231"/>
      <c r="P225" s="231"/>
      <c r="Q225" s="231"/>
      <c r="R225" s="232"/>
      <c r="S225" s="232"/>
      <c r="T225" s="232"/>
      <c r="U225" s="232"/>
      <c r="V225" s="232"/>
      <c r="W225" s="232"/>
      <c r="X225" s="232"/>
      <c r="Y225" s="232"/>
      <c r="Z225" s="212"/>
      <c r="AA225" s="212"/>
      <c r="AB225" s="212"/>
      <c r="AC225" s="212"/>
      <c r="AD225" s="212"/>
      <c r="AE225" s="212"/>
      <c r="AF225" s="212"/>
      <c r="AG225" s="212" t="s">
        <v>238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3" x14ac:dyDescent="0.25">
      <c r="A226" s="229"/>
      <c r="B226" s="230"/>
      <c r="C226" s="267" t="s">
        <v>337</v>
      </c>
      <c r="D226" s="233"/>
      <c r="E226" s="234">
        <v>8.67</v>
      </c>
      <c r="F226" s="232"/>
      <c r="G226" s="232"/>
      <c r="H226" s="232"/>
      <c r="I226" s="232"/>
      <c r="J226" s="232"/>
      <c r="K226" s="232"/>
      <c r="L226" s="232"/>
      <c r="M226" s="232"/>
      <c r="N226" s="231"/>
      <c r="O226" s="231"/>
      <c r="P226" s="231"/>
      <c r="Q226" s="231"/>
      <c r="R226" s="232"/>
      <c r="S226" s="232"/>
      <c r="T226" s="232"/>
      <c r="U226" s="232"/>
      <c r="V226" s="232"/>
      <c r="W226" s="232"/>
      <c r="X226" s="232"/>
      <c r="Y226" s="232"/>
      <c r="Z226" s="212"/>
      <c r="AA226" s="212"/>
      <c r="AB226" s="212"/>
      <c r="AC226" s="212"/>
      <c r="AD226" s="212"/>
      <c r="AE226" s="212"/>
      <c r="AF226" s="212"/>
      <c r="AG226" s="212" t="s">
        <v>238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3" x14ac:dyDescent="0.25">
      <c r="A227" s="229"/>
      <c r="B227" s="230"/>
      <c r="C227" s="267" t="s">
        <v>338</v>
      </c>
      <c r="D227" s="233"/>
      <c r="E227" s="234">
        <v>9.15</v>
      </c>
      <c r="F227" s="232"/>
      <c r="G227" s="232"/>
      <c r="H227" s="232"/>
      <c r="I227" s="232"/>
      <c r="J227" s="232"/>
      <c r="K227" s="232"/>
      <c r="L227" s="232"/>
      <c r="M227" s="232"/>
      <c r="N227" s="231"/>
      <c r="O227" s="231"/>
      <c r="P227" s="231"/>
      <c r="Q227" s="231"/>
      <c r="R227" s="232"/>
      <c r="S227" s="232"/>
      <c r="T227" s="232"/>
      <c r="U227" s="232"/>
      <c r="V227" s="232"/>
      <c r="W227" s="232"/>
      <c r="X227" s="232"/>
      <c r="Y227" s="232"/>
      <c r="Z227" s="212"/>
      <c r="AA227" s="212"/>
      <c r="AB227" s="212"/>
      <c r="AC227" s="212"/>
      <c r="AD227" s="212"/>
      <c r="AE227" s="212"/>
      <c r="AF227" s="212"/>
      <c r="AG227" s="212" t="s">
        <v>238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3" x14ac:dyDescent="0.25">
      <c r="A228" s="229"/>
      <c r="B228" s="230"/>
      <c r="C228" s="267" t="s">
        <v>339</v>
      </c>
      <c r="D228" s="233"/>
      <c r="E228" s="234">
        <v>18.149999999999999</v>
      </c>
      <c r="F228" s="232"/>
      <c r="G228" s="232"/>
      <c r="H228" s="232"/>
      <c r="I228" s="232"/>
      <c r="J228" s="232"/>
      <c r="K228" s="232"/>
      <c r="L228" s="232"/>
      <c r="M228" s="232"/>
      <c r="N228" s="231"/>
      <c r="O228" s="231"/>
      <c r="P228" s="231"/>
      <c r="Q228" s="231"/>
      <c r="R228" s="232"/>
      <c r="S228" s="232"/>
      <c r="T228" s="232"/>
      <c r="U228" s="232"/>
      <c r="V228" s="232"/>
      <c r="W228" s="232"/>
      <c r="X228" s="232"/>
      <c r="Y228" s="232"/>
      <c r="Z228" s="212"/>
      <c r="AA228" s="212"/>
      <c r="AB228" s="212"/>
      <c r="AC228" s="212"/>
      <c r="AD228" s="212"/>
      <c r="AE228" s="212"/>
      <c r="AF228" s="212"/>
      <c r="AG228" s="212" t="s">
        <v>238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3" x14ac:dyDescent="0.25">
      <c r="A229" s="229"/>
      <c r="B229" s="230"/>
      <c r="C229" s="267" t="s">
        <v>340</v>
      </c>
      <c r="D229" s="233"/>
      <c r="E229" s="234">
        <v>14.01</v>
      </c>
      <c r="F229" s="232"/>
      <c r="G229" s="232"/>
      <c r="H229" s="232"/>
      <c r="I229" s="232"/>
      <c r="J229" s="232"/>
      <c r="K229" s="232"/>
      <c r="L229" s="232"/>
      <c r="M229" s="232"/>
      <c r="N229" s="231"/>
      <c r="O229" s="231"/>
      <c r="P229" s="231"/>
      <c r="Q229" s="231"/>
      <c r="R229" s="232"/>
      <c r="S229" s="232"/>
      <c r="T229" s="232"/>
      <c r="U229" s="232"/>
      <c r="V229" s="232"/>
      <c r="W229" s="232"/>
      <c r="X229" s="232"/>
      <c r="Y229" s="232"/>
      <c r="Z229" s="212"/>
      <c r="AA229" s="212"/>
      <c r="AB229" s="212"/>
      <c r="AC229" s="212"/>
      <c r="AD229" s="212"/>
      <c r="AE229" s="212"/>
      <c r="AF229" s="212"/>
      <c r="AG229" s="212" t="s">
        <v>238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 x14ac:dyDescent="0.25">
      <c r="A230" s="229"/>
      <c r="B230" s="230"/>
      <c r="C230" s="267" t="s">
        <v>341</v>
      </c>
      <c r="D230" s="233"/>
      <c r="E230" s="234">
        <v>20.887499999999999</v>
      </c>
      <c r="F230" s="232"/>
      <c r="G230" s="232"/>
      <c r="H230" s="232"/>
      <c r="I230" s="232"/>
      <c r="J230" s="232"/>
      <c r="K230" s="232"/>
      <c r="L230" s="232"/>
      <c r="M230" s="232"/>
      <c r="N230" s="231"/>
      <c r="O230" s="231"/>
      <c r="P230" s="231"/>
      <c r="Q230" s="231"/>
      <c r="R230" s="232"/>
      <c r="S230" s="232"/>
      <c r="T230" s="232"/>
      <c r="U230" s="232"/>
      <c r="V230" s="232"/>
      <c r="W230" s="232"/>
      <c r="X230" s="232"/>
      <c r="Y230" s="232"/>
      <c r="Z230" s="212"/>
      <c r="AA230" s="212"/>
      <c r="AB230" s="212"/>
      <c r="AC230" s="212"/>
      <c r="AD230" s="212"/>
      <c r="AE230" s="212"/>
      <c r="AF230" s="212"/>
      <c r="AG230" s="212" t="s">
        <v>238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3" x14ac:dyDescent="0.25">
      <c r="A231" s="229"/>
      <c r="B231" s="230"/>
      <c r="C231" s="267" t="s">
        <v>342</v>
      </c>
      <c r="D231" s="233"/>
      <c r="E231" s="234">
        <v>5.7824999999999998</v>
      </c>
      <c r="F231" s="232"/>
      <c r="G231" s="232"/>
      <c r="H231" s="232"/>
      <c r="I231" s="232"/>
      <c r="J231" s="232"/>
      <c r="K231" s="232"/>
      <c r="L231" s="232"/>
      <c r="M231" s="232"/>
      <c r="N231" s="231"/>
      <c r="O231" s="231"/>
      <c r="P231" s="231"/>
      <c r="Q231" s="231"/>
      <c r="R231" s="232"/>
      <c r="S231" s="232"/>
      <c r="T231" s="232"/>
      <c r="U231" s="232"/>
      <c r="V231" s="232"/>
      <c r="W231" s="232"/>
      <c r="X231" s="232"/>
      <c r="Y231" s="232"/>
      <c r="Z231" s="212"/>
      <c r="AA231" s="212"/>
      <c r="AB231" s="212"/>
      <c r="AC231" s="212"/>
      <c r="AD231" s="212"/>
      <c r="AE231" s="212"/>
      <c r="AF231" s="212"/>
      <c r="AG231" s="212" t="s">
        <v>238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3" x14ac:dyDescent="0.25">
      <c r="A232" s="229"/>
      <c r="B232" s="230"/>
      <c r="C232" s="267" t="s">
        <v>343</v>
      </c>
      <c r="D232" s="233"/>
      <c r="E232" s="234">
        <v>3.51</v>
      </c>
      <c r="F232" s="232"/>
      <c r="G232" s="232"/>
      <c r="H232" s="232"/>
      <c r="I232" s="232"/>
      <c r="J232" s="232"/>
      <c r="K232" s="232"/>
      <c r="L232" s="232"/>
      <c r="M232" s="232"/>
      <c r="N232" s="231"/>
      <c r="O232" s="231"/>
      <c r="P232" s="231"/>
      <c r="Q232" s="231"/>
      <c r="R232" s="232"/>
      <c r="S232" s="232"/>
      <c r="T232" s="232"/>
      <c r="U232" s="232"/>
      <c r="V232" s="232"/>
      <c r="W232" s="232"/>
      <c r="X232" s="232"/>
      <c r="Y232" s="232"/>
      <c r="Z232" s="212"/>
      <c r="AA232" s="212"/>
      <c r="AB232" s="212"/>
      <c r="AC232" s="212"/>
      <c r="AD232" s="212"/>
      <c r="AE232" s="212"/>
      <c r="AF232" s="212"/>
      <c r="AG232" s="212" t="s">
        <v>238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3" x14ac:dyDescent="0.25">
      <c r="A233" s="229"/>
      <c r="B233" s="230"/>
      <c r="C233" s="267" t="s">
        <v>344</v>
      </c>
      <c r="D233" s="233"/>
      <c r="E233" s="234">
        <v>1.7250000000000001</v>
      </c>
      <c r="F233" s="232"/>
      <c r="G233" s="232"/>
      <c r="H233" s="232"/>
      <c r="I233" s="232"/>
      <c r="J233" s="232"/>
      <c r="K233" s="232"/>
      <c r="L233" s="232"/>
      <c r="M233" s="232"/>
      <c r="N233" s="231"/>
      <c r="O233" s="231"/>
      <c r="P233" s="231"/>
      <c r="Q233" s="231"/>
      <c r="R233" s="232"/>
      <c r="S233" s="232"/>
      <c r="T233" s="232"/>
      <c r="U233" s="232"/>
      <c r="V233" s="232"/>
      <c r="W233" s="232"/>
      <c r="X233" s="232"/>
      <c r="Y233" s="232"/>
      <c r="Z233" s="212"/>
      <c r="AA233" s="212"/>
      <c r="AB233" s="212"/>
      <c r="AC233" s="212"/>
      <c r="AD233" s="212"/>
      <c r="AE233" s="212"/>
      <c r="AF233" s="212"/>
      <c r="AG233" s="212" t="s">
        <v>238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3" x14ac:dyDescent="0.25">
      <c r="A234" s="229"/>
      <c r="B234" s="230"/>
      <c r="C234" s="267" t="s">
        <v>345</v>
      </c>
      <c r="D234" s="233"/>
      <c r="E234" s="234">
        <v>0.84</v>
      </c>
      <c r="F234" s="232"/>
      <c r="G234" s="232"/>
      <c r="H234" s="232"/>
      <c r="I234" s="232"/>
      <c r="J234" s="232"/>
      <c r="K234" s="232"/>
      <c r="L234" s="232"/>
      <c r="M234" s="232"/>
      <c r="N234" s="231"/>
      <c r="O234" s="231"/>
      <c r="P234" s="231"/>
      <c r="Q234" s="231"/>
      <c r="R234" s="232"/>
      <c r="S234" s="232"/>
      <c r="T234" s="232"/>
      <c r="U234" s="232"/>
      <c r="V234" s="232"/>
      <c r="W234" s="232"/>
      <c r="X234" s="232"/>
      <c r="Y234" s="232"/>
      <c r="Z234" s="212"/>
      <c r="AA234" s="212"/>
      <c r="AB234" s="212"/>
      <c r="AC234" s="212"/>
      <c r="AD234" s="212"/>
      <c r="AE234" s="212"/>
      <c r="AF234" s="212"/>
      <c r="AG234" s="212" t="s">
        <v>238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5">
      <c r="A235" s="229"/>
      <c r="B235" s="230"/>
      <c r="C235" s="267" t="s">
        <v>346</v>
      </c>
      <c r="D235" s="233"/>
      <c r="E235" s="234">
        <v>11.265000000000001</v>
      </c>
      <c r="F235" s="232"/>
      <c r="G235" s="232"/>
      <c r="H235" s="232"/>
      <c r="I235" s="232"/>
      <c r="J235" s="232"/>
      <c r="K235" s="232"/>
      <c r="L235" s="232"/>
      <c r="M235" s="232"/>
      <c r="N235" s="231"/>
      <c r="O235" s="231"/>
      <c r="P235" s="231"/>
      <c r="Q235" s="231"/>
      <c r="R235" s="232"/>
      <c r="S235" s="232"/>
      <c r="T235" s="232"/>
      <c r="U235" s="232"/>
      <c r="V235" s="232"/>
      <c r="W235" s="232"/>
      <c r="X235" s="232"/>
      <c r="Y235" s="232"/>
      <c r="Z235" s="212"/>
      <c r="AA235" s="212"/>
      <c r="AB235" s="212"/>
      <c r="AC235" s="212"/>
      <c r="AD235" s="212"/>
      <c r="AE235" s="212"/>
      <c r="AF235" s="212"/>
      <c r="AG235" s="212" t="s">
        <v>238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5">
      <c r="A236" s="229"/>
      <c r="B236" s="230"/>
      <c r="C236" s="267" t="s">
        <v>449</v>
      </c>
      <c r="D236" s="233"/>
      <c r="E236" s="234">
        <v>70.349999999999994</v>
      </c>
      <c r="F236" s="232"/>
      <c r="G236" s="232"/>
      <c r="H236" s="232"/>
      <c r="I236" s="232"/>
      <c r="J236" s="232"/>
      <c r="K236" s="232"/>
      <c r="L236" s="232"/>
      <c r="M236" s="232"/>
      <c r="N236" s="231"/>
      <c r="O236" s="231"/>
      <c r="P236" s="231"/>
      <c r="Q236" s="231"/>
      <c r="R236" s="232"/>
      <c r="S236" s="232"/>
      <c r="T236" s="232"/>
      <c r="U236" s="232"/>
      <c r="V236" s="232"/>
      <c r="W236" s="232"/>
      <c r="X236" s="232"/>
      <c r="Y236" s="232"/>
      <c r="Z236" s="212"/>
      <c r="AA236" s="212"/>
      <c r="AB236" s="212"/>
      <c r="AC236" s="212"/>
      <c r="AD236" s="212"/>
      <c r="AE236" s="212"/>
      <c r="AF236" s="212"/>
      <c r="AG236" s="212" t="s">
        <v>238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3" x14ac:dyDescent="0.25">
      <c r="A237" s="229"/>
      <c r="B237" s="230"/>
      <c r="C237" s="267" t="s">
        <v>450</v>
      </c>
      <c r="D237" s="233"/>
      <c r="E237" s="234">
        <v>8.3249999999999993</v>
      </c>
      <c r="F237" s="232"/>
      <c r="G237" s="232"/>
      <c r="H237" s="232"/>
      <c r="I237" s="232"/>
      <c r="J237" s="232"/>
      <c r="K237" s="232"/>
      <c r="L237" s="232"/>
      <c r="M237" s="232"/>
      <c r="N237" s="231"/>
      <c r="O237" s="231"/>
      <c r="P237" s="231"/>
      <c r="Q237" s="231"/>
      <c r="R237" s="232"/>
      <c r="S237" s="232"/>
      <c r="T237" s="232"/>
      <c r="U237" s="232"/>
      <c r="V237" s="232"/>
      <c r="W237" s="232"/>
      <c r="X237" s="232"/>
      <c r="Y237" s="232"/>
      <c r="Z237" s="212"/>
      <c r="AA237" s="212"/>
      <c r="AB237" s="212"/>
      <c r="AC237" s="212"/>
      <c r="AD237" s="212"/>
      <c r="AE237" s="212"/>
      <c r="AF237" s="212"/>
      <c r="AG237" s="212" t="s">
        <v>238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3" x14ac:dyDescent="0.25">
      <c r="A238" s="229"/>
      <c r="B238" s="230"/>
      <c r="C238" s="267" t="s">
        <v>451</v>
      </c>
      <c r="D238" s="233"/>
      <c r="E238" s="234">
        <v>1.35</v>
      </c>
      <c r="F238" s="232"/>
      <c r="G238" s="232"/>
      <c r="H238" s="232"/>
      <c r="I238" s="232"/>
      <c r="J238" s="232"/>
      <c r="K238" s="232"/>
      <c r="L238" s="232"/>
      <c r="M238" s="232"/>
      <c r="N238" s="231"/>
      <c r="O238" s="231"/>
      <c r="P238" s="231"/>
      <c r="Q238" s="231"/>
      <c r="R238" s="232"/>
      <c r="S238" s="232"/>
      <c r="T238" s="232"/>
      <c r="U238" s="232"/>
      <c r="V238" s="232"/>
      <c r="W238" s="232"/>
      <c r="X238" s="232"/>
      <c r="Y238" s="232"/>
      <c r="Z238" s="212"/>
      <c r="AA238" s="212"/>
      <c r="AB238" s="212"/>
      <c r="AC238" s="212"/>
      <c r="AD238" s="212"/>
      <c r="AE238" s="212"/>
      <c r="AF238" s="212"/>
      <c r="AG238" s="212" t="s">
        <v>238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3" x14ac:dyDescent="0.25">
      <c r="A239" s="229"/>
      <c r="B239" s="230"/>
      <c r="C239" s="267" t="s">
        <v>452</v>
      </c>
      <c r="D239" s="233"/>
      <c r="E239" s="234">
        <v>2.3250000000000002</v>
      </c>
      <c r="F239" s="232"/>
      <c r="G239" s="232"/>
      <c r="H239" s="232"/>
      <c r="I239" s="232"/>
      <c r="J239" s="232"/>
      <c r="K239" s="232"/>
      <c r="L239" s="232"/>
      <c r="M239" s="232"/>
      <c r="N239" s="231"/>
      <c r="O239" s="231"/>
      <c r="P239" s="231"/>
      <c r="Q239" s="231"/>
      <c r="R239" s="232"/>
      <c r="S239" s="232"/>
      <c r="T239" s="232"/>
      <c r="U239" s="232"/>
      <c r="V239" s="232"/>
      <c r="W239" s="232"/>
      <c r="X239" s="232"/>
      <c r="Y239" s="232"/>
      <c r="Z239" s="212"/>
      <c r="AA239" s="212"/>
      <c r="AB239" s="212"/>
      <c r="AC239" s="212"/>
      <c r="AD239" s="212"/>
      <c r="AE239" s="212"/>
      <c r="AF239" s="212"/>
      <c r="AG239" s="212" t="s">
        <v>238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3" x14ac:dyDescent="0.25">
      <c r="A240" s="229"/>
      <c r="B240" s="230"/>
      <c r="C240" s="267" t="s">
        <v>453</v>
      </c>
      <c r="D240" s="233"/>
      <c r="E240" s="234">
        <v>2.9325000000000001</v>
      </c>
      <c r="F240" s="232"/>
      <c r="G240" s="232"/>
      <c r="H240" s="232"/>
      <c r="I240" s="232"/>
      <c r="J240" s="232"/>
      <c r="K240" s="232"/>
      <c r="L240" s="232"/>
      <c r="M240" s="232"/>
      <c r="N240" s="231"/>
      <c r="O240" s="231"/>
      <c r="P240" s="231"/>
      <c r="Q240" s="231"/>
      <c r="R240" s="232"/>
      <c r="S240" s="232"/>
      <c r="T240" s="232"/>
      <c r="U240" s="232"/>
      <c r="V240" s="232"/>
      <c r="W240" s="232"/>
      <c r="X240" s="232"/>
      <c r="Y240" s="232"/>
      <c r="Z240" s="212"/>
      <c r="AA240" s="212"/>
      <c r="AB240" s="212"/>
      <c r="AC240" s="212"/>
      <c r="AD240" s="212"/>
      <c r="AE240" s="212"/>
      <c r="AF240" s="212"/>
      <c r="AG240" s="212" t="s">
        <v>238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3" x14ac:dyDescent="0.25">
      <c r="A241" s="229"/>
      <c r="B241" s="230"/>
      <c r="C241" s="267" t="s">
        <v>454</v>
      </c>
      <c r="D241" s="233"/>
      <c r="E241" s="234">
        <v>3</v>
      </c>
      <c r="F241" s="232"/>
      <c r="G241" s="232"/>
      <c r="H241" s="232"/>
      <c r="I241" s="232"/>
      <c r="J241" s="232"/>
      <c r="K241" s="232"/>
      <c r="L241" s="232"/>
      <c r="M241" s="232"/>
      <c r="N241" s="231"/>
      <c r="O241" s="231"/>
      <c r="P241" s="231"/>
      <c r="Q241" s="231"/>
      <c r="R241" s="232"/>
      <c r="S241" s="232"/>
      <c r="T241" s="232"/>
      <c r="U241" s="232"/>
      <c r="V241" s="232"/>
      <c r="W241" s="232"/>
      <c r="X241" s="232"/>
      <c r="Y241" s="232"/>
      <c r="Z241" s="212"/>
      <c r="AA241" s="212"/>
      <c r="AB241" s="212"/>
      <c r="AC241" s="212"/>
      <c r="AD241" s="212"/>
      <c r="AE241" s="212"/>
      <c r="AF241" s="212"/>
      <c r="AG241" s="212" t="s">
        <v>238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3" x14ac:dyDescent="0.25">
      <c r="A242" s="229"/>
      <c r="B242" s="230"/>
      <c r="C242" s="267" t="s">
        <v>455</v>
      </c>
      <c r="D242" s="233"/>
      <c r="E242" s="234">
        <v>17.774999999999999</v>
      </c>
      <c r="F242" s="232"/>
      <c r="G242" s="232"/>
      <c r="H242" s="232"/>
      <c r="I242" s="232"/>
      <c r="J242" s="232"/>
      <c r="K242" s="232"/>
      <c r="L242" s="232"/>
      <c r="M242" s="232"/>
      <c r="N242" s="231"/>
      <c r="O242" s="231"/>
      <c r="P242" s="231"/>
      <c r="Q242" s="231"/>
      <c r="R242" s="232"/>
      <c r="S242" s="232"/>
      <c r="T242" s="232"/>
      <c r="U242" s="232"/>
      <c r="V242" s="232"/>
      <c r="W242" s="232"/>
      <c r="X242" s="232"/>
      <c r="Y242" s="232"/>
      <c r="Z242" s="212"/>
      <c r="AA242" s="212"/>
      <c r="AB242" s="212"/>
      <c r="AC242" s="212"/>
      <c r="AD242" s="212"/>
      <c r="AE242" s="212"/>
      <c r="AF242" s="212"/>
      <c r="AG242" s="212" t="s">
        <v>238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3" x14ac:dyDescent="0.25">
      <c r="A243" s="229"/>
      <c r="B243" s="230"/>
      <c r="C243" s="267" t="s">
        <v>456</v>
      </c>
      <c r="D243" s="233"/>
      <c r="E243" s="234">
        <v>10.237500000000001</v>
      </c>
      <c r="F243" s="232"/>
      <c r="G243" s="232"/>
      <c r="H243" s="232"/>
      <c r="I243" s="232"/>
      <c r="J243" s="232"/>
      <c r="K243" s="232"/>
      <c r="L243" s="232"/>
      <c r="M243" s="232"/>
      <c r="N243" s="231"/>
      <c r="O243" s="231"/>
      <c r="P243" s="231"/>
      <c r="Q243" s="231"/>
      <c r="R243" s="232"/>
      <c r="S243" s="232"/>
      <c r="T243" s="232"/>
      <c r="U243" s="232"/>
      <c r="V243" s="232"/>
      <c r="W243" s="232"/>
      <c r="X243" s="232"/>
      <c r="Y243" s="232"/>
      <c r="Z243" s="212"/>
      <c r="AA243" s="212"/>
      <c r="AB243" s="212"/>
      <c r="AC243" s="212"/>
      <c r="AD243" s="212"/>
      <c r="AE243" s="212"/>
      <c r="AF243" s="212"/>
      <c r="AG243" s="212" t="s">
        <v>238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ht="20" outlineLevel="1" x14ac:dyDescent="0.25">
      <c r="A244" s="255">
        <v>46</v>
      </c>
      <c r="B244" s="256" t="s">
        <v>457</v>
      </c>
      <c r="C244" s="268" t="s">
        <v>458</v>
      </c>
      <c r="D244" s="257" t="s">
        <v>291</v>
      </c>
      <c r="E244" s="258">
        <v>321.32249999999999</v>
      </c>
      <c r="F244" s="259"/>
      <c r="G244" s="260">
        <f>ROUND(E244*F244,2)</f>
        <v>0</v>
      </c>
      <c r="H244" s="259"/>
      <c r="I244" s="260">
        <f>ROUND(E244*H244,2)</f>
        <v>0</v>
      </c>
      <c r="J244" s="259"/>
      <c r="K244" s="260">
        <f>ROUND(E244*J244,2)</f>
        <v>0</v>
      </c>
      <c r="L244" s="260">
        <v>21</v>
      </c>
      <c r="M244" s="260">
        <f>G244*(1+L244/100)</f>
        <v>0</v>
      </c>
      <c r="N244" s="258">
        <v>9.8999999999999999E-4</v>
      </c>
      <c r="O244" s="258">
        <f>ROUND(E244*N244,2)</f>
        <v>0.32</v>
      </c>
      <c r="P244" s="258">
        <v>0</v>
      </c>
      <c r="Q244" s="258">
        <f>ROUND(E244*P244,2)</f>
        <v>0</v>
      </c>
      <c r="R244" s="260"/>
      <c r="S244" s="260" t="s">
        <v>232</v>
      </c>
      <c r="T244" s="261" t="s">
        <v>233</v>
      </c>
      <c r="U244" s="232">
        <v>0.53200000000000003</v>
      </c>
      <c r="V244" s="232">
        <f>ROUND(E244*U244,2)</f>
        <v>170.94</v>
      </c>
      <c r="W244" s="232"/>
      <c r="X244" s="232" t="s">
        <v>234</v>
      </c>
      <c r="Y244" s="232" t="s">
        <v>235</v>
      </c>
      <c r="Z244" s="212"/>
      <c r="AA244" s="212"/>
      <c r="AB244" s="212"/>
      <c r="AC244" s="212"/>
      <c r="AD244" s="212"/>
      <c r="AE244" s="212"/>
      <c r="AF244" s="212"/>
      <c r="AG244" s="212" t="s">
        <v>236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5">
      <c r="A245" s="248">
        <v>47</v>
      </c>
      <c r="B245" s="249" t="s">
        <v>459</v>
      </c>
      <c r="C245" s="266" t="s">
        <v>460</v>
      </c>
      <c r="D245" s="250" t="s">
        <v>291</v>
      </c>
      <c r="E245" s="251">
        <v>385.58699999999999</v>
      </c>
      <c r="F245" s="252"/>
      <c r="G245" s="253">
        <f>ROUND(E245*F245,2)</f>
        <v>0</v>
      </c>
      <c r="H245" s="252"/>
      <c r="I245" s="253">
        <f>ROUND(E245*H245,2)</f>
        <v>0</v>
      </c>
      <c r="J245" s="252"/>
      <c r="K245" s="253">
        <f>ROUND(E245*J245,2)</f>
        <v>0</v>
      </c>
      <c r="L245" s="253">
        <v>21</v>
      </c>
      <c r="M245" s="253">
        <f>G245*(1+L245/100)</f>
        <v>0</v>
      </c>
      <c r="N245" s="251">
        <v>4.4999999999999997E-3</v>
      </c>
      <c r="O245" s="251">
        <f>ROUND(E245*N245,2)</f>
        <v>1.74</v>
      </c>
      <c r="P245" s="251">
        <v>0</v>
      </c>
      <c r="Q245" s="251">
        <f>ROUND(E245*P245,2)</f>
        <v>0</v>
      </c>
      <c r="R245" s="253" t="s">
        <v>461</v>
      </c>
      <c r="S245" s="253" t="s">
        <v>232</v>
      </c>
      <c r="T245" s="254" t="s">
        <v>233</v>
      </c>
      <c r="U245" s="232">
        <v>0</v>
      </c>
      <c r="V245" s="232">
        <f>ROUND(E245*U245,2)</f>
        <v>0</v>
      </c>
      <c r="W245" s="232"/>
      <c r="X245" s="232" t="s">
        <v>462</v>
      </c>
      <c r="Y245" s="232" t="s">
        <v>235</v>
      </c>
      <c r="Z245" s="212"/>
      <c r="AA245" s="212"/>
      <c r="AB245" s="212"/>
      <c r="AC245" s="212"/>
      <c r="AD245" s="212"/>
      <c r="AE245" s="212"/>
      <c r="AF245" s="212"/>
      <c r="AG245" s="212" t="s">
        <v>463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2" x14ac:dyDescent="0.25">
      <c r="A246" s="229"/>
      <c r="B246" s="230"/>
      <c r="C246" s="267" t="s">
        <v>464</v>
      </c>
      <c r="D246" s="233"/>
      <c r="E246" s="234">
        <v>385.58699999999999</v>
      </c>
      <c r="F246" s="232"/>
      <c r="G246" s="232"/>
      <c r="H246" s="232"/>
      <c r="I246" s="232"/>
      <c r="J246" s="232"/>
      <c r="K246" s="232"/>
      <c r="L246" s="232"/>
      <c r="M246" s="232"/>
      <c r="N246" s="231"/>
      <c r="O246" s="231"/>
      <c r="P246" s="231"/>
      <c r="Q246" s="231"/>
      <c r="R246" s="232"/>
      <c r="S246" s="232"/>
      <c r="T246" s="232"/>
      <c r="U246" s="232"/>
      <c r="V246" s="232"/>
      <c r="W246" s="232"/>
      <c r="X246" s="232"/>
      <c r="Y246" s="232"/>
      <c r="Z246" s="212"/>
      <c r="AA246" s="212"/>
      <c r="AB246" s="212"/>
      <c r="AC246" s="212"/>
      <c r="AD246" s="212"/>
      <c r="AE246" s="212"/>
      <c r="AF246" s="212"/>
      <c r="AG246" s="212" t="s">
        <v>238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ht="20" outlineLevel="1" x14ac:dyDescent="0.25">
      <c r="A247" s="255">
        <v>48</v>
      </c>
      <c r="B247" s="256" t="s">
        <v>465</v>
      </c>
      <c r="C247" s="268" t="s">
        <v>466</v>
      </c>
      <c r="D247" s="257" t="s">
        <v>291</v>
      </c>
      <c r="E247" s="258">
        <v>321.32249999999999</v>
      </c>
      <c r="F247" s="259"/>
      <c r="G247" s="260">
        <f>ROUND(E247*F247,2)</f>
        <v>0</v>
      </c>
      <c r="H247" s="259"/>
      <c r="I247" s="260">
        <f>ROUND(E247*H247,2)</f>
        <v>0</v>
      </c>
      <c r="J247" s="259"/>
      <c r="K247" s="260">
        <f>ROUND(E247*J247,2)</f>
        <v>0</v>
      </c>
      <c r="L247" s="260">
        <v>21</v>
      </c>
      <c r="M247" s="260">
        <f>G247*(1+L247/100)</f>
        <v>0</v>
      </c>
      <c r="N247" s="258">
        <v>3.2000000000000003E-4</v>
      </c>
      <c r="O247" s="258">
        <f>ROUND(E247*N247,2)</f>
        <v>0.1</v>
      </c>
      <c r="P247" s="258">
        <v>0</v>
      </c>
      <c r="Q247" s="258">
        <f>ROUND(E247*P247,2)</f>
        <v>0</v>
      </c>
      <c r="R247" s="260"/>
      <c r="S247" s="260" t="s">
        <v>232</v>
      </c>
      <c r="T247" s="261" t="s">
        <v>233</v>
      </c>
      <c r="U247" s="232">
        <v>0.14000000000000001</v>
      </c>
      <c r="V247" s="232">
        <f>ROUND(E247*U247,2)</f>
        <v>44.99</v>
      </c>
      <c r="W247" s="232"/>
      <c r="X247" s="232" t="s">
        <v>234</v>
      </c>
      <c r="Y247" s="232" t="s">
        <v>235</v>
      </c>
      <c r="Z247" s="212"/>
      <c r="AA247" s="212"/>
      <c r="AB247" s="212"/>
      <c r="AC247" s="212"/>
      <c r="AD247" s="212"/>
      <c r="AE247" s="212"/>
      <c r="AF247" s="212"/>
      <c r="AG247" s="212" t="s">
        <v>236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5">
      <c r="A248" s="255">
        <v>49</v>
      </c>
      <c r="B248" s="256" t="s">
        <v>467</v>
      </c>
      <c r="C248" s="268" t="s">
        <v>468</v>
      </c>
      <c r="D248" s="257" t="s">
        <v>291</v>
      </c>
      <c r="E248" s="258">
        <v>321.32249999999999</v>
      </c>
      <c r="F248" s="259"/>
      <c r="G248" s="260">
        <f>ROUND(E248*F248,2)</f>
        <v>0</v>
      </c>
      <c r="H248" s="259"/>
      <c r="I248" s="260">
        <f>ROUND(E248*H248,2)</f>
        <v>0</v>
      </c>
      <c r="J248" s="259"/>
      <c r="K248" s="260">
        <f>ROUND(E248*J248,2)</f>
        <v>0</v>
      </c>
      <c r="L248" s="260">
        <v>21</v>
      </c>
      <c r="M248" s="260">
        <f>G248*(1+L248/100)</f>
        <v>0</v>
      </c>
      <c r="N248" s="258">
        <v>5.8E-4</v>
      </c>
      <c r="O248" s="258">
        <f>ROUND(E248*N248,2)</f>
        <v>0.19</v>
      </c>
      <c r="P248" s="258">
        <v>0</v>
      </c>
      <c r="Q248" s="258">
        <f>ROUND(E248*P248,2)</f>
        <v>0</v>
      </c>
      <c r="R248" s="260"/>
      <c r="S248" s="260" t="s">
        <v>232</v>
      </c>
      <c r="T248" s="261" t="s">
        <v>233</v>
      </c>
      <c r="U248" s="232">
        <v>0.16</v>
      </c>
      <c r="V248" s="232">
        <f>ROUND(E248*U248,2)</f>
        <v>51.41</v>
      </c>
      <c r="W248" s="232"/>
      <c r="X248" s="232" t="s">
        <v>234</v>
      </c>
      <c r="Y248" s="232" t="s">
        <v>235</v>
      </c>
      <c r="Z248" s="212"/>
      <c r="AA248" s="212"/>
      <c r="AB248" s="212"/>
      <c r="AC248" s="212"/>
      <c r="AD248" s="212"/>
      <c r="AE248" s="212"/>
      <c r="AF248" s="212"/>
      <c r="AG248" s="212" t="s">
        <v>236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 x14ac:dyDescent="0.25">
      <c r="A249" s="248">
        <v>50</v>
      </c>
      <c r="B249" s="249" t="s">
        <v>469</v>
      </c>
      <c r="C249" s="266" t="s">
        <v>470</v>
      </c>
      <c r="D249" s="250" t="s">
        <v>405</v>
      </c>
      <c r="E249" s="251">
        <v>214.215</v>
      </c>
      <c r="F249" s="252"/>
      <c r="G249" s="253">
        <f>ROUND(E249*F249,2)</f>
        <v>0</v>
      </c>
      <c r="H249" s="252"/>
      <c r="I249" s="253">
        <f>ROUND(E249*H249,2)</f>
        <v>0</v>
      </c>
      <c r="J249" s="252"/>
      <c r="K249" s="253">
        <f>ROUND(E249*J249,2)</f>
        <v>0</v>
      </c>
      <c r="L249" s="253">
        <v>21</v>
      </c>
      <c r="M249" s="253">
        <f>G249*(1+L249/100)</f>
        <v>0</v>
      </c>
      <c r="N249" s="251">
        <v>2.1000000000000001E-4</v>
      </c>
      <c r="O249" s="251">
        <f>ROUND(E249*N249,2)</f>
        <v>0.04</v>
      </c>
      <c r="P249" s="251">
        <v>0</v>
      </c>
      <c r="Q249" s="251">
        <f>ROUND(E249*P249,2)</f>
        <v>0</v>
      </c>
      <c r="R249" s="253"/>
      <c r="S249" s="253" t="s">
        <v>232</v>
      </c>
      <c r="T249" s="254" t="s">
        <v>233</v>
      </c>
      <c r="U249" s="232">
        <v>0.1</v>
      </c>
      <c r="V249" s="232">
        <f>ROUND(E249*U249,2)</f>
        <v>21.42</v>
      </c>
      <c r="W249" s="232"/>
      <c r="X249" s="232" t="s">
        <v>234</v>
      </c>
      <c r="Y249" s="232" t="s">
        <v>235</v>
      </c>
      <c r="Z249" s="212"/>
      <c r="AA249" s="212"/>
      <c r="AB249" s="212"/>
      <c r="AC249" s="212"/>
      <c r="AD249" s="212"/>
      <c r="AE249" s="212"/>
      <c r="AF249" s="212"/>
      <c r="AG249" s="212" t="s">
        <v>236</v>
      </c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ht="20" outlineLevel="2" x14ac:dyDescent="0.25">
      <c r="A250" s="229"/>
      <c r="B250" s="230"/>
      <c r="C250" s="267" t="s">
        <v>280</v>
      </c>
      <c r="D250" s="233"/>
      <c r="E250" s="234"/>
      <c r="F250" s="232"/>
      <c r="G250" s="232"/>
      <c r="H250" s="232"/>
      <c r="I250" s="232"/>
      <c r="J250" s="232"/>
      <c r="K250" s="232"/>
      <c r="L250" s="232"/>
      <c r="M250" s="232"/>
      <c r="N250" s="231"/>
      <c r="O250" s="231"/>
      <c r="P250" s="231"/>
      <c r="Q250" s="231"/>
      <c r="R250" s="232"/>
      <c r="S250" s="232"/>
      <c r="T250" s="232"/>
      <c r="U250" s="232"/>
      <c r="V250" s="232"/>
      <c r="W250" s="232"/>
      <c r="X250" s="232"/>
      <c r="Y250" s="232"/>
      <c r="Z250" s="212"/>
      <c r="AA250" s="212"/>
      <c r="AB250" s="212"/>
      <c r="AC250" s="212"/>
      <c r="AD250" s="212"/>
      <c r="AE250" s="212"/>
      <c r="AF250" s="212"/>
      <c r="AG250" s="212" t="s">
        <v>238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3" x14ac:dyDescent="0.25">
      <c r="A251" s="229"/>
      <c r="B251" s="230"/>
      <c r="C251" s="267" t="s">
        <v>328</v>
      </c>
      <c r="D251" s="233"/>
      <c r="E251" s="234"/>
      <c r="F251" s="232"/>
      <c r="G251" s="232"/>
      <c r="H251" s="232"/>
      <c r="I251" s="232"/>
      <c r="J251" s="232"/>
      <c r="K251" s="232"/>
      <c r="L251" s="232"/>
      <c r="M251" s="232"/>
      <c r="N251" s="231"/>
      <c r="O251" s="231"/>
      <c r="P251" s="231"/>
      <c r="Q251" s="231"/>
      <c r="R251" s="232"/>
      <c r="S251" s="232"/>
      <c r="T251" s="232"/>
      <c r="U251" s="232"/>
      <c r="V251" s="232"/>
      <c r="W251" s="232"/>
      <c r="X251" s="232"/>
      <c r="Y251" s="232"/>
      <c r="Z251" s="212"/>
      <c r="AA251" s="212"/>
      <c r="AB251" s="212"/>
      <c r="AC251" s="212"/>
      <c r="AD251" s="212"/>
      <c r="AE251" s="212"/>
      <c r="AF251" s="212"/>
      <c r="AG251" s="212" t="s">
        <v>238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3" x14ac:dyDescent="0.25">
      <c r="A252" s="229"/>
      <c r="B252" s="230"/>
      <c r="C252" s="267" t="s">
        <v>471</v>
      </c>
      <c r="D252" s="233"/>
      <c r="E252" s="234">
        <v>2.8</v>
      </c>
      <c r="F252" s="232"/>
      <c r="G252" s="232"/>
      <c r="H252" s="232"/>
      <c r="I252" s="232"/>
      <c r="J252" s="232"/>
      <c r="K252" s="232"/>
      <c r="L252" s="232"/>
      <c r="M252" s="232"/>
      <c r="N252" s="231"/>
      <c r="O252" s="231"/>
      <c r="P252" s="231"/>
      <c r="Q252" s="231"/>
      <c r="R252" s="232"/>
      <c r="S252" s="232"/>
      <c r="T252" s="232"/>
      <c r="U252" s="232"/>
      <c r="V252" s="232"/>
      <c r="W252" s="232"/>
      <c r="X252" s="232"/>
      <c r="Y252" s="232"/>
      <c r="Z252" s="212"/>
      <c r="AA252" s="212"/>
      <c r="AB252" s="212"/>
      <c r="AC252" s="212"/>
      <c r="AD252" s="212"/>
      <c r="AE252" s="212"/>
      <c r="AF252" s="212"/>
      <c r="AG252" s="212" t="s">
        <v>238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3" x14ac:dyDescent="0.25">
      <c r="A253" s="229"/>
      <c r="B253" s="230"/>
      <c r="C253" s="267" t="s">
        <v>472</v>
      </c>
      <c r="D253" s="233"/>
      <c r="E253" s="234">
        <v>14</v>
      </c>
      <c r="F253" s="232"/>
      <c r="G253" s="232"/>
      <c r="H253" s="232"/>
      <c r="I253" s="232"/>
      <c r="J253" s="232"/>
      <c r="K253" s="232"/>
      <c r="L253" s="232"/>
      <c r="M253" s="232"/>
      <c r="N253" s="231"/>
      <c r="O253" s="231"/>
      <c r="P253" s="231"/>
      <c r="Q253" s="231"/>
      <c r="R253" s="232"/>
      <c r="S253" s="232"/>
      <c r="T253" s="232"/>
      <c r="U253" s="232"/>
      <c r="V253" s="232"/>
      <c r="W253" s="232"/>
      <c r="X253" s="232"/>
      <c r="Y253" s="232"/>
      <c r="Z253" s="212"/>
      <c r="AA253" s="212"/>
      <c r="AB253" s="212"/>
      <c r="AC253" s="212"/>
      <c r="AD253" s="212"/>
      <c r="AE253" s="212"/>
      <c r="AF253" s="212"/>
      <c r="AG253" s="212" t="s">
        <v>238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3" x14ac:dyDescent="0.25">
      <c r="A254" s="229"/>
      <c r="B254" s="230"/>
      <c r="C254" s="267" t="s">
        <v>471</v>
      </c>
      <c r="D254" s="233"/>
      <c r="E254" s="234">
        <v>2.8</v>
      </c>
      <c r="F254" s="232"/>
      <c r="G254" s="232"/>
      <c r="H254" s="232"/>
      <c r="I254" s="232"/>
      <c r="J254" s="232"/>
      <c r="K254" s="232"/>
      <c r="L254" s="232"/>
      <c r="M254" s="232"/>
      <c r="N254" s="231"/>
      <c r="O254" s="231"/>
      <c r="P254" s="231"/>
      <c r="Q254" s="231"/>
      <c r="R254" s="232"/>
      <c r="S254" s="232"/>
      <c r="T254" s="232"/>
      <c r="U254" s="232"/>
      <c r="V254" s="232"/>
      <c r="W254" s="232"/>
      <c r="X254" s="232"/>
      <c r="Y254" s="232"/>
      <c r="Z254" s="212"/>
      <c r="AA254" s="212"/>
      <c r="AB254" s="212"/>
      <c r="AC254" s="212"/>
      <c r="AD254" s="212"/>
      <c r="AE254" s="212"/>
      <c r="AF254" s="212"/>
      <c r="AG254" s="212" t="s">
        <v>238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3" x14ac:dyDescent="0.25">
      <c r="A255" s="229"/>
      <c r="B255" s="230"/>
      <c r="C255" s="267" t="s">
        <v>473</v>
      </c>
      <c r="D255" s="233"/>
      <c r="E255" s="234">
        <v>7.79</v>
      </c>
      <c r="F255" s="232"/>
      <c r="G255" s="232"/>
      <c r="H255" s="232"/>
      <c r="I255" s="232"/>
      <c r="J255" s="232"/>
      <c r="K255" s="232"/>
      <c r="L255" s="232"/>
      <c r="M255" s="232"/>
      <c r="N255" s="231"/>
      <c r="O255" s="231"/>
      <c r="P255" s="231"/>
      <c r="Q255" s="231"/>
      <c r="R255" s="232"/>
      <c r="S255" s="232"/>
      <c r="T255" s="232"/>
      <c r="U255" s="232"/>
      <c r="V255" s="232"/>
      <c r="W255" s="232"/>
      <c r="X255" s="232"/>
      <c r="Y255" s="232"/>
      <c r="Z255" s="212"/>
      <c r="AA255" s="212"/>
      <c r="AB255" s="212"/>
      <c r="AC255" s="212"/>
      <c r="AD255" s="212"/>
      <c r="AE255" s="212"/>
      <c r="AF255" s="212"/>
      <c r="AG255" s="212" t="s">
        <v>238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3" x14ac:dyDescent="0.25">
      <c r="A256" s="229"/>
      <c r="B256" s="230"/>
      <c r="C256" s="267" t="s">
        <v>474</v>
      </c>
      <c r="D256" s="233"/>
      <c r="E256" s="234">
        <v>9.7799999999999994</v>
      </c>
      <c r="F256" s="232"/>
      <c r="G256" s="232"/>
      <c r="H256" s="232"/>
      <c r="I256" s="232"/>
      <c r="J256" s="232"/>
      <c r="K256" s="232"/>
      <c r="L256" s="232"/>
      <c r="M256" s="232"/>
      <c r="N256" s="231"/>
      <c r="O256" s="231"/>
      <c r="P256" s="231"/>
      <c r="Q256" s="231"/>
      <c r="R256" s="232"/>
      <c r="S256" s="232"/>
      <c r="T256" s="232"/>
      <c r="U256" s="232"/>
      <c r="V256" s="232"/>
      <c r="W256" s="232"/>
      <c r="X256" s="232"/>
      <c r="Y256" s="232"/>
      <c r="Z256" s="212"/>
      <c r="AA256" s="212"/>
      <c r="AB256" s="212"/>
      <c r="AC256" s="212"/>
      <c r="AD256" s="212"/>
      <c r="AE256" s="212"/>
      <c r="AF256" s="212"/>
      <c r="AG256" s="212" t="s">
        <v>238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3" x14ac:dyDescent="0.25">
      <c r="A257" s="229"/>
      <c r="B257" s="230"/>
      <c r="C257" s="267" t="s">
        <v>475</v>
      </c>
      <c r="D257" s="233"/>
      <c r="E257" s="234">
        <v>19.774999999999999</v>
      </c>
      <c r="F257" s="232"/>
      <c r="G257" s="232"/>
      <c r="H257" s="232"/>
      <c r="I257" s="232"/>
      <c r="J257" s="232"/>
      <c r="K257" s="232"/>
      <c r="L257" s="232"/>
      <c r="M257" s="232"/>
      <c r="N257" s="231"/>
      <c r="O257" s="231"/>
      <c r="P257" s="231"/>
      <c r="Q257" s="231"/>
      <c r="R257" s="232"/>
      <c r="S257" s="232"/>
      <c r="T257" s="232"/>
      <c r="U257" s="232"/>
      <c r="V257" s="232"/>
      <c r="W257" s="232"/>
      <c r="X257" s="232"/>
      <c r="Y257" s="232"/>
      <c r="Z257" s="212"/>
      <c r="AA257" s="212"/>
      <c r="AB257" s="212"/>
      <c r="AC257" s="212"/>
      <c r="AD257" s="212"/>
      <c r="AE257" s="212"/>
      <c r="AF257" s="212"/>
      <c r="AG257" s="212" t="s">
        <v>238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3" x14ac:dyDescent="0.25">
      <c r="A258" s="229"/>
      <c r="B258" s="230"/>
      <c r="C258" s="267" t="s">
        <v>476</v>
      </c>
      <c r="D258" s="233"/>
      <c r="E258" s="234">
        <v>1.4850000000000001</v>
      </c>
      <c r="F258" s="232"/>
      <c r="G258" s="232"/>
      <c r="H258" s="232"/>
      <c r="I258" s="232"/>
      <c r="J258" s="232"/>
      <c r="K258" s="232"/>
      <c r="L258" s="232"/>
      <c r="M258" s="232"/>
      <c r="N258" s="231"/>
      <c r="O258" s="231"/>
      <c r="P258" s="231"/>
      <c r="Q258" s="231"/>
      <c r="R258" s="232"/>
      <c r="S258" s="232"/>
      <c r="T258" s="232"/>
      <c r="U258" s="232"/>
      <c r="V258" s="232"/>
      <c r="W258" s="232"/>
      <c r="X258" s="232"/>
      <c r="Y258" s="232"/>
      <c r="Z258" s="212"/>
      <c r="AA258" s="212"/>
      <c r="AB258" s="212"/>
      <c r="AC258" s="212"/>
      <c r="AD258" s="212"/>
      <c r="AE258" s="212"/>
      <c r="AF258" s="212"/>
      <c r="AG258" s="212" t="s">
        <v>238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3" x14ac:dyDescent="0.25">
      <c r="A259" s="229"/>
      <c r="B259" s="230"/>
      <c r="C259" s="267" t="s">
        <v>477</v>
      </c>
      <c r="D259" s="233"/>
      <c r="E259" s="234">
        <v>6.2750000000000004</v>
      </c>
      <c r="F259" s="232"/>
      <c r="G259" s="232"/>
      <c r="H259" s="232"/>
      <c r="I259" s="232"/>
      <c r="J259" s="232"/>
      <c r="K259" s="232"/>
      <c r="L259" s="232"/>
      <c r="M259" s="232"/>
      <c r="N259" s="231"/>
      <c r="O259" s="231"/>
      <c r="P259" s="231"/>
      <c r="Q259" s="231"/>
      <c r="R259" s="232"/>
      <c r="S259" s="232"/>
      <c r="T259" s="232"/>
      <c r="U259" s="232"/>
      <c r="V259" s="232"/>
      <c r="W259" s="232"/>
      <c r="X259" s="232"/>
      <c r="Y259" s="232"/>
      <c r="Z259" s="212"/>
      <c r="AA259" s="212"/>
      <c r="AB259" s="212"/>
      <c r="AC259" s="212"/>
      <c r="AD259" s="212"/>
      <c r="AE259" s="212"/>
      <c r="AF259" s="212"/>
      <c r="AG259" s="212" t="s">
        <v>238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3" x14ac:dyDescent="0.25">
      <c r="A260" s="229"/>
      <c r="B260" s="230"/>
      <c r="C260" s="267" t="s">
        <v>478</v>
      </c>
      <c r="D260" s="233"/>
      <c r="E260" s="234">
        <v>9.32</v>
      </c>
      <c r="F260" s="232"/>
      <c r="G260" s="232"/>
      <c r="H260" s="232"/>
      <c r="I260" s="232"/>
      <c r="J260" s="232"/>
      <c r="K260" s="232"/>
      <c r="L260" s="232"/>
      <c r="M260" s="232"/>
      <c r="N260" s="231"/>
      <c r="O260" s="231"/>
      <c r="P260" s="231"/>
      <c r="Q260" s="231"/>
      <c r="R260" s="232"/>
      <c r="S260" s="232"/>
      <c r="T260" s="232"/>
      <c r="U260" s="232"/>
      <c r="V260" s="232"/>
      <c r="W260" s="232"/>
      <c r="X260" s="232"/>
      <c r="Y260" s="232"/>
      <c r="Z260" s="212"/>
      <c r="AA260" s="212"/>
      <c r="AB260" s="212"/>
      <c r="AC260" s="212"/>
      <c r="AD260" s="212"/>
      <c r="AE260" s="212"/>
      <c r="AF260" s="212"/>
      <c r="AG260" s="212" t="s">
        <v>238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3" x14ac:dyDescent="0.25">
      <c r="A261" s="229"/>
      <c r="B261" s="230"/>
      <c r="C261" s="267" t="s">
        <v>479</v>
      </c>
      <c r="D261" s="233"/>
      <c r="E261" s="234">
        <v>5.78</v>
      </c>
      <c r="F261" s="232"/>
      <c r="G261" s="232"/>
      <c r="H261" s="232"/>
      <c r="I261" s="232"/>
      <c r="J261" s="232"/>
      <c r="K261" s="232"/>
      <c r="L261" s="232"/>
      <c r="M261" s="232"/>
      <c r="N261" s="231"/>
      <c r="O261" s="231"/>
      <c r="P261" s="231"/>
      <c r="Q261" s="231"/>
      <c r="R261" s="232"/>
      <c r="S261" s="232"/>
      <c r="T261" s="232"/>
      <c r="U261" s="232"/>
      <c r="V261" s="232"/>
      <c r="W261" s="232"/>
      <c r="X261" s="232"/>
      <c r="Y261" s="232"/>
      <c r="Z261" s="212"/>
      <c r="AA261" s="212"/>
      <c r="AB261" s="212"/>
      <c r="AC261" s="212"/>
      <c r="AD261" s="212"/>
      <c r="AE261" s="212"/>
      <c r="AF261" s="212"/>
      <c r="AG261" s="212" t="s">
        <v>238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3" x14ac:dyDescent="0.25">
      <c r="A262" s="229"/>
      <c r="B262" s="230"/>
      <c r="C262" s="267" t="s">
        <v>480</v>
      </c>
      <c r="D262" s="233"/>
      <c r="E262" s="234">
        <v>6.1</v>
      </c>
      <c r="F262" s="232"/>
      <c r="G262" s="232"/>
      <c r="H262" s="232"/>
      <c r="I262" s="232"/>
      <c r="J262" s="232"/>
      <c r="K262" s="232"/>
      <c r="L262" s="232"/>
      <c r="M262" s="232"/>
      <c r="N262" s="231"/>
      <c r="O262" s="231"/>
      <c r="P262" s="231"/>
      <c r="Q262" s="231"/>
      <c r="R262" s="232"/>
      <c r="S262" s="232"/>
      <c r="T262" s="232"/>
      <c r="U262" s="232"/>
      <c r="V262" s="232"/>
      <c r="W262" s="232"/>
      <c r="X262" s="232"/>
      <c r="Y262" s="232"/>
      <c r="Z262" s="212"/>
      <c r="AA262" s="212"/>
      <c r="AB262" s="212"/>
      <c r="AC262" s="212"/>
      <c r="AD262" s="212"/>
      <c r="AE262" s="212"/>
      <c r="AF262" s="212"/>
      <c r="AG262" s="212" t="s">
        <v>238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3" x14ac:dyDescent="0.25">
      <c r="A263" s="229"/>
      <c r="B263" s="230"/>
      <c r="C263" s="267" t="s">
        <v>481</v>
      </c>
      <c r="D263" s="233"/>
      <c r="E263" s="234">
        <v>12.1</v>
      </c>
      <c r="F263" s="232"/>
      <c r="G263" s="232"/>
      <c r="H263" s="232"/>
      <c r="I263" s="232"/>
      <c r="J263" s="232"/>
      <c r="K263" s="232"/>
      <c r="L263" s="232"/>
      <c r="M263" s="232"/>
      <c r="N263" s="231"/>
      <c r="O263" s="231"/>
      <c r="P263" s="231"/>
      <c r="Q263" s="231"/>
      <c r="R263" s="232"/>
      <c r="S263" s="232"/>
      <c r="T263" s="232"/>
      <c r="U263" s="232"/>
      <c r="V263" s="232"/>
      <c r="W263" s="232"/>
      <c r="X263" s="232"/>
      <c r="Y263" s="232"/>
      <c r="Z263" s="212"/>
      <c r="AA263" s="212"/>
      <c r="AB263" s="212"/>
      <c r="AC263" s="212"/>
      <c r="AD263" s="212"/>
      <c r="AE263" s="212"/>
      <c r="AF263" s="212"/>
      <c r="AG263" s="212" t="s">
        <v>238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3" x14ac:dyDescent="0.25">
      <c r="A264" s="229"/>
      <c r="B264" s="230"/>
      <c r="C264" s="267" t="s">
        <v>482</v>
      </c>
      <c r="D264" s="233"/>
      <c r="E264" s="234">
        <v>9.34</v>
      </c>
      <c r="F264" s="232"/>
      <c r="G264" s="232"/>
      <c r="H264" s="232"/>
      <c r="I264" s="232"/>
      <c r="J264" s="232"/>
      <c r="K264" s="232"/>
      <c r="L264" s="232"/>
      <c r="M264" s="232"/>
      <c r="N264" s="231"/>
      <c r="O264" s="231"/>
      <c r="P264" s="231"/>
      <c r="Q264" s="231"/>
      <c r="R264" s="232"/>
      <c r="S264" s="232"/>
      <c r="T264" s="232"/>
      <c r="U264" s="232"/>
      <c r="V264" s="232"/>
      <c r="W264" s="232"/>
      <c r="X264" s="232"/>
      <c r="Y264" s="232"/>
      <c r="Z264" s="212"/>
      <c r="AA264" s="212"/>
      <c r="AB264" s="212"/>
      <c r="AC264" s="212"/>
      <c r="AD264" s="212"/>
      <c r="AE264" s="212"/>
      <c r="AF264" s="212"/>
      <c r="AG264" s="212" t="s">
        <v>238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3" x14ac:dyDescent="0.25">
      <c r="A265" s="229"/>
      <c r="B265" s="230"/>
      <c r="C265" s="267" t="s">
        <v>483</v>
      </c>
      <c r="D265" s="233"/>
      <c r="E265" s="234">
        <v>13.925000000000001</v>
      </c>
      <c r="F265" s="232"/>
      <c r="G265" s="232"/>
      <c r="H265" s="232"/>
      <c r="I265" s="232"/>
      <c r="J265" s="232"/>
      <c r="K265" s="232"/>
      <c r="L265" s="232"/>
      <c r="M265" s="232"/>
      <c r="N265" s="231"/>
      <c r="O265" s="231"/>
      <c r="P265" s="231"/>
      <c r="Q265" s="231"/>
      <c r="R265" s="232"/>
      <c r="S265" s="232"/>
      <c r="T265" s="232"/>
      <c r="U265" s="232"/>
      <c r="V265" s="232"/>
      <c r="W265" s="232"/>
      <c r="X265" s="232"/>
      <c r="Y265" s="232"/>
      <c r="Z265" s="212"/>
      <c r="AA265" s="212"/>
      <c r="AB265" s="212"/>
      <c r="AC265" s="212"/>
      <c r="AD265" s="212"/>
      <c r="AE265" s="212"/>
      <c r="AF265" s="212"/>
      <c r="AG265" s="212" t="s">
        <v>238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3" x14ac:dyDescent="0.25">
      <c r="A266" s="229"/>
      <c r="B266" s="230"/>
      <c r="C266" s="267" t="s">
        <v>484</v>
      </c>
      <c r="D266" s="233"/>
      <c r="E266" s="234">
        <v>3.855</v>
      </c>
      <c r="F266" s="232"/>
      <c r="G266" s="232"/>
      <c r="H266" s="232"/>
      <c r="I266" s="232"/>
      <c r="J266" s="232"/>
      <c r="K266" s="232"/>
      <c r="L266" s="232"/>
      <c r="M266" s="232"/>
      <c r="N266" s="231"/>
      <c r="O266" s="231"/>
      <c r="P266" s="231"/>
      <c r="Q266" s="231"/>
      <c r="R266" s="232"/>
      <c r="S266" s="232"/>
      <c r="T266" s="232"/>
      <c r="U266" s="232"/>
      <c r="V266" s="232"/>
      <c r="W266" s="232"/>
      <c r="X266" s="232"/>
      <c r="Y266" s="232"/>
      <c r="Z266" s="212"/>
      <c r="AA266" s="212"/>
      <c r="AB266" s="212"/>
      <c r="AC266" s="212"/>
      <c r="AD266" s="212"/>
      <c r="AE266" s="212"/>
      <c r="AF266" s="212"/>
      <c r="AG266" s="212" t="s">
        <v>238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3" x14ac:dyDescent="0.25">
      <c r="A267" s="229"/>
      <c r="B267" s="230"/>
      <c r="C267" s="267" t="s">
        <v>485</v>
      </c>
      <c r="D267" s="233"/>
      <c r="E267" s="234">
        <v>2.34</v>
      </c>
      <c r="F267" s="232"/>
      <c r="G267" s="232"/>
      <c r="H267" s="232"/>
      <c r="I267" s="232"/>
      <c r="J267" s="232"/>
      <c r="K267" s="232"/>
      <c r="L267" s="232"/>
      <c r="M267" s="232"/>
      <c r="N267" s="231"/>
      <c r="O267" s="231"/>
      <c r="P267" s="231"/>
      <c r="Q267" s="231"/>
      <c r="R267" s="232"/>
      <c r="S267" s="232"/>
      <c r="T267" s="232"/>
      <c r="U267" s="232"/>
      <c r="V267" s="232"/>
      <c r="W267" s="232"/>
      <c r="X267" s="232"/>
      <c r="Y267" s="232"/>
      <c r="Z267" s="212"/>
      <c r="AA267" s="212"/>
      <c r="AB267" s="212"/>
      <c r="AC267" s="212"/>
      <c r="AD267" s="212"/>
      <c r="AE267" s="212"/>
      <c r="AF267" s="212"/>
      <c r="AG267" s="212" t="s">
        <v>238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3" x14ac:dyDescent="0.25">
      <c r="A268" s="229"/>
      <c r="B268" s="230"/>
      <c r="C268" s="267" t="s">
        <v>486</v>
      </c>
      <c r="D268" s="233"/>
      <c r="E268" s="234">
        <v>1.1499999999999999</v>
      </c>
      <c r="F268" s="232"/>
      <c r="G268" s="232"/>
      <c r="H268" s="232"/>
      <c r="I268" s="232"/>
      <c r="J268" s="232"/>
      <c r="K268" s="232"/>
      <c r="L268" s="232"/>
      <c r="M268" s="232"/>
      <c r="N268" s="231"/>
      <c r="O268" s="231"/>
      <c r="P268" s="231"/>
      <c r="Q268" s="231"/>
      <c r="R268" s="232"/>
      <c r="S268" s="232"/>
      <c r="T268" s="232"/>
      <c r="U268" s="232"/>
      <c r="V268" s="232"/>
      <c r="W268" s="232"/>
      <c r="X268" s="232"/>
      <c r="Y268" s="232"/>
      <c r="Z268" s="212"/>
      <c r="AA268" s="212"/>
      <c r="AB268" s="212"/>
      <c r="AC268" s="212"/>
      <c r="AD268" s="212"/>
      <c r="AE268" s="212"/>
      <c r="AF268" s="212"/>
      <c r="AG268" s="212" t="s">
        <v>238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3" x14ac:dyDescent="0.25">
      <c r="A269" s="229"/>
      <c r="B269" s="230"/>
      <c r="C269" s="267" t="s">
        <v>487</v>
      </c>
      <c r="D269" s="233"/>
      <c r="E269" s="234">
        <v>0.56000000000000005</v>
      </c>
      <c r="F269" s="232"/>
      <c r="G269" s="232"/>
      <c r="H269" s="232"/>
      <c r="I269" s="232"/>
      <c r="J269" s="232"/>
      <c r="K269" s="232"/>
      <c r="L269" s="232"/>
      <c r="M269" s="232"/>
      <c r="N269" s="231"/>
      <c r="O269" s="231"/>
      <c r="P269" s="231"/>
      <c r="Q269" s="231"/>
      <c r="R269" s="232"/>
      <c r="S269" s="232"/>
      <c r="T269" s="232"/>
      <c r="U269" s="232"/>
      <c r="V269" s="232"/>
      <c r="W269" s="232"/>
      <c r="X269" s="232"/>
      <c r="Y269" s="232"/>
      <c r="Z269" s="212"/>
      <c r="AA269" s="212"/>
      <c r="AB269" s="212"/>
      <c r="AC269" s="212"/>
      <c r="AD269" s="212"/>
      <c r="AE269" s="212"/>
      <c r="AF269" s="212"/>
      <c r="AG269" s="212" t="s">
        <v>238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3" x14ac:dyDescent="0.25">
      <c r="A270" s="229"/>
      <c r="B270" s="230"/>
      <c r="C270" s="267" t="s">
        <v>488</v>
      </c>
      <c r="D270" s="233"/>
      <c r="E270" s="234">
        <v>7.51</v>
      </c>
      <c r="F270" s="232"/>
      <c r="G270" s="232"/>
      <c r="H270" s="232"/>
      <c r="I270" s="232"/>
      <c r="J270" s="232"/>
      <c r="K270" s="232"/>
      <c r="L270" s="232"/>
      <c r="M270" s="232"/>
      <c r="N270" s="231"/>
      <c r="O270" s="231"/>
      <c r="P270" s="231"/>
      <c r="Q270" s="231"/>
      <c r="R270" s="232"/>
      <c r="S270" s="232"/>
      <c r="T270" s="232"/>
      <c r="U270" s="232"/>
      <c r="V270" s="232"/>
      <c r="W270" s="232"/>
      <c r="X270" s="232"/>
      <c r="Y270" s="232"/>
      <c r="Z270" s="212"/>
      <c r="AA270" s="212"/>
      <c r="AB270" s="212"/>
      <c r="AC270" s="212"/>
      <c r="AD270" s="212"/>
      <c r="AE270" s="212"/>
      <c r="AF270" s="212"/>
      <c r="AG270" s="212" t="s">
        <v>238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3" x14ac:dyDescent="0.25">
      <c r="A271" s="229"/>
      <c r="B271" s="230"/>
      <c r="C271" s="267" t="s">
        <v>489</v>
      </c>
      <c r="D271" s="233"/>
      <c r="E271" s="234">
        <v>46.9</v>
      </c>
      <c r="F271" s="232"/>
      <c r="G271" s="232"/>
      <c r="H271" s="232"/>
      <c r="I271" s="232"/>
      <c r="J271" s="232"/>
      <c r="K271" s="232"/>
      <c r="L271" s="232"/>
      <c r="M271" s="232"/>
      <c r="N271" s="231"/>
      <c r="O271" s="231"/>
      <c r="P271" s="231"/>
      <c r="Q271" s="231"/>
      <c r="R271" s="232"/>
      <c r="S271" s="232"/>
      <c r="T271" s="232"/>
      <c r="U271" s="232"/>
      <c r="V271" s="232"/>
      <c r="W271" s="232"/>
      <c r="X271" s="232"/>
      <c r="Y271" s="232"/>
      <c r="Z271" s="212"/>
      <c r="AA271" s="212"/>
      <c r="AB271" s="212"/>
      <c r="AC271" s="212"/>
      <c r="AD271" s="212"/>
      <c r="AE271" s="212"/>
      <c r="AF271" s="212"/>
      <c r="AG271" s="212" t="s">
        <v>238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3" x14ac:dyDescent="0.25">
      <c r="A272" s="229"/>
      <c r="B272" s="230"/>
      <c r="C272" s="267" t="s">
        <v>490</v>
      </c>
      <c r="D272" s="233"/>
      <c r="E272" s="234">
        <v>5.55</v>
      </c>
      <c r="F272" s="232"/>
      <c r="G272" s="232"/>
      <c r="H272" s="232"/>
      <c r="I272" s="232"/>
      <c r="J272" s="232"/>
      <c r="K272" s="232"/>
      <c r="L272" s="232"/>
      <c r="M272" s="232"/>
      <c r="N272" s="231"/>
      <c r="O272" s="231"/>
      <c r="P272" s="231"/>
      <c r="Q272" s="231"/>
      <c r="R272" s="232"/>
      <c r="S272" s="232"/>
      <c r="T272" s="232"/>
      <c r="U272" s="232"/>
      <c r="V272" s="232"/>
      <c r="W272" s="232"/>
      <c r="X272" s="232"/>
      <c r="Y272" s="232"/>
      <c r="Z272" s="212"/>
      <c r="AA272" s="212"/>
      <c r="AB272" s="212"/>
      <c r="AC272" s="212"/>
      <c r="AD272" s="212"/>
      <c r="AE272" s="212"/>
      <c r="AF272" s="212"/>
      <c r="AG272" s="212" t="s">
        <v>238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3" x14ac:dyDescent="0.25">
      <c r="A273" s="229"/>
      <c r="B273" s="230"/>
      <c r="C273" s="267" t="s">
        <v>491</v>
      </c>
      <c r="D273" s="233"/>
      <c r="E273" s="234">
        <v>0.9</v>
      </c>
      <c r="F273" s="232"/>
      <c r="G273" s="232"/>
      <c r="H273" s="232"/>
      <c r="I273" s="232"/>
      <c r="J273" s="232"/>
      <c r="K273" s="232"/>
      <c r="L273" s="232"/>
      <c r="M273" s="232"/>
      <c r="N273" s="231"/>
      <c r="O273" s="231"/>
      <c r="P273" s="231"/>
      <c r="Q273" s="231"/>
      <c r="R273" s="232"/>
      <c r="S273" s="232"/>
      <c r="T273" s="232"/>
      <c r="U273" s="232"/>
      <c r="V273" s="232"/>
      <c r="W273" s="232"/>
      <c r="X273" s="232"/>
      <c r="Y273" s="232"/>
      <c r="Z273" s="212"/>
      <c r="AA273" s="212"/>
      <c r="AB273" s="212"/>
      <c r="AC273" s="212"/>
      <c r="AD273" s="212"/>
      <c r="AE273" s="212"/>
      <c r="AF273" s="212"/>
      <c r="AG273" s="212" t="s">
        <v>238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3" x14ac:dyDescent="0.25">
      <c r="A274" s="229"/>
      <c r="B274" s="230"/>
      <c r="C274" s="267" t="s">
        <v>492</v>
      </c>
      <c r="D274" s="233"/>
      <c r="E274" s="234">
        <v>1.55</v>
      </c>
      <c r="F274" s="232"/>
      <c r="G274" s="232"/>
      <c r="H274" s="232"/>
      <c r="I274" s="232"/>
      <c r="J274" s="232"/>
      <c r="K274" s="232"/>
      <c r="L274" s="232"/>
      <c r="M274" s="232"/>
      <c r="N274" s="231"/>
      <c r="O274" s="231"/>
      <c r="P274" s="231"/>
      <c r="Q274" s="231"/>
      <c r="R274" s="232"/>
      <c r="S274" s="232"/>
      <c r="T274" s="232"/>
      <c r="U274" s="232"/>
      <c r="V274" s="232"/>
      <c r="W274" s="232"/>
      <c r="X274" s="232"/>
      <c r="Y274" s="232"/>
      <c r="Z274" s="212"/>
      <c r="AA274" s="212"/>
      <c r="AB274" s="212"/>
      <c r="AC274" s="212"/>
      <c r="AD274" s="212"/>
      <c r="AE274" s="212"/>
      <c r="AF274" s="212"/>
      <c r="AG274" s="212" t="s">
        <v>238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3" x14ac:dyDescent="0.25">
      <c r="A275" s="229"/>
      <c r="B275" s="230"/>
      <c r="C275" s="267" t="s">
        <v>493</v>
      </c>
      <c r="D275" s="233"/>
      <c r="E275" s="234">
        <v>1.9550000000000001</v>
      </c>
      <c r="F275" s="232"/>
      <c r="G275" s="232"/>
      <c r="H275" s="232"/>
      <c r="I275" s="232"/>
      <c r="J275" s="232"/>
      <c r="K275" s="232"/>
      <c r="L275" s="232"/>
      <c r="M275" s="232"/>
      <c r="N275" s="231"/>
      <c r="O275" s="231"/>
      <c r="P275" s="231"/>
      <c r="Q275" s="231"/>
      <c r="R275" s="232"/>
      <c r="S275" s="232"/>
      <c r="T275" s="232"/>
      <c r="U275" s="232"/>
      <c r="V275" s="232"/>
      <c r="W275" s="232"/>
      <c r="X275" s="232"/>
      <c r="Y275" s="232"/>
      <c r="Z275" s="212"/>
      <c r="AA275" s="212"/>
      <c r="AB275" s="212"/>
      <c r="AC275" s="212"/>
      <c r="AD275" s="212"/>
      <c r="AE275" s="212"/>
      <c r="AF275" s="212"/>
      <c r="AG275" s="212" t="s">
        <v>238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3" x14ac:dyDescent="0.25">
      <c r="A276" s="229"/>
      <c r="B276" s="230"/>
      <c r="C276" s="267" t="s">
        <v>116</v>
      </c>
      <c r="D276" s="233"/>
      <c r="E276" s="234">
        <v>2</v>
      </c>
      <c r="F276" s="232"/>
      <c r="G276" s="232"/>
      <c r="H276" s="232"/>
      <c r="I276" s="232"/>
      <c r="J276" s="232"/>
      <c r="K276" s="232"/>
      <c r="L276" s="232"/>
      <c r="M276" s="232"/>
      <c r="N276" s="231"/>
      <c r="O276" s="231"/>
      <c r="P276" s="231"/>
      <c r="Q276" s="231"/>
      <c r="R276" s="232"/>
      <c r="S276" s="232"/>
      <c r="T276" s="232"/>
      <c r="U276" s="232"/>
      <c r="V276" s="232"/>
      <c r="W276" s="232"/>
      <c r="X276" s="232"/>
      <c r="Y276" s="232"/>
      <c r="Z276" s="212"/>
      <c r="AA276" s="212"/>
      <c r="AB276" s="212"/>
      <c r="AC276" s="212"/>
      <c r="AD276" s="212"/>
      <c r="AE276" s="212"/>
      <c r="AF276" s="212"/>
      <c r="AG276" s="212" t="s">
        <v>238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3" x14ac:dyDescent="0.25">
      <c r="A277" s="229"/>
      <c r="B277" s="230"/>
      <c r="C277" s="267" t="s">
        <v>494</v>
      </c>
      <c r="D277" s="233"/>
      <c r="E277" s="234">
        <v>11.85</v>
      </c>
      <c r="F277" s="232"/>
      <c r="G277" s="232"/>
      <c r="H277" s="232"/>
      <c r="I277" s="232"/>
      <c r="J277" s="232"/>
      <c r="K277" s="232"/>
      <c r="L277" s="232"/>
      <c r="M277" s="232"/>
      <c r="N277" s="231"/>
      <c r="O277" s="231"/>
      <c r="P277" s="231"/>
      <c r="Q277" s="231"/>
      <c r="R277" s="232"/>
      <c r="S277" s="232"/>
      <c r="T277" s="232"/>
      <c r="U277" s="232"/>
      <c r="V277" s="232"/>
      <c r="W277" s="232"/>
      <c r="X277" s="232"/>
      <c r="Y277" s="232"/>
      <c r="Z277" s="212"/>
      <c r="AA277" s="212"/>
      <c r="AB277" s="212"/>
      <c r="AC277" s="212"/>
      <c r="AD277" s="212"/>
      <c r="AE277" s="212"/>
      <c r="AF277" s="212"/>
      <c r="AG277" s="212" t="s">
        <v>238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3" x14ac:dyDescent="0.25">
      <c r="A278" s="229"/>
      <c r="B278" s="230"/>
      <c r="C278" s="267" t="s">
        <v>495</v>
      </c>
      <c r="D278" s="233"/>
      <c r="E278" s="234">
        <v>6.8250000000000002</v>
      </c>
      <c r="F278" s="232"/>
      <c r="G278" s="232"/>
      <c r="H278" s="232"/>
      <c r="I278" s="232"/>
      <c r="J278" s="232"/>
      <c r="K278" s="232"/>
      <c r="L278" s="232"/>
      <c r="M278" s="232"/>
      <c r="N278" s="231"/>
      <c r="O278" s="231"/>
      <c r="P278" s="231"/>
      <c r="Q278" s="231"/>
      <c r="R278" s="232"/>
      <c r="S278" s="232"/>
      <c r="T278" s="232"/>
      <c r="U278" s="232"/>
      <c r="V278" s="232"/>
      <c r="W278" s="232"/>
      <c r="X278" s="232"/>
      <c r="Y278" s="232"/>
      <c r="Z278" s="212"/>
      <c r="AA278" s="212"/>
      <c r="AB278" s="212"/>
      <c r="AC278" s="212"/>
      <c r="AD278" s="212"/>
      <c r="AE278" s="212"/>
      <c r="AF278" s="212"/>
      <c r="AG278" s="212" t="s">
        <v>238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 x14ac:dyDescent="0.25">
      <c r="A279" s="255">
        <v>51</v>
      </c>
      <c r="B279" s="256" t="s">
        <v>496</v>
      </c>
      <c r="C279" s="268" t="s">
        <v>497</v>
      </c>
      <c r="D279" s="257" t="s">
        <v>444</v>
      </c>
      <c r="E279" s="258">
        <v>2.5545100000000001</v>
      </c>
      <c r="F279" s="259"/>
      <c r="G279" s="260">
        <f>ROUND(E279*F279,2)</f>
        <v>0</v>
      </c>
      <c r="H279" s="259"/>
      <c r="I279" s="260">
        <f>ROUND(E279*H279,2)</f>
        <v>0</v>
      </c>
      <c r="J279" s="259"/>
      <c r="K279" s="260">
        <f>ROUND(E279*J279,2)</f>
        <v>0</v>
      </c>
      <c r="L279" s="260">
        <v>21</v>
      </c>
      <c r="M279" s="260">
        <f>G279*(1+L279/100)</f>
        <v>0</v>
      </c>
      <c r="N279" s="258">
        <v>0</v>
      </c>
      <c r="O279" s="258">
        <f>ROUND(E279*N279,2)</f>
        <v>0</v>
      </c>
      <c r="P279" s="258">
        <v>0</v>
      </c>
      <c r="Q279" s="258">
        <f>ROUND(E279*P279,2)</f>
        <v>0</v>
      </c>
      <c r="R279" s="260"/>
      <c r="S279" s="260" t="s">
        <v>232</v>
      </c>
      <c r="T279" s="261" t="s">
        <v>233</v>
      </c>
      <c r="U279" s="232">
        <v>1.5980000000000001</v>
      </c>
      <c r="V279" s="232">
        <f>ROUND(E279*U279,2)</f>
        <v>4.08</v>
      </c>
      <c r="W279" s="232"/>
      <c r="X279" s="232" t="s">
        <v>445</v>
      </c>
      <c r="Y279" s="232" t="s">
        <v>235</v>
      </c>
      <c r="Z279" s="212"/>
      <c r="AA279" s="212"/>
      <c r="AB279" s="212"/>
      <c r="AC279" s="212"/>
      <c r="AD279" s="212"/>
      <c r="AE279" s="212"/>
      <c r="AF279" s="212"/>
      <c r="AG279" s="212" t="s">
        <v>446</v>
      </c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ht="13" x14ac:dyDescent="0.25">
      <c r="A280" s="238" t="s">
        <v>227</v>
      </c>
      <c r="B280" s="239" t="s">
        <v>174</v>
      </c>
      <c r="C280" s="265" t="s">
        <v>175</v>
      </c>
      <c r="D280" s="240"/>
      <c r="E280" s="241"/>
      <c r="F280" s="242"/>
      <c r="G280" s="242">
        <f>SUMIF(AG281:AG350,"&lt;&gt;NOR",G281:G350)</f>
        <v>0</v>
      </c>
      <c r="H280" s="242"/>
      <c r="I280" s="242">
        <f>SUM(I281:I350)</f>
        <v>0</v>
      </c>
      <c r="J280" s="242"/>
      <c r="K280" s="242">
        <f>SUM(K281:K350)</f>
        <v>0</v>
      </c>
      <c r="L280" s="242"/>
      <c r="M280" s="242">
        <f>SUM(M281:M350)</f>
        <v>0</v>
      </c>
      <c r="N280" s="241"/>
      <c r="O280" s="241">
        <f>SUM(O281:O350)</f>
        <v>12.920000000000002</v>
      </c>
      <c r="P280" s="241"/>
      <c r="Q280" s="241">
        <f>SUM(Q281:Q350)</f>
        <v>0</v>
      </c>
      <c r="R280" s="242"/>
      <c r="S280" s="242"/>
      <c r="T280" s="243"/>
      <c r="U280" s="237"/>
      <c r="V280" s="237">
        <f>SUM(V281:V350)</f>
        <v>1366.44</v>
      </c>
      <c r="W280" s="237"/>
      <c r="X280" s="237"/>
      <c r="Y280" s="237"/>
      <c r="AG280" t="s">
        <v>228</v>
      </c>
    </row>
    <row r="281" spans="1:60" ht="30" outlineLevel="1" x14ac:dyDescent="0.25">
      <c r="A281" s="248">
        <v>52</v>
      </c>
      <c r="B281" s="249" t="s">
        <v>498</v>
      </c>
      <c r="C281" s="266" t="s">
        <v>499</v>
      </c>
      <c r="D281" s="250" t="s">
        <v>291</v>
      </c>
      <c r="E281" s="251">
        <v>2393.2150000000001</v>
      </c>
      <c r="F281" s="252"/>
      <c r="G281" s="253">
        <f>ROUND(E281*F281,2)</f>
        <v>0</v>
      </c>
      <c r="H281" s="252"/>
      <c r="I281" s="253">
        <f>ROUND(E281*H281,2)</f>
        <v>0</v>
      </c>
      <c r="J281" s="252"/>
      <c r="K281" s="253">
        <f>ROUND(E281*J281,2)</f>
        <v>0</v>
      </c>
      <c r="L281" s="253">
        <v>21</v>
      </c>
      <c r="M281" s="253">
        <f>G281*(1+L281/100)</f>
        <v>0</v>
      </c>
      <c r="N281" s="251">
        <v>3.0000000000000001E-5</v>
      </c>
      <c r="O281" s="251">
        <f>ROUND(E281*N281,2)</f>
        <v>7.0000000000000007E-2</v>
      </c>
      <c r="P281" s="251">
        <v>0</v>
      </c>
      <c r="Q281" s="251">
        <f>ROUND(E281*P281,2)</f>
        <v>0</v>
      </c>
      <c r="R281" s="253"/>
      <c r="S281" s="253" t="s">
        <v>418</v>
      </c>
      <c r="T281" s="254" t="s">
        <v>419</v>
      </c>
      <c r="U281" s="232">
        <v>0.32</v>
      </c>
      <c r="V281" s="232">
        <f>ROUND(E281*U281,2)</f>
        <v>765.83</v>
      </c>
      <c r="W281" s="232"/>
      <c r="X281" s="232" t="s">
        <v>234</v>
      </c>
      <c r="Y281" s="232" t="s">
        <v>235</v>
      </c>
      <c r="Z281" s="212"/>
      <c r="AA281" s="212"/>
      <c r="AB281" s="212"/>
      <c r="AC281" s="212"/>
      <c r="AD281" s="212"/>
      <c r="AE281" s="212"/>
      <c r="AF281" s="212"/>
      <c r="AG281" s="212" t="s">
        <v>236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ht="20" outlineLevel="2" x14ac:dyDescent="0.25">
      <c r="A282" s="229"/>
      <c r="B282" s="230"/>
      <c r="C282" s="267" t="s">
        <v>292</v>
      </c>
      <c r="D282" s="233"/>
      <c r="E282" s="234"/>
      <c r="F282" s="232"/>
      <c r="G282" s="232"/>
      <c r="H282" s="232"/>
      <c r="I282" s="232"/>
      <c r="J282" s="232"/>
      <c r="K282" s="232"/>
      <c r="L282" s="232"/>
      <c r="M282" s="232"/>
      <c r="N282" s="231"/>
      <c r="O282" s="231"/>
      <c r="P282" s="231"/>
      <c r="Q282" s="231"/>
      <c r="R282" s="232"/>
      <c r="S282" s="232"/>
      <c r="T282" s="232"/>
      <c r="U282" s="232"/>
      <c r="V282" s="232"/>
      <c r="W282" s="232"/>
      <c r="X282" s="232"/>
      <c r="Y282" s="232"/>
      <c r="Z282" s="212"/>
      <c r="AA282" s="212"/>
      <c r="AB282" s="212"/>
      <c r="AC282" s="212"/>
      <c r="AD282" s="212"/>
      <c r="AE282" s="212"/>
      <c r="AF282" s="212"/>
      <c r="AG282" s="212" t="s">
        <v>238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3" x14ac:dyDescent="0.25">
      <c r="A283" s="229"/>
      <c r="B283" s="230"/>
      <c r="C283" s="267" t="s">
        <v>500</v>
      </c>
      <c r="D283" s="233"/>
      <c r="E283" s="234"/>
      <c r="F283" s="232"/>
      <c r="G283" s="232"/>
      <c r="H283" s="232"/>
      <c r="I283" s="232"/>
      <c r="J283" s="232"/>
      <c r="K283" s="232"/>
      <c r="L283" s="232"/>
      <c r="M283" s="232"/>
      <c r="N283" s="231"/>
      <c r="O283" s="231"/>
      <c r="P283" s="231"/>
      <c r="Q283" s="231"/>
      <c r="R283" s="232"/>
      <c r="S283" s="232"/>
      <c r="T283" s="232"/>
      <c r="U283" s="232"/>
      <c r="V283" s="232"/>
      <c r="W283" s="232"/>
      <c r="X283" s="232"/>
      <c r="Y283" s="232"/>
      <c r="Z283" s="212"/>
      <c r="AA283" s="212"/>
      <c r="AB283" s="212"/>
      <c r="AC283" s="212"/>
      <c r="AD283" s="212"/>
      <c r="AE283" s="212"/>
      <c r="AF283" s="212"/>
      <c r="AG283" s="212" t="s">
        <v>238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3" x14ac:dyDescent="0.25">
      <c r="A284" s="229"/>
      <c r="B284" s="230"/>
      <c r="C284" s="267" t="s">
        <v>501</v>
      </c>
      <c r="D284" s="233"/>
      <c r="E284" s="234">
        <v>893</v>
      </c>
      <c r="F284" s="232"/>
      <c r="G284" s="232"/>
      <c r="H284" s="232"/>
      <c r="I284" s="232"/>
      <c r="J284" s="232"/>
      <c r="K284" s="232"/>
      <c r="L284" s="232"/>
      <c r="M284" s="232"/>
      <c r="N284" s="231"/>
      <c r="O284" s="231"/>
      <c r="P284" s="231"/>
      <c r="Q284" s="231"/>
      <c r="R284" s="232"/>
      <c r="S284" s="232"/>
      <c r="T284" s="232"/>
      <c r="U284" s="232"/>
      <c r="V284" s="232"/>
      <c r="W284" s="232"/>
      <c r="X284" s="232"/>
      <c r="Y284" s="232"/>
      <c r="Z284" s="212"/>
      <c r="AA284" s="212"/>
      <c r="AB284" s="212"/>
      <c r="AC284" s="212"/>
      <c r="AD284" s="212"/>
      <c r="AE284" s="212"/>
      <c r="AF284" s="212"/>
      <c r="AG284" s="212" t="s">
        <v>238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3" x14ac:dyDescent="0.25">
      <c r="A285" s="229"/>
      <c r="B285" s="230"/>
      <c r="C285" s="267" t="s">
        <v>502</v>
      </c>
      <c r="D285" s="233"/>
      <c r="E285" s="234">
        <v>166.88</v>
      </c>
      <c r="F285" s="232"/>
      <c r="G285" s="232"/>
      <c r="H285" s="232"/>
      <c r="I285" s="232"/>
      <c r="J285" s="232"/>
      <c r="K285" s="232"/>
      <c r="L285" s="232"/>
      <c r="M285" s="232"/>
      <c r="N285" s="231"/>
      <c r="O285" s="231"/>
      <c r="P285" s="231"/>
      <c r="Q285" s="231"/>
      <c r="R285" s="232"/>
      <c r="S285" s="232"/>
      <c r="T285" s="232"/>
      <c r="U285" s="232"/>
      <c r="V285" s="232"/>
      <c r="W285" s="232"/>
      <c r="X285" s="232"/>
      <c r="Y285" s="232"/>
      <c r="Z285" s="212"/>
      <c r="AA285" s="212"/>
      <c r="AB285" s="212"/>
      <c r="AC285" s="212"/>
      <c r="AD285" s="212"/>
      <c r="AE285" s="212"/>
      <c r="AF285" s="212"/>
      <c r="AG285" s="212" t="s">
        <v>238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3" x14ac:dyDescent="0.25">
      <c r="A286" s="229"/>
      <c r="B286" s="230"/>
      <c r="C286" s="267" t="s">
        <v>503</v>
      </c>
      <c r="D286" s="233"/>
      <c r="E286" s="234"/>
      <c r="F286" s="232"/>
      <c r="G286" s="232"/>
      <c r="H286" s="232"/>
      <c r="I286" s="232"/>
      <c r="J286" s="232"/>
      <c r="K286" s="232"/>
      <c r="L286" s="232"/>
      <c r="M286" s="232"/>
      <c r="N286" s="231"/>
      <c r="O286" s="231"/>
      <c r="P286" s="231"/>
      <c r="Q286" s="231"/>
      <c r="R286" s="232"/>
      <c r="S286" s="232"/>
      <c r="T286" s="232"/>
      <c r="U286" s="232"/>
      <c r="V286" s="232"/>
      <c r="W286" s="232"/>
      <c r="X286" s="232"/>
      <c r="Y286" s="232"/>
      <c r="Z286" s="212"/>
      <c r="AA286" s="212"/>
      <c r="AB286" s="212"/>
      <c r="AC286" s="212"/>
      <c r="AD286" s="212"/>
      <c r="AE286" s="212"/>
      <c r="AF286" s="212"/>
      <c r="AG286" s="212" t="s">
        <v>238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3" x14ac:dyDescent="0.25">
      <c r="A287" s="229"/>
      <c r="B287" s="230"/>
      <c r="C287" s="267" t="s">
        <v>504</v>
      </c>
      <c r="D287" s="233"/>
      <c r="E287" s="234">
        <v>381</v>
      </c>
      <c r="F287" s="232"/>
      <c r="G287" s="232"/>
      <c r="H287" s="232"/>
      <c r="I287" s="232"/>
      <c r="J287" s="232"/>
      <c r="K287" s="232"/>
      <c r="L287" s="232"/>
      <c r="M287" s="232"/>
      <c r="N287" s="231"/>
      <c r="O287" s="231"/>
      <c r="P287" s="231"/>
      <c r="Q287" s="231"/>
      <c r="R287" s="232"/>
      <c r="S287" s="232"/>
      <c r="T287" s="232"/>
      <c r="U287" s="232"/>
      <c r="V287" s="232"/>
      <c r="W287" s="232"/>
      <c r="X287" s="232"/>
      <c r="Y287" s="232"/>
      <c r="Z287" s="212"/>
      <c r="AA287" s="212"/>
      <c r="AB287" s="212"/>
      <c r="AC287" s="212"/>
      <c r="AD287" s="212"/>
      <c r="AE287" s="212"/>
      <c r="AF287" s="212"/>
      <c r="AG287" s="212" t="s">
        <v>238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3" x14ac:dyDescent="0.25">
      <c r="A288" s="229"/>
      <c r="B288" s="230"/>
      <c r="C288" s="267" t="s">
        <v>505</v>
      </c>
      <c r="D288" s="233"/>
      <c r="E288" s="234">
        <v>157.05000000000001</v>
      </c>
      <c r="F288" s="232"/>
      <c r="G288" s="232"/>
      <c r="H288" s="232"/>
      <c r="I288" s="232"/>
      <c r="J288" s="232"/>
      <c r="K288" s="232"/>
      <c r="L288" s="232"/>
      <c r="M288" s="232"/>
      <c r="N288" s="231"/>
      <c r="O288" s="231"/>
      <c r="P288" s="231"/>
      <c r="Q288" s="231"/>
      <c r="R288" s="232"/>
      <c r="S288" s="232"/>
      <c r="T288" s="232"/>
      <c r="U288" s="232"/>
      <c r="V288" s="232"/>
      <c r="W288" s="232"/>
      <c r="X288" s="232"/>
      <c r="Y288" s="232"/>
      <c r="Z288" s="212"/>
      <c r="AA288" s="212"/>
      <c r="AB288" s="212"/>
      <c r="AC288" s="212"/>
      <c r="AD288" s="212"/>
      <c r="AE288" s="212"/>
      <c r="AF288" s="212"/>
      <c r="AG288" s="212" t="s">
        <v>238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3" x14ac:dyDescent="0.25">
      <c r="A289" s="229"/>
      <c r="B289" s="230"/>
      <c r="C289" s="267" t="s">
        <v>506</v>
      </c>
      <c r="D289" s="233"/>
      <c r="E289" s="234"/>
      <c r="F289" s="232"/>
      <c r="G289" s="232"/>
      <c r="H289" s="232"/>
      <c r="I289" s="232"/>
      <c r="J289" s="232"/>
      <c r="K289" s="232"/>
      <c r="L289" s="232"/>
      <c r="M289" s="232"/>
      <c r="N289" s="231"/>
      <c r="O289" s="231"/>
      <c r="P289" s="231"/>
      <c r="Q289" s="231"/>
      <c r="R289" s="232"/>
      <c r="S289" s="232"/>
      <c r="T289" s="232"/>
      <c r="U289" s="232"/>
      <c r="V289" s="232"/>
      <c r="W289" s="232"/>
      <c r="X289" s="232"/>
      <c r="Y289" s="232"/>
      <c r="Z289" s="212"/>
      <c r="AA289" s="212"/>
      <c r="AB289" s="212"/>
      <c r="AC289" s="212"/>
      <c r="AD289" s="212"/>
      <c r="AE289" s="212"/>
      <c r="AF289" s="212"/>
      <c r="AG289" s="212" t="s">
        <v>238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3" x14ac:dyDescent="0.25">
      <c r="A290" s="229"/>
      <c r="B290" s="230"/>
      <c r="C290" s="267" t="s">
        <v>507</v>
      </c>
      <c r="D290" s="233"/>
      <c r="E290" s="234">
        <v>682.15499999999997</v>
      </c>
      <c r="F290" s="232"/>
      <c r="G290" s="232"/>
      <c r="H290" s="232"/>
      <c r="I290" s="232"/>
      <c r="J290" s="232"/>
      <c r="K290" s="232"/>
      <c r="L290" s="232"/>
      <c r="M290" s="232"/>
      <c r="N290" s="231"/>
      <c r="O290" s="231"/>
      <c r="P290" s="231"/>
      <c r="Q290" s="231"/>
      <c r="R290" s="232"/>
      <c r="S290" s="232"/>
      <c r="T290" s="232"/>
      <c r="U290" s="232"/>
      <c r="V290" s="232"/>
      <c r="W290" s="232"/>
      <c r="X290" s="232"/>
      <c r="Y290" s="232"/>
      <c r="Z290" s="212"/>
      <c r="AA290" s="212"/>
      <c r="AB290" s="212"/>
      <c r="AC290" s="212"/>
      <c r="AD290" s="212"/>
      <c r="AE290" s="212"/>
      <c r="AF290" s="212"/>
      <c r="AG290" s="212" t="s">
        <v>238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3" x14ac:dyDescent="0.25">
      <c r="A291" s="229"/>
      <c r="B291" s="230"/>
      <c r="C291" s="267" t="s">
        <v>508</v>
      </c>
      <c r="D291" s="233"/>
      <c r="E291" s="234">
        <v>113.13</v>
      </c>
      <c r="F291" s="232"/>
      <c r="G291" s="232"/>
      <c r="H291" s="232"/>
      <c r="I291" s="232"/>
      <c r="J291" s="232"/>
      <c r="K291" s="232"/>
      <c r="L291" s="232"/>
      <c r="M291" s="232"/>
      <c r="N291" s="231"/>
      <c r="O291" s="231"/>
      <c r="P291" s="231"/>
      <c r="Q291" s="231"/>
      <c r="R291" s="232"/>
      <c r="S291" s="232"/>
      <c r="T291" s="232"/>
      <c r="U291" s="232"/>
      <c r="V291" s="232"/>
      <c r="W291" s="232"/>
      <c r="X291" s="232"/>
      <c r="Y291" s="232"/>
      <c r="Z291" s="212"/>
      <c r="AA291" s="212"/>
      <c r="AB291" s="212"/>
      <c r="AC291" s="212"/>
      <c r="AD291" s="212"/>
      <c r="AE291" s="212"/>
      <c r="AF291" s="212"/>
      <c r="AG291" s="212" t="s">
        <v>238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ht="20" outlineLevel="1" x14ac:dyDescent="0.25">
      <c r="A292" s="248">
        <v>53</v>
      </c>
      <c r="B292" s="249" t="s">
        <v>509</v>
      </c>
      <c r="C292" s="266" t="s">
        <v>510</v>
      </c>
      <c r="D292" s="250" t="s">
        <v>291</v>
      </c>
      <c r="E292" s="251">
        <v>2774.0502499999998</v>
      </c>
      <c r="F292" s="252"/>
      <c r="G292" s="253">
        <f>ROUND(E292*F292,2)</f>
        <v>0</v>
      </c>
      <c r="H292" s="252"/>
      <c r="I292" s="253">
        <f>ROUND(E292*H292,2)</f>
        <v>0</v>
      </c>
      <c r="J292" s="252"/>
      <c r="K292" s="253">
        <f>ROUND(E292*J292,2)</f>
        <v>0</v>
      </c>
      <c r="L292" s="253">
        <v>21</v>
      </c>
      <c r="M292" s="253">
        <f>G292*(1+L292/100)</f>
        <v>0</v>
      </c>
      <c r="N292" s="251">
        <v>2.5000000000000001E-3</v>
      </c>
      <c r="O292" s="251">
        <f>ROUND(E292*N292,2)</f>
        <v>6.94</v>
      </c>
      <c r="P292" s="251">
        <v>0</v>
      </c>
      <c r="Q292" s="251">
        <f>ROUND(E292*P292,2)</f>
        <v>0</v>
      </c>
      <c r="R292" s="253"/>
      <c r="S292" s="253" t="s">
        <v>418</v>
      </c>
      <c r="T292" s="254" t="s">
        <v>419</v>
      </c>
      <c r="U292" s="232">
        <v>0</v>
      </c>
      <c r="V292" s="232">
        <f>ROUND(E292*U292,2)</f>
        <v>0</v>
      </c>
      <c r="W292" s="232"/>
      <c r="X292" s="232" t="s">
        <v>462</v>
      </c>
      <c r="Y292" s="232" t="s">
        <v>235</v>
      </c>
      <c r="Z292" s="212"/>
      <c r="AA292" s="212"/>
      <c r="AB292" s="212"/>
      <c r="AC292" s="212"/>
      <c r="AD292" s="212"/>
      <c r="AE292" s="212"/>
      <c r="AF292" s="212"/>
      <c r="AG292" s="212" t="s">
        <v>463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2" x14ac:dyDescent="0.25">
      <c r="A293" s="229"/>
      <c r="B293" s="230"/>
      <c r="C293" s="269" t="s">
        <v>511</v>
      </c>
      <c r="D293" s="262"/>
      <c r="E293" s="262"/>
      <c r="F293" s="262"/>
      <c r="G293" s="262"/>
      <c r="H293" s="232"/>
      <c r="I293" s="232"/>
      <c r="J293" s="232"/>
      <c r="K293" s="232"/>
      <c r="L293" s="232"/>
      <c r="M293" s="232"/>
      <c r="N293" s="231"/>
      <c r="O293" s="231"/>
      <c r="P293" s="231"/>
      <c r="Q293" s="231"/>
      <c r="R293" s="232"/>
      <c r="S293" s="232"/>
      <c r="T293" s="232"/>
      <c r="U293" s="232"/>
      <c r="V293" s="232"/>
      <c r="W293" s="232"/>
      <c r="X293" s="232"/>
      <c r="Y293" s="232"/>
      <c r="Z293" s="212"/>
      <c r="AA293" s="212"/>
      <c r="AB293" s="212"/>
      <c r="AC293" s="212"/>
      <c r="AD293" s="212"/>
      <c r="AE293" s="212"/>
      <c r="AF293" s="212"/>
      <c r="AG293" s="212" t="s">
        <v>297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3" x14ac:dyDescent="0.25">
      <c r="A294" s="229"/>
      <c r="B294" s="230"/>
      <c r="C294" s="270" t="s">
        <v>512</v>
      </c>
      <c r="D294" s="264"/>
      <c r="E294" s="264"/>
      <c r="F294" s="264"/>
      <c r="G294" s="264"/>
      <c r="H294" s="232"/>
      <c r="I294" s="232"/>
      <c r="J294" s="232"/>
      <c r="K294" s="232"/>
      <c r="L294" s="232"/>
      <c r="M294" s="232"/>
      <c r="N294" s="231"/>
      <c r="O294" s="231"/>
      <c r="P294" s="231"/>
      <c r="Q294" s="231"/>
      <c r="R294" s="232"/>
      <c r="S294" s="232"/>
      <c r="T294" s="232"/>
      <c r="U294" s="232"/>
      <c r="V294" s="232"/>
      <c r="W294" s="232"/>
      <c r="X294" s="232"/>
      <c r="Y294" s="232"/>
      <c r="Z294" s="212"/>
      <c r="AA294" s="212"/>
      <c r="AB294" s="212"/>
      <c r="AC294" s="212"/>
      <c r="AD294" s="212"/>
      <c r="AE294" s="212"/>
      <c r="AF294" s="212"/>
      <c r="AG294" s="212" t="s">
        <v>297</v>
      </c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3" x14ac:dyDescent="0.25">
      <c r="A295" s="229"/>
      <c r="B295" s="230"/>
      <c r="C295" s="270" t="s">
        <v>513</v>
      </c>
      <c r="D295" s="264"/>
      <c r="E295" s="264"/>
      <c r="F295" s="264"/>
      <c r="G295" s="264"/>
      <c r="H295" s="232"/>
      <c r="I295" s="232"/>
      <c r="J295" s="232"/>
      <c r="K295" s="232"/>
      <c r="L295" s="232"/>
      <c r="M295" s="232"/>
      <c r="N295" s="231"/>
      <c r="O295" s="231"/>
      <c r="P295" s="231"/>
      <c r="Q295" s="231"/>
      <c r="R295" s="232"/>
      <c r="S295" s="232"/>
      <c r="T295" s="232"/>
      <c r="U295" s="232"/>
      <c r="V295" s="232"/>
      <c r="W295" s="232"/>
      <c r="X295" s="232"/>
      <c r="Y295" s="232"/>
      <c r="Z295" s="212"/>
      <c r="AA295" s="212"/>
      <c r="AB295" s="212"/>
      <c r="AC295" s="212"/>
      <c r="AD295" s="212"/>
      <c r="AE295" s="212"/>
      <c r="AF295" s="212"/>
      <c r="AG295" s="212" t="s">
        <v>297</v>
      </c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3" x14ac:dyDescent="0.25">
      <c r="A296" s="229"/>
      <c r="B296" s="230"/>
      <c r="C296" s="270" t="s">
        <v>514</v>
      </c>
      <c r="D296" s="264"/>
      <c r="E296" s="264"/>
      <c r="F296" s="264"/>
      <c r="G296" s="264"/>
      <c r="H296" s="232"/>
      <c r="I296" s="232"/>
      <c r="J296" s="232"/>
      <c r="K296" s="232"/>
      <c r="L296" s="232"/>
      <c r="M296" s="232"/>
      <c r="N296" s="231"/>
      <c r="O296" s="231"/>
      <c r="P296" s="231"/>
      <c r="Q296" s="231"/>
      <c r="R296" s="232"/>
      <c r="S296" s="232"/>
      <c r="T296" s="232"/>
      <c r="U296" s="232"/>
      <c r="V296" s="232"/>
      <c r="W296" s="232"/>
      <c r="X296" s="232"/>
      <c r="Y296" s="232"/>
      <c r="Z296" s="212"/>
      <c r="AA296" s="212"/>
      <c r="AB296" s="212"/>
      <c r="AC296" s="212"/>
      <c r="AD296" s="212"/>
      <c r="AE296" s="212"/>
      <c r="AF296" s="212"/>
      <c r="AG296" s="212" t="s">
        <v>297</v>
      </c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3" x14ac:dyDescent="0.25">
      <c r="A297" s="229"/>
      <c r="B297" s="230"/>
      <c r="C297" s="270" t="s">
        <v>515</v>
      </c>
      <c r="D297" s="264"/>
      <c r="E297" s="264"/>
      <c r="F297" s="264"/>
      <c r="G297" s="264"/>
      <c r="H297" s="232"/>
      <c r="I297" s="232"/>
      <c r="J297" s="232"/>
      <c r="K297" s="232"/>
      <c r="L297" s="232"/>
      <c r="M297" s="232"/>
      <c r="N297" s="231"/>
      <c r="O297" s="231"/>
      <c r="P297" s="231"/>
      <c r="Q297" s="231"/>
      <c r="R297" s="232"/>
      <c r="S297" s="232"/>
      <c r="T297" s="232"/>
      <c r="U297" s="232"/>
      <c r="V297" s="232"/>
      <c r="W297" s="232"/>
      <c r="X297" s="232"/>
      <c r="Y297" s="232"/>
      <c r="Z297" s="212"/>
      <c r="AA297" s="212"/>
      <c r="AB297" s="212"/>
      <c r="AC297" s="212"/>
      <c r="AD297" s="212"/>
      <c r="AE297" s="212"/>
      <c r="AF297" s="212"/>
      <c r="AG297" s="212" t="s">
        <v>297</v>
      </c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3" x14ac:dyDescent="0.25">
      <c r="A298" s="229"/>
      <c r="B298" s="230"/>
      <c r="C298" s="270" t="s">
        <v>516</v>
      </c>
      <c r="D298" s="264"/>
      <c r="E298" s="264"/>
      <c r="F298" s="264"/>
      <c r="G298" s="264"/>
      <c r="H298" s="232"/>
      <c r="I298" s="232"/>
      <c r="J298" s="232"/>
      <c r="K298" s="232"/>
      <c r="L298" s="232"/>
      <c r="M298" s="232"/>
      <c r="N298" s="231"/>
      <c r="O298" s="231"/>
      <c r="P298" s="231"/>
      <c r="Q298" s="231"/>
      <c r="R298" s="232"/>
      <c r="S298" s="232"/>
      <c r="T298" s="232"/>
      <c r="U298" s="232"/>
      <c r="V298" s="232"/>
      <c r="W298" s="232"/>
      <c r="X298" s="232"/>
      <c r="Y298" s="232"/>
      <c r="Z298" s="212"/>
      <c r="AA298" s="212"/>
      <c r="AB298" s="212"/>
      <c r="AC298" s="212"/>
      <c r="AD298" s="212"/>
      <c r="AE298" s="212"/>
      <c r="AF298" s="212"/>
      <c r="AG298" s="212" t="s">
        <v>297</v>
      </c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ht="20" outlineLevel="2" x14ac:dyDescent="0.25">
      <c r="A299" s="229"/>
      <c r="B299" s="230"/>
      <c r="C299" s="267" t="s">
        <v>292</v>
      </c>
      <c r="D299" s="233"/>
      <c r="E299" s="234"/>
      <c r="F299" s="232"/>
      <c r="G299" s="232"/>
      <c r="H299" s="232"/>
      <c r="I299" s="232"/>
      <c r="J299" s="232"/>
      <c r="K299" s="232"/>
      <c r="L299" s="232"/>
      <c r="M299" s="232"/>
      <c r="N299" s="231"/>
      <c r="O299" s="231"/>
      <c r="P299" s="231"/>
      <c r="Q299" s="231"/>
      <c r="R299" s="232"/>
      <c r="S299" s="232"/>
      <c r="T299" s="232"/>
      <c r="U299" s="232"/>
      <c r="V299" s="232"/>
      <c r="W299" s="232"/>
      <c r="X299" s="232"/>
      <c r="Y299" s="232"/>
      <c r="Z299" s="212"/>
      <c r="AA299" s="212"/>
      <c r="AB299" s="212"/>
      <c r="AC299" s="212"/>
      <c r="AD299" s="212"/>
      <c r="AE299" s="212"/>
      <c r="AF299" s="212"/>
      <c r="AG299" s="212" t="s">
        <v>238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3" x14ac:dyDescent="0.25">
      <c r="A300" s="229"/>
      <c r="B300" s="230"/>
      <c r="C300" s="267" t="s">
        <v>500</v>
      </c>
      <c r="D300" s="233"/>
      <c r="E300" s="234"/>
      <c r="F300" s="232"/>
      <c r="G300" s="232"/>
      <c r="H300" s="232"/>
      <c r="I300" s="232"/>
      <c r="J300" s="232"/>
      <c r="K300" s="232"/>
      <c r="L300" s="232"/>
      <c r="M300" s="232"/>
      <c r="N300" s="231"/>
      <c r="O300" s="231"/>
      <c r="P300" s="231"/>
      <c r="Q300" s="231"/>
      <c r="R300" s="232"/>
      <c r="S300" s="232"/>
      <c r="T300" s="232"/>
      <c r="U300" s="232"/>
      <c r="V300" s="232"/>
      <c r="W300" s="232"/>
      <c r="X300" s="232"/>
      <c r="Y300" s="232"/>
      <c r="Z300" s="212"/>
      <c r="AA300" s="212"/>
      <c r="AB300" s="212"/>
      <c r="AC300" s="212"/>
      <c r="AD300" s="212"/>
      <c r="AE300" s="212"/>
      <c r="AF300" s="212"/>
      <c r="AG300" s="212" t="s">
        <v>238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3" x14ac:dyDescent="0.25">
      <c r="A301" s="229"/>
      <c r="B301" s="230"/>
      <c r="C301" s="267" t="s">
        <v>517</v>
      </c>
      <c r="D301" s="233"/>
      <c r="E301" s="234">
        <v>1026.95</v>
      </c>
      <c r="F301" s="232"/>
      <c r="G301" s="232"/>
      <c r="H301" s="232"/>
      <c r="I301" s="232"/>
      <c r="J301" s="232"/>
      <c r="K301" s="232"/>
      <c r="L301" s="232"/>
      <c r="M301" s="232"/>
      <c r="N301" s="231"/>
      <c r="O301" s="231"/>
      <c r="P301" s="231"/>
      <c r="Q301" s="231"/>
      <c r="R301" s="232"/>
      <c r="S301" s="232"/>
      <c r="T301" s="232"/>
      <c r="U301" s="232"/>
      <c r="V301" s="232"/>
      <c r="W301" s="232"/>
      <c r="X301" s="232"/>
      <c r="Y301" s="232"/>
      <c r="Z301" s="212"/>
      <c r="AA301" s="212"/>
      <c r="AB301" s="212"/>
      <c r="AC301" s="212"/>
      <c r="AD301" s="212"/>
      <c r="AE301" s="212"/>
      <c r="AF301" s="212"/>
      <c r="AG301" s="212" t="s">
        <v>238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3" x14ac:dyDescent="0.25">
      <c r="A302" s="229"/>
      <c r="B302" s="230"/>
      <c r="C302" s="267" t="s">
        <v>518</v>
      </c>
      <c r="D302" s="233"/>
      <c r="E302" s="234">
        <v>200.256</v>
      </c>
      <c r="F302" s="232"/>
      <c r="G302" s="232"/>
      <c r="H302" s="232"/>
      <c r="I302" s="232"/>
      <c r="J302" s="232"/>
      <c r="K302" s="232"/>
      <c r="L302" s="232"/>
      <c r="M302" s="232"/>
      <c r="N302" s="231"/>
      <c r="O302" s="231"/>
      <c r="P302" s="231"/>
      <c r="Q302" s="231"/>
      <c r="R302" s="232"/>
      <c r="S302" s="232"/>
      <c r="T302" s="232"/>
      <c r="U302" s="232"/>
      <c r="V302" s="232"/>
      <c r="W302" s="232"/>
      <c r="X302" s="232"/>
      <c r="Y302" s="232"/>
      <c r="Z302" s="212"/>
      <c r="AA302" s="212"/>
      <c r="AB302" s="212"/>
      <c r="AC302" s="212"/>
      <c r="AD302" s="212"/>
      <c r="AE302" s="212"/>
      <c r="AF302" s="212"/>
      <c r="AG302" s="212" t="s">
        <v>238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3" x14ac:dyDescent="0.25">
      <c r="A303" s="229"/>
      <c r="B303" s="230"/>
      <c r="C303" s="267" t="s">
        <v>503</v>
      </c>
      <c r="D303" s="233"/>
      <c r="E303" s="234"/>
      <c r="F303" s="232"/>
      <c r="G303" s="232"/>
      <c r="H303" s="232"/>
      <c r="I303" s="232"/>
      <c r="J303" s="232"/>
      <c r="K303" s="232"/>
      <c r="L303" s="232"/>
      <c r="M303" s="232"/>
      <c r="N303" s="231"/>
      <c r="O303" s="231"/>
      <c r="P303" s="231"/>
      <c r="Q303" s="231"/>
      <c r="R303" s="232"/>
      <c r="S303" s="232"/>
      <c r="T303" s="232"/>
      <c r="U303" s="232"/>
      <c r="V303" s="232"/>
      <c r="W303" s="232"/>
      <c r="X303" s="232"/>
      <c r="Y303" s="232"/>
      <c r="Z303" s="212"/>
      <c r="AA303" s="212"/>
      <c r="AB303" s="212"/>
      <c r="AC303" s="212"/>
      <c r="AD303" s="212"/>
      <c r="AE303" s="212"/>
      <c r="AF303" s="212"/>
      <c r="AG303" s="212" t="s">
        <v>238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3" x14ac:dyDescent="0.25">
      <c r="A304" s="229"/>
      <c r="B304" s="230"/>
      <c r="C304" s="267" t="s">
        <v>519</v>
      </c>
      <c r="D304" s="233"/>
      <c r="E304" s="234">
        <v>438.15</v>
      </c>
      <c r="F304" s="232"/>
      <c r="G304" s="232"/>
      <c r="H304" s="232"/>
      <c r="I304" s="232"/>
      <c r="J304" s="232"/>
      <c r="K304" s="232"/>
      <c r="L304" s="232"/>
      <c r="M304" s="232"/>
      <c r="N304" s="231"/>
      <c r="O304" s="231"/>
      <c r="P304" s="231"/>
      <c r="Q304" s="231"/>
      <c r="R304" s="232"/>
      <c r="S304" s="232"/>
      <c r="T304" s="232"/>
      <c r="U304" s="232"/>
      <c r="V304" s="232"/>
      <c r="W304" s="232"/>
      <c r="X304" s="232"/>
      <c r="Y304" s="232"/>
      <c r="Z304" s="212"/>
      <c r="AA304" s="212"/>
      <c r="AB304" s="212"/>
      <c r="AC304" s="212"/>
      <c r="AD304" s="212"/>
      <c r="AE304" s="212"/>
      <c r="AF304" s="212"/>
      <c r="AG304" s="212" t="s">
        <v>238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3" x14ac:dyDescent="0.25">
      <c r="A305" s="229"/>
      <c r="B305" s="230"/>
      <c r="C305" s="267" t="s">
        <v>520</v>
      </c>
      <c r="D305" s="233"/>
      <c r="E305" s="234">
        <v>188.46</v>
      </c>
      <c r="F305" s="232"/>
      <c r="G305" s="232"/>
      <c r="H305" s="232"/>
      <c r="I305" s="232"/>
      <c r="J305" s="232"/>
      <c r="K305" s="232"/>
      <c r="L305" s="232"/>
      <c r="M305" s="232"/>
      <c r="N305" s="231"/>
      <c r="O305" s="231"/>
      <c r="P305" s="231"/>
      <c r="Q305" s="231"/>
      <c r="R305" s="232"/>
      <c r="S305" s="232"/>
      <c r="T305" s="232"/>
      <c r="U305" s="232"/>
      <c r="V305" s="232"/>
      <c r="W305" s="232"/>
      <c r="X305" s="232"/>
      <c r="Y305" s="232"/>
      <c r="Z305" s="212"/>
      <c r="AA305" s="212"/>
      <c r="AB305" s="212"/>
      <c r="AC305" s="212"/>
      <c r="AD305" s="212"/>
      <c r="AE305" s="212"/>
      <c r="AF305" s="212"/>
      <c r="AG305" s="212" t="s">
        <v>238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3" x14ac:dyDescent="0.25">
      <c r="A306" s="229"/>
      <c r="B306" s="230"/>
      <c r="C306" s="267" t="s">
        <v>506</v>
      </c>
      <c r="D306" s="233"/>
      <c r="E306" s="234"/>
      <c r="F306" s="232"/>
      <c r="G306" s="232"/>
      <c r="H306" s="232"/>
      <c r="I306" s="232"/>
      <c r="J306" s="232"/>
      <c r="K306" s="232"/>
      <c r="L306" s="232"/>
      <c r="M306" s="232"/>
      <c r="N306" s="231"/>
      <c r="O306" s="231"/>
      <c r="P306" s="231"/>
      <c r="Q306" s="231"/>
      <c r="R306" s="232"/>
      <c r="S306" s="232"/>
      <c r="T306" s="232"/>
      <c r="U306" s="232"/>
      <c r="V306" s="232"/>
      <c r="W306" s="232"/>
      <c r="X306" s="232"/>
      <c r="Y306" s="232"/>
      <c r="Z306" s="212"/>
      <c r="AA306" s="212"/>
      <c r="AB306" s="212"/>
      <c r="AC306" s="212"/>
      <c r="AD306" s="212"/>
      <c r="AE306" s="212"/>
      <c r="AF306" s="212"/>
      <c r="AG306" s="212" t="s">
        <v>238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3" x14ac:dyDescent="0.25">
      <c r="A307" s="229"/>
      <c r="B307" s="230"/>
      <c r="C307" s="267" t="s">
        <v>521</v>
      </c>
      <c r="D307" s="233"/>
      <c r="E307" s="234">
        <v>784.47825</v>
      </c>
      <c r="F307" s="232"/>
      <c r="G307" s="232"/>
      <c r="H307" s="232"/>
      <c r="I307" s="232"/>
      <c r="J307" s="232"/>
      <c r="K307" s="232"/>
      <c r="L307" s="232"/>
      <c r="M307" s="232"/>
      <c r="N307" s="231"/>
      <c r="O307" s="231"/>
      <c r="P307" s="231"/>
      <c r="Q307" s="231"/>
      <c r="R307" s="232"/>
      <c r="S307" s="232"/>
      <c r="T307" s="232"/>
      <c r="U307" s="232"/>
      <c r="V307" s="232"/>
      <c r="W307" s="232"/>
      <c r="X307" s="232"/>
      <c r="Y307" s="232"/>
      <c r="Z307" s="212"/>
      <c r="AA307" s="212"/>
      <c r="AB307" s="212"/>
      <c r="AC307" s="212"/>
      <c r="AD307" s="212"/>
      <c r="AE307" s="212"/>
      <c r="AF307" s="212"/>
      <c r="AG307" s="212" t="s">
        <v>238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3" x14ac:dyDescent="0.25">
      <c r="A308" s="229"/>
      <c r="B308" s="230"/>
      <c r="C308" s="267" t="s">
        <v>522</v>
      </c>
      <c r="D308" s="233"/>
      <c r="E308" s="234">
        <v>135.756</v>
      </c>
      <c r="F308" s="232"/>
      <c r="G308" s="232"/>
      <c r="H308" s="232"/>
      <c r="I308" s="232"/>
      <c r="J308" s="232"/>
      <c r="K308" s="232"/>
      <c r="L308" s="232"/>
      <c r="M308" s="232"/>
      <c r="N308" s="231"/>
      <c r="O308" s="231"/>
      <c r="P308" s="231"/>
      <c r="Q308" s="231"/>
      <c r="R308" s="232"/>
      <c r="S308" s="232"/>
      <c r="T308" s="232"/>
      <c r="U308" s="232"/>
      <c r="V308" s="232"/>
      <c r="W308" s="232"/>
      <c r="X308" s="232"/>
      <c r="Y308" s="232"/>
      <c r="Z308" s="212"/>
      <c r="AA308" s="212"/>
      <c r="AB308" s="212"/>
      <c r="AC308" s="212"/>
      <c r="AD308" s="212"/>
      <c r="AE308" s="212"/>
      <c r="AF308" s="212"/>
      <c r="AG308" s="212" t="s">
        <v>238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 x14ac:dyDescent="0.25">
      <c r="A309" s="255">
        <v>54</v>
      </c>
      <c r="B309" s="256" t="s">
        <v>523</v>
      </c>
      <c r="C309" s="268" t="s">
        <v>524</v>
      </c>
      <c r="D309" s="257" t="s">
        <v>291</v>
      </c>
      <c r="E309" s="258">
        <v>2393.2150000000001</v>
      </c>
      <c r="F309" s="259"/>
      <c r="G309" s="260">
        <f>ROUND(E309*F309,2)</f>
        <v>0</v>
      </c>
      <c r="H309" s="259"/>
      <c r="I309" s="260">
        <f>ROUND(E309*H309,2)</f>
        <v>0</v>
      </c>
      <c r="J309" s="259"/>
      <c r="K309" s="260">
        <f>ROUND(E309*J309,2)</f>
        <v>0</v>
      </c>
      <c r="L309" s="260">
        <v>21</v>
      </c>
      <c r="M309" s="260">
        <f>G309*(1+L309/100)</f>
        <v>0</v>
      </c>
      <c r="N309" s="258">
        <v>0</v>
      </c>
      <c r="O309" s="258">
        <f>ROUND(E309*N309,2)</f>
        <v>0</v>
      </c>
      <c r="P309" s="258">
        <v>0</v>
      </c>
      <c r="Q309" s="258">
        <f>ROUND(E309*P309,2)</f>
        <v>0</v>
      </c>
      <c r="R309" s="260"/>
      <c r="S309" s="260" t="s">
        <v>232</v>
      </c>
      <c r="T309" s="261" t="s">
        <v>233</v>
      </c>
      <c r="U309" s="232">
        <v>0.1</v>
      </c>
      <c r="V309" s="232">
        <f>ROUND(E309*U309,2)</f>
        <v>239.32</v>
      </c>
      <c r="W309" s="232"/>
      <c r="X309" s="232" t="s">
        <v>234</v>
      </c>
      <c r="Y309" s="232" t="s">
        <v>235</v>
      </c>
      <c r="Z309" s="212"/>
      <c r="AA309" s="212"/>
      <c r="AB309" s="212"/>
      <c r="AC309" s="212"/>
      <c r="AD309" s="212"/>
      <c r="AE309" s="212"/>
      <c r="AF309" s="212"/>
      <c r="AG309" s="212" t="s">
        <v>236</v>
      </c>
      <c r="AH309" s="212"/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 x14ac:dyDescent="0.25">
      <c r="A310" s="255">
        <v>55</v>
      </c>
      <c r="B310" s="256" t="s">
        <v>525</v>
      </c>
      <c r="C310" s="268" t="s">
        <v>526</v>
      </c>
      <c r="D310" s="257" t="s">
        <v>291</v>
      </c>
      <c r="E310" s="258">
        <v>2774.0502499999998</v>
      </c>
      <c r="F310" s="259"/>
      <c r="G310" s="260">
        <f>ROUND(E310*F310,2)</f>
        <v>0</v>
      </c>
      <c r="H310" s="259"/>
      <c r="I310" s="260">
        <f>ROUND(E310*H310,2)</f>
        <v>0</v>
      </c>
      <c r="J310" s="259"/>
      <c r="K310" s="260">
        <f>ROUND(E310*J310,2)</f>
        <v>0</v>
      </c>
      <c r="L310" s="260">
        <v>21</v>
      </c>
      <c r="M310" s="260">
        <f>G310*(1+L310/100)</f>
        <v>0</v>
      </c>
      <c r="N310" s="258">
        <v>1.2E-4</v>
      </c>
      <c r="O310" s="258">
        <f>ROUND(E310*N310,2)</f>
        <v>0.33</v>
      </c>
      <c r="P310" s="258">
        <v>0</v>
      </c>
      <c r="Q310" s="258">
        <f>ROUND(E310*P310,2)</f>
        <v>0</v>
      </c>
      <c r="R310" s="260" t="s">
        <v>461</v>
      </c>
      <c r="S310" s="260" t="s">
        <v>232</v>
      </c>
      <c r="T310" s="261" t="s">
        <v>233</v>
      </c>
      <c r="U310" s="232">
        <v>0</v>
      </c>
      <c r="V310" s="232">
        <f>ROUND(E310*U310,2)</f>
        <v>0</v>
      </c>
      <c r="W310" s="232"/>
      <c r="X310" s="232" t="s">
        <v>462</v>
      </c>
      <c r="Y310" s="232" t="s">
        <v>235</v>
      </c>
      <c r="Z310" s="212"/>
      <c r="AA310" s="212"/>
      <c r="AB310" s="212"/>
      <c r="AC310" s="212"/>
      <c r="AD310" s="212"/>
      <c r="AE310" s="212"/>
      <c r="AF310" s="212"/>
      <c r="AG310" s="212" t="s">
        <v>463</v>
      </c>
      <c r="AH310" s="212"/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ht="30" outlineLevel="1" x14ac:dyDescent="0.25">
      <c r="A311" s="248">
        <v>56</v>
      </c>
      <c r="B311" s="249" t="s">
        <v>527</v>
      </c>
      <c r="C311" s="266" t="s">
        <v>528</v>
      </c>
      <c r="D311" s="250" t="s">
        <v>291</v>
      </c>
      <c r="E311" s="251">
        <v>1063.155</v>
      </c>
      <c r="F311" s="252"/>
      <c r="G311" s="253">
        <f>ROUND(E311*F311,2)</f>
        <v>0</v>
      </c>
      <c r="H311" s="252"/>
      <c r="I311" s="253">
        <f>ROUND(E311*H311,2)</f>
        <v>0</v>
      </c>
      <c r="J311" s="252"/>
      <c r="K311" s="253">
        <f>ROUND(E311*J311,2)</f>
        <v>0</v>
      </c>
      <c r="L311" s="253">
        <v>21</v>
      </c>
      <c r="M311" s="253">
        <f>G311*(1+L311/100)</f>
        <v>0</v>
      </c>
      <c r="N311" s="251">
        <v>3.3E-4</v>
      </c>
      <c r="O311" s="251">
        <f>ROUND(E311*N311,2)</f>
        <v>0.35</v>
      </c>
      <c r="P311" s="251">
        <v>0</v>
      </c>
      <c r="Q311" s="251">
        <f>ROUND(E311*P311,2)</f>
        <v>0</v>
      </c>
      <c r="R311" s="253"/>
      <c r="S311" s="253" t="s">
        <v>232</v>
      </c>
      <c r="T311" s="254" t="s">
        <v>233</v>
      </c>
      <c r="U311" s="232">
        <v>0.03</v>
      </c>
      <c r="V311" s="232">
        <f>ROUND(E311*U311,2)</f>
        <v>31.89</v>
      </c>
      <c r="W311" s="232"/>
      <c r="X311" s="232" t="s">
        <v>234</v>
      </c>
      <c r="Y311" s="232" t="s">
        <v>235</v>
      </c>
      <c r="Z311" s="212"/>
      <c r="AA311" s="212"/>
      <c r="AB311" s="212"/>
      <c r="AC311" s="212"/>
      <c r="AD311" s="212"/>
      <c r="AE311" s="212"/>
      <c r="AF311" s="212"/>
      <c r="AG311" s="212" t="s">
        <v>236</v>
      </c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ht="20" outlineLevel="2" x14ac:dyDescent="0.25">
      <c r="A312" s="229"/>
      <c r="B312" s="230"/>
      <c r="C312" s="267" t="s">
        <v>292</v>
      </c>
      <c r="D312" s="233"/>
      <c r="E312" s="234"/>
      <c r="F312" s="232"/>
      <c r="G312" s="232"/>
      <c r="H312" s="232"/>
      <c r="I312" s="232"/>
      <c r="J312" s="232"/>
      <c r="K312" s="232"/>
      <c r="L312" s="232"/>
      <c r="M312" s="232"/>
      <c r="N312" s="231"/>
      <c r="O312" s="231"/>
      <c r="P312" s="231"/>
      <c r="Q312" s="231"/>
      <c r="R312" s="232"/>
      <c r="S312" s="232"/>
      <c r="T312" s="232"/>
      <c r="U312" s="232"/>
      <c r="V312" s="232"/>
      <c r="W312" s="232"/>
      <c r="X312" s="232"/>
      <c r="Y312" s="232"/>
      <c r="Z312" s="212"/>
      <c r="AA312" s="212"/>
      <c r="AB312" s="212"/>
      <c r="AC312" s="212"/>
      <c r="AD312" s="212"/>
      <c r="AE312" s="212"/>
      <c r="AF312" s="212"/>
      <c r="AG312" s="212" t="s">
        <v>238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3" x14ac:dyDescent="0.25">
      <c r="A313" s="229"/>
      <c r="B313" s="230"/>
      <c r="C313" s="267" t="s">
        <v>503</v>
      </c>
      <c r="D313" s="233"/>
      <c r="E313" s="234"/>
      <c r="F313" s="232"/>
      <c r="G313" s="232"/>
      <c r="H313" s="232"/>
      <c r="I313" s="232"/>
      <c r="J313" s="232"/>
      <c r="K313" s="232"/>
      <c r="L313" s="232"/>
      <c r="M313" s="232"/>
      <c r="N313" s="231"/>
      <c r="O313" s="231"/>
      <c r="P313" s="231"/>
      <c r="Q313" s="231"/>
      <c r="R313" s="232"/>
      <c r="S313" s="232"/>
      <c r="T313" s="232"/>
      <c r="U313" s="232"/>
      <c r="V313" s="232"/>
      <c r="W313" s="232"/>
      <c r="X313" s="232"/>
      <c r="Y313" s="232"/>
      <c r="Z313" s="212"/>
      <c r="AA313" s="212"/>
      <c r="AB313" s="212"/>
      <c r="AC313" s="212"/>
      <c r="AD313" s="212"/>
      <c r="AE313" s="212"/>
      <c r="AF313" s="212"/>
      <c r="AG313" s="212" t="s">
        <v>238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3" x14ac:dyDescent="0.25">
      <c r="A314" s="229"/>
      <c r="B314" s="230"/>
      <c r="C314" s="267" t="s">
        <v>504</v>
      </c>
      <c r="D314" s="233"/>
      <c r="E314" s="234">
        <v>381</v>
      </c>
      <c r="F314" s="232"/>
      <c r="G314" s="232"/>
      <c r="H314" s="232"/>
      <c r="I314" s="232"/>
      <c r="J314" s="232"/>
      <c r="K314" s="232"/>
      <c r="L314" s="232"/>
      <c r="M314" s="232"/>
      <c r="N314" s="231"/>
      <c r="O314" s="231"/>
      <c r="P314" s="231"/>
      <c r="Q314" s="231"/>
      <c r="R314" s="232"/>
      <c r="S314" s="232"/>
      <c r="T314" s="232"/>
      <c r="U314" s="232"/>
      <c r="V314" s="232"/>
      <c r="W314" s="232"/>
      <c r="X314" s="232"/>
      <c r="Y314" s="232"/>
      <c r="Z314" s="212"/>
      <c r="AA314" s="212"/>
      <c r="AB314" s="212"/>
      <c r="AC314" s="212"/>
      <c r="AD314" s="212"/>
      <c r="AE314" s="212"/>
      <c r="AF314" s="212"/>
      <c r="AG314" s="212" t="s">
        <v>238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3" x14ac:dyDescent="0.25">
      <c r="A315" s="229"/>
      <c r="B315" s="230"/>
      <c r="C315" s="267" t="s">
        <v>506</v>
      </c>
      <c r="D315" s="233"/>
      <c r="E315" s="234"/>
      <c r="F315" s="232"/>
      <c r="G315" s="232"/>
      <c r="H315" s="232"/>
      <c r="I315" s="232"/>
      <c r="J315" s="232"/>
      <c r="K315" s="232"/>
      <c r="L315" s="232"/>
      <c r="M315" s="232"/>
      <c r="N315" s="231"/>
      <c r="O315" s="231"/>
      <c r="P315" s="231"/>
      <c r="Q315" s="231"/>
      <c r="R315" s="232"/>
      <c r="S315" s="232"/>
      <c r="T315" s="232"/>
      <c r="U315" s="232"/>
      <c r="V315" s="232"/>
      <c r="W315" s="232"/>
      <c r="X315" s="232"/>
      <c r="Y315" s="232"/>
      <c r="Z315" s="212"/>
      <c r="AA315" s="212"/>
      <c r="AB315" s="212"/>
      <c r="AC315" s="212"/>
      <c r="AD315" s="212"/>
      <c r="AE315" s="212"/>
      <c r="AF315" s="212"/>
      <c r="AG315" s="212" t="s">
        <v>238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3" x14ac:dyDescent="0.25">
      <c r="A316" s="229"/>
      <c r="B316" s="230"/>
      <c r="C316" s="267" t="s">
        <v>507</v>
      </c>
      <c r="D316" s="233"/>
      <c r="E316" s="234">
        <v>682.15499999999997</v>
      </c>
      <c r="F316" s="232"/>
      <c r="G316" s="232"/>
      <c r="H316" s="232"/>
      <c r="I316" s="232"/>
      <c r="J316" s="232"/>
      <c r="K316" s="232"/>
      <c r="L316" s="232"/>
      <c r="M316" s="232"/>
      <c r="N316" s="231"/>
      <c r="O316" s="231"/>
      <c r="P316" s="231"/>
      <c r="Q316" s="231"/>
      <c r="R316" s="232"/>
      <c r="S316" s="232"/>
      <c r="T316" s="232"/>
      <c r="U316" s="232"/>
      <c r="V316" s="232"/>
      <c r="W316" s="232"/>
      <c r="X316" s="232"/>
      <c r="Y316" s="232"/>
      <c r="Z316" s="212"/>
      <c r="AA316" s="212"/>
      <c r="AB316" s="212"/>
      <c r="AC316" s="212"/>
      <c r="AD316" s="212"/>
      <c r="AE316" s="212"/>
      <c r="AF316" s="212"/>
      <c r="AG316" s="212" t="s">
        <v>238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ht="30" outlineLevel="1" x14ac:dyDescent="0.25">
      <c r="A317" s="248">
        <v>57</v>
      </c>
      <c r="B317" s="249" t="s">
        <v>529</v>
      </c>
      <c r="C317" s="266" t="s">
        <v>530</v>
      </c>
      <c r="D317" s="250" t="s">
        <v>291</v>
      </c>
      <c r="E317" s="251">
        <v>270.18</v>
      </c>
      <c r="F317" s="252"/>
      <c r="G317" s="253">
        <f>ROUND(E317*F317,2)</f>
        <v>0</v>
      </c>
      <c r="H317" s="252"/>
      <c r="I317" s="253">
        <f>ROUND(E317*H317,2)</f>
        <v>0</v>
      </c>
      <c r="J317" s="252"/>
      <c r="K317" s="253">
        <f>ROUND(E317*J317,2)</f>
        <v>0</v>
      </c>
      <c r="L317" s="253">
        <v>21</v>
      </c>
      <c r="M317" s="253">
        <f>G317*(1+L317/100)</f>
        <v>0</v>
      </c>
      <c r="N317" s="251">
        <v>3.5E-4</v>
      </c>
      <c r="O317" s="251">
        <f>ROUND(E317*N317,2)</f>
        <v>0.09</v>
      </c>
      <c r="P317" s="251">
        <v>0</v>
      </c>
      <c r="Q317" s="251">
        <f>ROUND(E317*P317,2)</f>
        <v>0</v>
      </c>
      <c r="R317" s="253"/>
      <c r="S317" s="253" t="s">
        <v>232</v>
      </c>
      <c r="T317" s="254" t="s">
        <v>233</v>
      </c>
      <c r="U317" s="232">
        <v>0.04</v>
      </c>
      <c r="V317" s="232">
        <f>ROUND(E317*U317,2)</f>
        <v>10.81</v>
      </c>
      <c r="W317" s="232"/>
      <c r="X317" s="232" t="s">
        <v>234</v>
      </c>
      <c r="Y317" s="232" t="s">
        <v>235</v>
      </c>
      <c r="Z317" s="212"/>
      <c r="AA317" s="212"/>
      <c r="AB317" s="212"/>
      <c r="AC317" s="212"/>
      <c r="AD317" s="212"/>
      <c r="AE317" s="212"/>
      <c r="AF317" s="212"/>
      <c r="AG317" s="212" t="s">
        <v>236</v>
      </c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ht="20" outlineLevel="2" x14ac:dyDescent="0.25">
      <c r="A318" s="229"/>
      <c r="B318" s="230"/>
      <c r="C318" s="267" t="s">
        <v>292</v>
      </c>
      <c r="D318" s="233"/>
      <c r="E318" s="234"/>
      <c r="F318" s="232"/>
      <c r="G318" s="232"/>
      <c r="H318" s="232"/>
      <c r="I318" s="232"/>
      <c r="J318" s="232"/>
      <c r="K318" s="232"/>
      <c r="L318" s="232"/>
      <c r="M318" s="232"/>
      <c r="N318" s="231"/>
      <c r="O318" s="231"/>
      <c r="P318" s="231"/>
      <c r="Q318" s="231"/>
      <c r="R318" s="232"/>
      <c r="S318" s="232"/>
      <c r="T318" s="232"/>
      <c r="U318" s="232"/>
      <c r="V318" s="232"/>
      <c r="W318" s="232"/>
      <c r="X318" s="232"/>
      <c r="Y318" s="232"/>
      <c r="Z318" s="212"/>
      <c r="AA318" s="212"/>
      <c r="AB318" s="212"/>
      <c r="AC318" s="212"/>
      <c r="AD318" s="212"/>
      <c r="AE318" s="212"/>
      <c r="AF318" s="212"/>
      <c r="AG318" s="212" t="s">
        <v>238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3" x14ac:dyDescent="0.25">
      <c r="A319" s="229"/>
      <c r="B319" s="230"/>
      <c r="C319" s="267" t="s">
        <v>503</v>
      </c>
      <c r="D319" s="233"/>
      <c r="E319" s="234"/>
      <c r="F319" s="232"/>
      <c r="G319" s="232"/>
      <c r="H319" s="232"/>
      <c r="I319" s="232"/>
      <c r="J319" s="232"/>
      <c r="K319" s="232"/>
      <c r="L319" s="232"/>
      <c r="M319" s="232"/>
      <c r="N319" s="231"/>
      <c r="O319" s="231"/>
      <c r="P319" s="231"/>
      <c r="Q319" s="231"/>
      <c r="R319" s="232"/>
      <c r="S319" s="232"/>
      <c r="T319" s="232"/>
      <c r="U319" s="232"/>
      <c r="V319" s="232"/>
      <c r="W319" s="232"/>
      <c r="X319" s="232"/>
      <c r="Y319" s="232"/>
      <c r="Z319" s="212"/>
      <c r="AA319" s="212"/>
      <c r="AB319" s="212"/>
      <c r="AC319" s="212"/>
      <c r="AD319" s="212"/>
      <c r="AE319" s="212"/>
      <c r="AF319" s="212"/>
      <c r="AG319" s="212" t="s">
        <v>238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3" x14ac:dyDescent="0.25">
      <c r="A320" s="229"/>
      <c r="B320" s="230"/>
      <c r="C320" s="267" t="s">
        <v>505</v>
      </c>
      <c r="D320" s="233"/>
      <c r="E320" s="234">
        <v>157.05000000000001</v>
      </c>
      <c r="F320" s="232"/>
      <c r="G320" s="232"/>
      <c r="H320" s="232"/>
      <c r="I320" s="232"/>
      <c r="J320" s="232"/>
      <c r="K320" s="232"/>
      <c r="L320" s="232"/>
      <c r="M320" s="232"/>
      <c r="N320" s="231"/>
      <c r="O320" s="231"/>
      <c r="P320" s="231"/>
      <c r="Q320" s="231"/>
      <c r="R320" s="232"/>
      <c r="S320" s="232"/>
      <c r="T320" s="232"/>
      <c r="U320" s="232"/>
      <c r="V320" s="232"/>
      <c r="W320" s="232"/>
      <c r="X320" s="232"/>
      <c r="Y320" s="232"/>
      <c r="Z320" s="212"/>
      <c r="AA320" s="212"/>
      <c r="AB320" s="212"/>
      <c r="AC320" s="212"/>
      <c r="AD320" s="212"/>
      <c r="AE320" s="212"/>
      <c r="AF320" s="212"/>
      <c r="AG320" s="212" t="s">
        <v>238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3" x14ac:dyDescent="0.25">
      <c r="A321" s="229"/>
      <c r="B321" s="230"/>
      <c r="C321" s="267" t="s">
        <v>506</v>
      </c>
      <c r="D321" s="233"/>
      <c r="E321" s="234"/>
      <c r="F321" s="232"/>
      <c r="G321" s="232"/>
      <c r="H321" s="232"/>
      <c r="I321" s="232"/>
      <c r="J321" s="232"/>
      <c r="K321" s="232"/>
      <c r="L321" s="232"/>
      <c r="M321" s="232"/>
      <c r="N321" s="231"/>
      <c r="O321" s="231"/>
      <c r="P321" s="231"/>
      <c r="Q321" s="231"/>
      <c r="R321" s="232"/>
      <c r="S321" s="232"/>
      <c r="T321" s="232"/>
      <c r="U321" s="232"/>
      <c r="V321" s="232"/>
      <c r="W321" s="232"/>
      <c r="X321" s="232"/>
      <c r="Y321" s="232"/>
      <c r="Z321" s="212"/>
      <c r="AA321" s="212"/>
      <c r="AB321" s="212"/>
      <c r="AC321" s="212"/>
      <c r="AD321" s="212"/>
      <c r="AE321" s="212"/>
      <c r="AF321" s="212"/>
      <c r="AG321" s="212" t="s">
        <v>238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3" x14ac:dyDescent="0.25">
      <c r="A322" s="229"/>
      <c r="B322" s="230"/>
      <c r="C322" s="267" t="s">
        <v>508</v>
      </c>
      <c r="D322" s="233"/>
      <c r="E322" s="234">
        <v>113.13</v>
      </c>
      <c r="F322" s="232"/>
      <c r="G322" s="232"/>
      <c r="H322" s="232"/>
      <c r="I322" s="232"/>
      <c r="J322" s="232"/>
      <c r="K322" s="232"/>
      <c r="L322" s="232"/>
      <c r="M322" s="232"/>
      <c r="N322" s="231"/>
      <c r="O322" s="231"/>
      <c r="P322" s="231"/>
      <c r="Q322" s="231"/>
      <c r="R322" s="232"/>
      <c r="S322" s="232"/>
      <c r="T322" s="232"/>
      <c r="U322" s="232"/>
      <c r="V322" s="232"/>
      <c r="W322" s="232"/>
      <c r="X322" s="232"/>
      <c r="Y322" s="232"/>
      <c r="Z322" s="212"/>
      <c r="AA322" s="212"/>
      <c r="AB322" s="212"/>
      <c r="AC322" s="212"/>
      <c r="AD322" s="212"/>
      <c r="AE322" s="212"/>
      <c r="AF322" s="212"/>
      <c r="AG322" s="212" t="s">
        <v>238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ht="20" outlineLevel="1" x14ac:dyDescent="0.25">
      <c r="A323" s="248">
        <v>58</v>
      </c>
      <c r="B323" s="249" t="s">
        <v>531</v>
      </c>
      <c r="C323" s="266" t="s">
        <v>532</v>
      </c>
      <c r="D323" s="250" t="s">
        <v>291</v>
      </c>
      <c r="E323" s="251">
        <v>381</v>
      </c>
      <c r="F323" s="252"/>
      <c r="G323" s="253">
        <f>ROUND(E323*F323,2)</f>
        <v>0</v>
      </c>
      <c r="H323" s="252"/>
      <c r="I323" s="253">
        <f>ROUND(E323*H323,2)</f>
        <v>0</v>
      </c>
      <c r="J323" s="252"/>
      <c r="K323" s="253">
        <f>ROUND(E323*J323,2)</f>
        <v>0</v>
      </c>
      <c r="L323" s="253">
        <v>21</v>
      </c>
      <c r="M323" s="253">
        <f>G323*(1+L323/100)</f>
        <v>0</v>
      </c>
      <c r="N323" s="251">
        <v>3.5E-4</v>
      </c>
      <c r="O323" s="251">
        <f>ROUND(E323*N323,2)</f>
        <v>0.13</v>
      </c>
      <c r="P323" s="251">
        <v>0</v>
      </c>
      <c r="Q323" s="251">
        <f>ROUND(E323*P323,2)</f>
        <v>0</v>
      </c>
      <c r="R323" s="253"/>
      <c r="S323" s="253" t="s">
        <v>232</v>
      </c>
      <c r="T323" s="254" t="s">
        <v>233</v>
      </c>
      <c r="U323" s="232">
        <v>0.2</v>
      </c>
      <c r="V323" s="232">
        <f>ROUND(E323*U323,2)</f>
        <v>76.2</v>
      </c>
      <c r="W323" s="232"/>
      <c r="X323" s="232" t="s">
        <v>234</v>
      </c>
      <c r="Y323" s="232" t="s">
        <v>235</v>
      </c>
      <c r="Z323" s="212"/>
      <c r="AA323" s="212"/>
      <c r="AB323" s="212"/>
      <c r="AC323" s="212"/>
      <c r="AD323" s="212"/>
      <c r="AE323" s="212"/>
      <c r="AF323" s="212"/>
      <c r="AG323" s="212" t="s">
        <v>236</v>
      </c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ht="20" outlineLevel="2" x14ac:dyDescent="0.25">
      <c r="A324" s="229"/>
      <c r="B324" s="230"/>
      <c r="C324" s="267" t="s">
        <v>292</v>
      </c>
      <c r="D324" s="233"/>
      <c r="E324" s="234"/>
      <c r="F324" s="232"/>
      <c r="G324" s="232"/>
      <c r="H324" s="232"/>
      <c r="I324" s="232"/>
      <c r="J324" s="232"/>
      <c r="K324" s="232"/>
      <c r="L324" s="232"/>
      <c r="M324" s="232"/>
      <c r="N324" s="231"/>
      <c r="O324" s="231"/>
      <c r="P324" s="231"/>
      <c r="Q324" s="231"/>
      <c r="R324" s="232"/>
      <c r="S324" s="232"/>
      <c r="T324" s="232"/>
      <c r="U324" s="232"/>
      <c r="V324" s="232"/>
      <c r="W324" s="232"/>
      <c r="X324" s="232"/>
      <c r="Y324" s="232"/>
      <c r="Z324" s="212"/>
      <c r="AA324" s="212"/>
      <c r="AB324" s="212"/>
      <c r="AC324" s="212"/>
      <c r="AD324" s="212"/>
      <c r="AE324" s="212"/>
      <c r="AF324" s="212"/>
      <c r="AG324" s="212" t="s">
        <v>238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3" x14ac:dyDescent="0.25">
      <c r="A325" s="229"/>
      <c r="B325" s="230"/>
      <c r="C325" s="267" t="s">
        <v>503</v>
      </c>
      <c r="D325" s="233"/>
      <c r="E325" s="234"/>
      <c r="F325" s="232"/>
      <c r="G325" s="232"/>
      <c r="H325" s="232"/>
      <c r="I325" s="232"/>
      <c r="J325" s="232"/>
      <c r="K325" s="232"/>
      <c r="L325" s="232"/>
      <c r="M325" s="232"/>
      <c r="N325" s="231"/>
      <c r="O325" s="231"/>
      <c r="P325" s="231"/>
      <c r="Q325" s="231"/>
      <c r="R325" s="232"/>
      <c r="S325" s="232"/>
      <c r="T325" s="232"/>
      <c r="U325" s="232"/>
      <c r="V325" s="232"/>
      <c r="W325" s="232"/>
      <c r="X325" s="232"/>
      <c r="Y325" s="232"/>
      <c r="Z325" s="212"/>
      <c r="AA325" s="212"/>
      <c r="AB325" s="212"/>
      <c r="AC325" s="212"/>
      <c r="AD325" s="212"/>
      <c r="AE325" s="212"/>
      <c r="AF325" s="212"/>
      <c r="AG325" s="212" t="s">
        <v>238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3" x14ac:dyDescent="0.25">
      <c r="A326" s="229"/>
      <c r="B326" s="230"/>
      <c r="C326" s="267" t="s">
        <v>504</v>
      </c>
      <c r="D326" s="233"/>
      <c r="E326" s="234">
        <v>381</v>
      </c>
      <c r="F326" s="232"/>
      <c r="G326" s="232"/>
      <c r="H326" s="232"/>
      <c r="I326" s="232"/>
      <c r="J326" s="232"/>
      <c r="K326" s="232"/>
      <c r="L326" s="232"/>
      <c r="M326" s="232"/>
      <c r="N326" s="231"/>
      <c r="O326" s="231"/>
      <c r="P326" s="231"/>
      <c r="Q326" s="231"/>
      <c r="R326" s="232"/>
      <c r="S326" s="232"/>
      <c r="T326" s="232"/>
      <c r="U326" s="232"/>
      <c r="V326" s="232"/>
      <c r="W326" s="232"/>
      <c r="X326" s="232"/>
      <c r="Y326" s="232"/>
      <c r="Z326" s="212"/>
      <c r="AA326" s="212"/>
      <c r="AB326" s="212"/>
      <c r="AC326" s="212"/>
      <c r="AD326" s="212"/>
      <c r="AE326" s="212"/>
      <c r="AF326" s="212"/>
      <c r="AG326" s="212" t="s">
        <v>238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ht="20" outlineLevel="1" x14ac:dyDescent="0.25">
      <c r="A327" s="248">
        <v>59</v>
      </c>
      <c r="B327" s="249" t="s">
        <v>533</v>
      </c>
      <c r="C327" s="266" t="s">
        <v>534</v>
      </c>
      <c r="D327" s="250" t="s">
        <v>291</v>
      </c>
      <c r="E327" s="251">
        <v>157.05000000000001</v>
      </c>
      <c r="F327" s="252"/>
      <c r="G327" s="253">
        <f>ROUND(E327*F327,2)</f>
        <v>0</v>
      </c>
      <c r="H327" s="252"/>
      <c r="I327" s="253">
        <f>ROUND(E327*H327,2)</f>
        <v>0</v>
      </c>
      <c r="J327" s="252"/>
      <c r="K327" s="253">
        <f>ROUND(E327*J327,2)</f>
        <v>0</v>
      </c>
      <c r="L327" s="253">
        <v>21</v>
      </c>
      <c r="M327" s="253">
        <f>G327*(1+L327/100)</f>
        <v>0</v>
      </c>
      <c r="N327" s="251">
        <v>4.2000000000000002E-4</v>
      </c>
      <c r="O327" s="251">
        <f>ROUND(E327*N327,2)</f>
        <v>7.0000000000000007E-2</v>
      </c>
      <c r="P327" s="251">
        <v>0</v>
      </c>
      <c r="Q327" s="251">
        <f>ROUND(E327*P327,2)</f>
        <v>0</v>
      </c>
      <c r="R327" s="253"/>
      <c r="S327" s="253" t="s">
        <v>232</v>
      </c>
      <c r="T327" s="254" t="s">
        <v>233</v>
      </c>
      <c r="U327" s="232">
        <v>0.28999999999999998</v>
      </c>
      <c r="V327" s="232">
        <f>ROUND(E327*U327,2)</f>
        <v>45.54</v>
      </c>
      <c r="W327" s="232"/>
      <c r="X327" s="232" t="s">
        <v>234</v>
      </c>
      <c r="Y327" s="232" t="s">
        <v>235</v>
      </c>
      <c r="Z327" s="212"/>
      <c r="AA327" s="212"/>
      <c r="AB327" s="212"/>
      <c r="AC327" s="212"/>
      <c r="AD327" s="212"/>
      <c r="AE327" s="212"/>
      <c r="AF327" s="212"/>
      <c r="AG327" s="212" t="s">
        <v>236</v>
      </c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ht="20" outlineLevel="2" x14ac:dyDescent="0.25">
      <c r="A328" s="229"/>
      <c r="B328" s="230"/>
      <c r="C328" s="267" t="s">
        <v>292</v>
      </c>
      <c r="D328" s="233"/>
      <c r="E328" s="234"/>
      <c r="F328" s="232"/>
      <c r="G328" s="232"/>
      <c r="H328" s="232"/>
      <c r="I328" s="232"/>
      <c r="J328" s="232"/>
      <c r="K328" s="232"/>
      <c r="L328" s="232"/>
      <c r="M328" s="232"/>
      <c r="N328" s="231"/>
      <c r="O328" s="231"/>
      <c r="P328" s="231"/>
      <c r="Q328" s="231"/>
      <c r="R328" s="232"/>
      <c r="S328" s="232"/>
      <c r="T328" s="232"/>
      <c r="U328" s="232"/>
      <c r="V328" s="232"/>
      <c r="W328" s="232"/>
      <c r="X328" s="232"/>
      <c r="Y328" s="232"/>
      <c r="Z328" s="212"/>
      <c r="AA328" s="212"/>
      <c r="AB328" s="212"/>
      <c r="AC328" s="212"/>
      <c r="AD328" s="212"/>
      <c r="AE328" s="212"/>
      <c r="AF328" s="212"/>
      <c r="AG328" s="212" t="s">
        <v>238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3" x14ac:dyDescent="0.25">
      <c r="A329" s="229"/>
      <c r="B329" s="230"/>
      <c r="C329" s="267" t="s">
        <v>503</v>
      </c>
      <c r="D329" s="233"/>
      <c r="E329" s="234"/>
      <c r="F329" s="232"/>
      <c r="G329" s="232"/>
      <c r="H329" s="232"/>
      <c r="I329" s="232"/>
      <c r="J329" s="232"/>
      <c r="K329" s="232"/>
      <c r="L329" s="232"/>
      <c r="M329" s="232"/>
      <c r="N329" s="231"/>
      <c r="O329" s="231"/>
      <c r="P329" s="231"/>
      <c r="Q329" s="231"/>
      <c r="R329" s="232"/>
      <c r="S329" s="232"/>
      <c r="T329" s="232"/>
      <c r="U329" s="232"/>
      <c r="V329" s="232"/>
      <c r="W329" s="232"/>
      <c r="X329" s="232"/>
      <c r="Y329" s="232"/>
      <c r="Z329" s="212"/>
      <c r="AA329" s="212"/>
      <c r="AB329" s="212"/>
      <c r="AC329" s="212"/>
      <c r="AD329" s="212"/>
      <c r="AE329" s="212"/>
      <c r="AF329" s="212"/>
      <c r="AG329" s="212" t="s">
        <v>238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3" x14ac:dyDescent="0.25">
      <c r="A330" s="229"/>
      <c r="B330" s="230"/>
      <c r="C330" s="267" t="s">
        <v>505</v>
      </c>
      <c r="D330" s="233"/>
      <c r="E330" s="234">
        <v>157.05000000000001</v>
      </c>
      <c r="F330" s="232"/>
      <c r="G330" s="232"/>
      <c r="H330" s="232"/>
      <c r="I330" s="232"/>
      <c r="J330" s="232"/>
      <c r="K330" s="232"/>
      <c r="L330" s="232"/>
      <c r="M330" s="232"/>
      <c r="N330" s="231"/>
      <c r="O330" s="231"/>
      <c r="P330" s="231"/>
      <c r="Q330" s="231"/>
      <c r="R330" s="232"/>
      <c r="S330" s="232"/>
      <c r="T330" s="232"/>
      <c r="U330" s="232"/>
      <c r="V330" s="232"/>
      <c r="W330" s="232"/>
      <c r="X330" s="232"/>
      <c r="Y330" s="232"/>
      <c r="Z330" s="212"/>
      <c r="AA330" s="212"/>
      <c r="AB330" s="212"/>
      <c r="AC330" s="212"/>
      <c r="AD330" s="212"/>
      <c r="AE330" s="212"/>
      <c r="AF330" s="212"/>
      <c r="AG330" s="212" t="s">
        <v>238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 x14ac:dyDescent="0.25">
      <c r="A331" s="248">
        <v>60</v>
      </c>
      <c r="B331" s="249" t="s">
        <v>459</v>
      </c>
      <c r="C331" s="266" t="s">
        <v>460</v>
      </c>
      <c r="D331" s="250" t="s">
        <v>291</v>
      </c>
      <c r="E331" s="251">
        <v>626.61</v>
      </c>
      <c r="F331" s="252"/>
      <c r="G331" s="253">
        <f>ROUND(E331*F331,2)</f>
        <v>0</v>
      </c>
      <c r="H331" s="252"/>
      <c r="I331" s="253">
        <f>ROUND(E331*H331,2)</f>
        <v>0</v>
      </c>
      <c r="J331" s="252"/>
      <c r="K331" s="253">
        <f>ROUND(E331*J331,2)</f>
        <v>0</v>
      </c>
      <c r="L331" s="253">
        <v>21</v>
      </c>
      <c r="M331" s="253">
        <f>G331*(1+L331/100)</f>
        <v>0</v>
      </c>
      <c r="N331" s="251">
        <v>4.4999999999999997E-3</v>
      </c>
      <c r="O331" s="251">
        <f>ROUND(E331*N331,2)</f>
        <v>2.82</v>
      </c>
      <c r="P331" s="251">
        <v>0</v>
      </c>
      <c r="Q331" s="251">
        <f>ROUND(E331*P331,2)</f>
        <v>0</v>
      </c>
      <c r="R331" s="253"/>
      <c r="S331" s="253" t="s">
        <v>232</v>
      </c>
      <c r="T331" s="254" t="s">
        <v>233</v>
      </c>
      <c r="U331" s="232">
        <v>0</v>
      </c>
      <c r="V331" s="232">
        <f>ROUND(E331*U331,2)</f>
        <v>0</v>
      </c>
      <c r="W331" s="232"/>
      <c r="X331" s="232" t="s">
        <v>535</v>
      </c>
      <c r="Y331" s="232" t="s">
        <v>235</v>
      </c>
      <c r="Z331" s="212"/>
      <c r="AA331" s="212"/>
      <c r="AB331" s="212"/>
      <c r="AC331" s="212"/>
      <c r="AD331" s="212"/>
      <c r="AE331" s="212"/>
      <c r="AF331" s="212"/>
      <c r="AG331" s="212" t="s">
        <v>536</v>
      </c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ht="20" outlineLevel="2" x14ac:dyDescent="0.25">
      <c r="A332" s="229"/>
      <c r="B332" s="230"/>
      <c r="C332" s="267" t="s">
        <v>292</v>
      </c>
      <c r="D332" s="233"/>
      <c r="E332" s="234"/>
      <c r="F332" s="232"/>
      <c r="G332" s="232"/>
      <c r="H332" s="232"/>
      <c r="I332" s="232"/>
      <c r="J332" s="232"/>
      <c r="K332" s="232"/>
      <c r="L332" s="232"/>
      <c r="M332" s="232"/>
      <c r="N332" s="231"/>
      <c r="O332" s="231"/>
      <c r="P332" s="231"/>
      <c r="Q332" s="231"/>
      <c r="R332" s="232"/>
      <c r="S332" s="232"/>
      <c r="T332" s="232"/>
      <c r="U332" s="232"/>
      <c r="V332" s="232"/>
      <c r="W332" s="232"/>
      <c r="X332" s="232"/>
      <c r="Y332" s="232"/>
      <c r="Z332" s="212"/>
      <c r="AA332" s="212"/>
      <c r="AB332" s="212"/>
      <c r="AC332" s="212"/>
      <c r="AD332" s="212"/>
      <c r="AE332" s="212"/>
      <c r="AF332" s="212"/>
      <c r="AG332" s="212" t="s">
        <v>238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3" x14ac:dyDescent="0.25">
      <c r="A333" s="229"/>
      <c r="B333" s="230"/>
      <c r="C333" s="267" t="s">
        <v>503</v>
      </c>
      <c r="D333" s="233"/>
      <c r="E333" s="234"/>
      <c r="F333" s="232"/>
      <c r="G333" s="232"/>
      <c r="H333" s="232"/>
      <c r="I333" s="232"/>
      <c r="J333" s="232"/>
      <c r="K333" s="232"/>
      <c r="L333" s="232"/>
      <c r="M333" s="232"/>
      <c r="N333" s="231"/>
      <c r="O333" s="231"/>
      <c r="P333" s="231"/>
      <c r="Q333" s="231"/>
      <c r="R333" s="232"/>
      <c r="S333" s="232"/>
      <c r="T333" s="232"/>
      <c r="U333" s="232"/>
      <c r="V333" s="232"/>
      <c r="W333" s="232"/>
      <c r="X333" s="232"/>
      <c r="Y333" s="232"/>
      <c r="Z333" s="212"/>
      <c r="AA333" s="212"/>
      <c r="AB333" s="212"/>
      <c r="AC333" s="212"/>
      <c r="AD333" s="212"/>
      <c r="AE333" s="212"/>
      <c r="AF333" s="212"/>
      <c r="AG333" s="212" t="s">
        <v>238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3" x14ac:dyDescent="0.25">
      <c r="A334" s="229"/>
      <c r="B334" s="230"/>
      <c r="C334" s="267" t="s">
        <v>519</v>
      </c>
      <c r="D334" s="233"/>
      <c r="E334" s="234">
        <v>438.15</v>
      </c>
      <c r="F334" s="232"/>
      <c r="G334" s="232"/>
      <c r="H334" s="232"/>
      <c r="I334" s="232"/>
      <c r="J334" s="232"/>
      <c r="K334" s="232"/>
      <c r="L334" s="232"/>
      <c r="M334" s="232"/>
      <c r="N334" s="231"/>
      <c r="O334" s="231"/>
      <c r="P334" s="231"/>
      <c r="Q334" s="231"/>
      <c r="R334" s="232"/>
      <c r="S334" s="232"/>
      <c r="T334" s="232"/>
      <c r="U334" s="232"/>
      <c r="V334" s="232"/>
      <c r="W334" s="232"/>
      <c r="X334" s="232"/>
      <c r="Y334" s="232"/>
      <c r="Z334" s="212"/>
      <c r="AA334" s="212"/>
      <c r="AB334" s="212"/>
      <c r="AC334" s="212"/>
      <c r="AD334" s="212"/>
      <c r="AE334" s="212"/>
      <c r="AF334" s="212"/>
      <c r="AG334" s="212" t="s">
        <v>238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3" x14ac:dyDescent="0.25">
      <c r="A335" s="229"/>
      <c r="B335" s="230"/>
      <c r="C335" s="267" t="s">
        <v>520</v>
      </c>
      <c r="D335" s="233"/>
      <c r="E335" s="234">
        <v>188.46</v>
      </c>
      <c r="F335" s="232"/>
      <c r="G335" s="232"/>
      <c r="H335" s="232"/>
      <c r="I335" s="232"/>
      <c r="J335" s="232"/>
      <c r="K335" s="232"/>
      <c r="L335" s="232"/>
      <c r="M335" s="232"/>
      <c r="N335" s="231"/>
      <c r="O335" s="231"/>
      <c r="P335" s="231"/>
      <c r="Q335" s="231"/>
      <c r="R335" s="232"/>
      <c r="S335" s="232"/>
      <c r="T335" s="232"/>
      <c r="U335" s="232"/>
      <c r="V335" s="232"/>
      <c r="W335" s="232"/>
      <c r="X335" s="232"/>
      <c r="Y335" s="232"/>
      <c r="Z335" s="212"/>
      <c r="AA335" s="212"/>
      <c r="AB335" s="212"/>
      <c r="AC335" s="212"/>
      <c r="AD335" s="212"/>
      <c r="AE335" s="212"/>
      <c r="AF335" s="212"/>
      <c r="AG335" s="212" t="s">
        <v>238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ht="20" outlineLevel="1" x14ac:dyDescent="0.25">
      <c r="A336" s="248">
        <v>61</v>
      </c>
      <c r="B336" s="249" t="s">
        <v>537</v>
      </c>
      <c r="C336" s="266" t="s">
        <v>538</v>
      </c>
      <c r="D336" s="250" t="s">
        <v>291</v>
      </c>
      <c r="E336" s="251">
        <v>682.15499999999997</v>
      </c>
      <c r="F336" s="252"/>
      <c r="G336" s="253">
        <f>ROUND(E336*F336,2)</f>
        <v>0</v>
      </c>
      <c r="H336" s="252"/>
      <c r="I336" s="253">
        <f>ROUND(E336*H336,2)</f>
        <v>0</v>
      </c>
      <c r="J336" s="252"/>
      <c r="K336" s="253">
        <f>ROUND(E336*J336,2)</f>
        <v>0</v>
      </c>
      <c r="L336" s="253">
        <v>21</v>
      </c>
      <c r="M336" s="253">
        <f>G336*(1+L336/100)</f>
        <v>0</v>
      </c>
      <c r="N336" s="251">
        <v>0</v>
      </c>
      <c r="O336" s="251">
        <f>ROUND(E336*N336,2)</f>
        <v>0</v>
      </c>
      <c r="P336" s="251">
        <v>0</v>
      </c>
      <c r="Q336" s="251">
        <f>ROUND(E336*P336,2)</f>
        <v>0</v>
      </c>
      <c r="R336" s="253"/>
      <c r="S336" s="253" t="s">
        <v>232</v>
      </c>
      <c r="T336" s="254" t="s">
        <v>233</v>
      </c>
      <c r="U336" s="232">
        <v>0.21</v>
      </c>
      <c r="V336" s="232">
        <f>ROUND(E336*U336,2)</f>
        <v>143.25</v>
      </c>
      <c r="W336" s="232"/>
      <c r="X336" s="232" t="s">
        <v>234</v>
      </c>
      <c r="Y336" s="232" t="s">
        <v>235</v>
      </c>
      <c r="Z336" s="212"/>
      <c r="AA336" s="212"/>
      <c r="AB336" s="212"/>
      <c r="AC336" s="212"/>
      <c r="AD336" s="212"/>
      <c r="AE336" s="212"/>
      <c r="AF336" s="212"/>
      <c r="AG336" s="212" t="s">
        <v>236</v>
      </c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ht="20" outlineLevel="2" x14ac:dyDescent="0.25">
      <c r="A337" s="229"/>
      <c r="B337" s="230"/>
      <c r="C337" s="267" t="s">
        <v>292</v>
      </c>
      <c r="D337" s="233"/>
      <c r="E337" s="234"/>
      <c r="F337" s="232"/>
      <c r="G337" s="232"/>
      <c r="H337" s="232"/>
      <c r="I337" s="232"/>
      <c r="J337" s="232"/>
      <c r="K337" s="232"/>
      <c r="L337" s="232"/>
      <c r="M337" s="232"/>
      <c r="N337" s="231"/>
      <c r="O337" s="231"/>
      <c r="P337" s="231"/>
      <c r="Q337" s="231"/>
      <c r="R337" s="232"/>
      <c r="S337" s="232"/>
      <c r="T337" s="232"/>
      <c r="U337" s="232"/>
      <c r="V337" s="232"/>
      <c r="W337" s="232"/>
      <c r="X337" s="232"/>
      <c r="Y337" s="232"/>
      <c r="Z337" s="212"/>
      <c r="AA337" s="212"/>
      <c r="AB337" s="212"/>
      <c r="AC337" s="212"/>
      <c r="AD337" s="212"/>
      <c r="AE337" s="212"/>
      <c r="AF337" s="212"/>
      <c r="AG337" s="212" t="s">
        <v>238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3" x14ac:dyDescent="0.25">
      <c r="A338" s="229"/>
      <c r="B338" s="230"/>
      <c r="C338" s="267" t="s">
        <v>506</v>
      </c>
      <c r="D338" s="233"/>
      <c r="E338" s="234"/>
      <c r="F338" s="232"/>
      <c r="G338" s="232"/>
      <c r="H338" s="232"/>
      <c r="I338" s="232"/>
      <c r="J338" s="232"/>
      <c r="K338" s="232"/>
      <c r="L338" s="232"/>
      <c r="M338" s="232"/>
      <c r="N338" s="231"/>
      <c r="O338" s="231"/>
      <c r="P338" s="231"/>
      <c r="Q338" s="231"/>
      <c r="R338" s="232"/>
      <c r="S338" s="232"/>
      <c r="T338" s="232"/>
      <c r="U338" s="232"/>
      <c r="V338" s="232"/>
      <c r="W338" s="232"/>
      <c r="X338" s="232"/>
      <c r="Y338" s="232"/>
      <c r="Z338" s="212"/>
      <c r="AA338" s="212"/>
      <c r="AB338" s="212"/>
      <c r="AC338" s="212"/>
      <c r="AD338" s="212"/>
      <c r="AE338" s="212"/>
      <c r="AF338" s="212"/>
      <c r="AG338" s="212" t="s">
        <v>238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3" x14ac:dyDescent="0.25">
      <c r="A339" s="229"/>
      <c r="B339" s="230"/>
      <c r="C339" s="267" t="s">
        <v>507</v>
      </c>
      <c r="D339" s="233"/>
      <c r="E339" s="234">
        <v>682.15499999999997</v>
      </c>
      <c r="F339" s="232"/>
      <c r="G339" s="232"/>
      <c r="H339" s="232"/>
      <c r="I339" s="232"/>
      <c r="J339" s="232"/>
      <c r="K339" s="232"/>
      <c r="L339" s="232"/>
      <c r="M339" s="232"/>
      <c r="N339" s="231"/>
      <c r="O339" s="231"/>
      <c r="P339" s="231"/>
      <c r="Q339" s="231"/>
      <c r="R339" s="232"/>
      <c r="S339" s="232"/>
      <c r="T339" s="232"/>
      <c r="U339" s="232"/>
      <c r="V339" s="232"/>
      <c r="W339" s="232"/>
      <c r="X339" s="232"/>
      <c r="Y339" s="232"/>
      <c r="Z339" s="212"/>
      <c r="AA339" s="212"/>
      <c r="AB339" s="212"/>
      <c r="AC339" s="212"/>
      <c r="AD339" s="212"/>
      <c r="AE339" s="212"/>
      <c r="AF339" s="212"/>
      <c r="AG339" s="212" t="s">
        <v>238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ht="20" outlineLevel="1" x14ac:dyDescent="0.25">
      <c r="A340" s="248">
        <v>62</v>
      </c>
      <c r="B340" s="249" t="s">
        <v>539</v>
      </c>
      <c r="C340" s="266" t="s">
        <v>540</v>
      </c>
      <c r="D340" s="250" t="s">
        <v>291</v>
      </c>
      <c r="E340" s="251">
        <v>113.13</v>
      </c>
      <c r="F340" s="252"/>
      <c r="G340" s="253">
        <f>ROUND(E340*F340,2)</f>
        <v>0</v>
      </c>
      <c r="H340" s="252"/>
      <c r="I340" s="253">
        <f>ROUND(E340*H340,2)</f>
        <v>0</v>
      </c>
      <c r="J340" s="252"/>
      <c r="K340" s="253">
        <f>ROUND(E340*J340,2)</f>
        <v>0</v>
      </c>
      <c r="L340" s="253">
        <v>21</v>
      </c>
      <c r="M340" s="253">
        <f>G340*(1+L340/100)</f>
        <v>0</v>
      </c>
      <c r="N340" s="251">
        <v>0</v>
      </c>
      <c r="O340" s="251">
        <f>ROUND(E340*N340,2)</f>
        <v>0</v>
      </c>
      <c r="P340" s="251">
        <v>0</v>
      </c>
      <c r="Q340" s="251">
        <f>ROUND(E340*P340,2)</f>
        <v>0</v>
      </c>
      <c r="R340" s="253"/>
      <c r="S340" s="253" t="s">
        <v>232</v>
      </c>
      <c r="T340" s="254" t="s">
        <v>233</v>
      </c>
      <c r="U340" s="232">
        <v>0.28999999999999998</v>
      </c>
      <c r="V340" s="232">
        <f>ROUND(E340*U340,2)</f>
        <v>32.81</v>
      </c>
      <c r="W340" s="232"/>
      <c r="X340" s="232" t="s">
        <v>234</v>
      </c>
      <c r="Y340" s="232" t="s">
        <v>235</v>
      </c>
      <c r="Z340" s="212"/>
      <c r="AA340" s="212"/>
      <c r="AB340" s="212"/>
      <c r="AC340" s="212"/>
      <c r="AD340" s="212"/>
      <c r="AE340" s="212"/>
      <c r="AF340" s="212"/>
      <c r="AG340" s="212" t="s">
        <v>236</v>
      </c>
      <c r="AH340" s="212"/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ht="20" outlineLevel="2" x14ac:dyDescent="0.25">
      <c r="A341" s="229"/>
      <c r="B341" s="230"/>
      <c r="C341" s="267" t="s">
        <v>292</v>
      </c>
      <c r="D341" s="233"/>
      <c r="E341" s="234"/>
      <c r="F341" s="232"/>
      <c r="G341" s="232"/>
      <c r="H341" s="232"/>
      <c r="I341" s="232"/>
      <c r="J341" s="232"/>
      <c r="K341" s="232"/>
      <c r="L341" s="232"/>
      <c r="M341" s="232"/>
      <c r="N341" s="231"/>
      <c r="O341" s="231"/>
      <c r="P341" s="231"/>
      <c r="Q341" s="231"/>
      <c r="R341" s="232"/>
      <c r="S341" s="232"/>
      <c r="T341" s="232"/>
      <c r="U341" s="232"/>
      <c r="V341" s="232"/>
      <c r="W341" s="232"/>
      <c r="X341" s="232"/>
      <c r="Y341" s="232"/>
      <c r="Z341" s="212"/>
      <c r="AA341" s="212"/>
      <c r="AB341" s="212"/>
      <c r="AC341" s="212"/>
      <c r="AD341" s="212"/>
      <c r="AE341" s="212"/>
      <c r="AF341" s="212"/>
      <c r="AG341" s="212" t="s">
        <v>238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3" x14ac:dyDescent="0.25">
      <c r="A342" s="229"/>
      <c r="B342" s="230"/>
      <c r="C342" s="267" t="s">
        <v>506</v>
      </c>
      <c r="D342" s="233"/>
      <c r="E342" s="234"/>
      <c r="F342" s="232"/>
      <c r="G342" s="232"/>
      <c r="H342" s="232"/>
      <c r="I342" s="232"/>
      <c r="J342" s="232"/>
      <c r="K342" s="232"/>
      <c r="L342" s="232"/>
      <c r="M342" s="232"/>
      <c r="N342" s="231"/>
      <c r="O342" s="231"/>
      <c r="P342" s="231"/>
      <c r="Q342" s="231"/>
      <c r="R342" s="232"/>
      <c r="S342" s="232"/>
      <c r="T342" s="232"/>
      <c r="U342" s="232"/>
      <c r="V342" s="232"/>
      <c r="W342" s="232"/>
      <c r="X342" s="232"/>
      <c r="Y342" s="232"/>
      <c r="Z342" s="212"/>
      <c r="AA342" s="212"/>
      <c r="AB342" s="212"/>
      <c r="AC342" s="212"/>
      <c r="AD342" s="212"/>
      <c r="AE342" s="212"/>
      <c r="AF342" s="212"/>
      <c r="AG342" s="212" t="s">
        <v>238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3" x14ac:dyDescent="0.25">
      <c r="A343" s="229"/>
      <c r="B343" s="230"/>
      <c r="C343" s="267" t="s">
        <v>508</v>
      </c>
      <c r="D343" s="233"/>
      <c r="E343" s="234">
        <v>113.13</v>
      </c>
      <c r="F343" s="232"/>
      <c r="G343" s="232"/>
      <c r="H343" s="232"/>
      <c r="I343" s="232"/>
      <c r="J343" s="232"/>
      <c r="K343" s="232"/>
      <c r="L343" s="232"/>
      <c r="M343" s="232"/>
      <c r="N343" s="231"/>
      <c r="O343" s="231"/>
      <c r="P343" s="231"/>
      <c r="Q343" s="231"/>
      <c r="R343" s="232"/>
      <c r="S343" s="232"/>
      <c r="T343" s="232"/>
      <c r="U343" s="232"/>
      <c r="V343" s="232"/>
      <c r="W343" s="232"/>
      <c r="X343" s="232"/>
      <c r="Y343" s="232"/>
      <c r="Z343" s="212"/>
      <c r="AA343" s="212"/>
      <c r="AB343" s="212"/>
      <c r="AC343" s="212"/>
      <c r="AD343" s="212"/>
      <c r="AE343" s="212"/>
      <c r="AF343" s="212"/>
      <c r="AG343" s="212" t="s">
        <v>238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ht="30" outlineLevel="1" x14ac:dyDescent="0.25">
      <c r="A344" s="248">
        <v>63</v>
      </c>
      <c r="B344" s="249" t="s">
        <v>541</v>
      </c>
      <c r="C344" s="266" t="s">
        <v>542</v>
      </c>
      <c r="D344" s="250" t="s">
        <v>291</v>
      </c>
      <c r="E344" s="251">
        <v>920.23424999999997</v>
      </c>
      <c r="F344" s="252"/>
      <c r="G344" s="253">
        <f>ROUND(E344*F344,2)</f>
        <v>0</v>
      </c>
      <c r="H344" s="252"/>
      <c r="I344" s="253">
        <f>ROUND(E344*H344,2)</f>
        <v>0</v>
      </c>
      <c r="J344" s="252"/>
      <c r="K344" s="253">
        <f>ROUND(E344*J344,2)</f>
        <v>0</v>
      </c>
      <c r="L344" s="253">
        <v>21</v>
      </c>
      <c r="M344" s="253">
        <f>G344*(1+L344/100)</f>
        <v>0</v>
      </c>
      <c r="N344" s="251">
        <v>2.3E-3</v>
      </c>
      <c r="O344" s="251">
        <f>ROUND(E344*N344,2)</f>
        <v>2.12</v>
      </c>
      <c r="P344" s="251">
        <v>0</v>
      </c>
      <c r="Q344" s="251">
        <f>ROUND(E344*P344,2)</f>
        <v>0</v>
      </c>
      <c r="R344" s="253"/>
      <c r="S344" s="253" t="s">
        <v>418</v>
      </c>
      <c r="T344" s="254" t="s">
        <v>419</v>
      </c>
      <c r="U344" s="232">
        <v>0</v>
      </c>
      <c r="V344" s="232">
        <f>ROUND(E344*U344,2)</f>
        <v>0</v>
      </c>
      <c r="W344" s="232"/>
      <c r="X344" s="232" t="s">
        <v>462</v>
      </c>
      <c r="Y344" s="232" t="s">
        <v>235</v>
      </c>
      <c r="Z344" s="212"/>
      <c r="AA344" s="212"/>
      <c r="AB344" s="212"/>
      <c r="AC344" s="212"/>
      <c r="AD344" s="212"/>
      <c r="AE344" s="212"/>
      <c r="AF344" s="212"/>
      <c r="AG344" s="212" t="s">
        <v>463</v>
      </c>
      <c r="AH344" s="212"/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ht="20" outlineLevel="2" x14ac:dyDescent="0.25">
      <c r="A345" s="229"/>
      <c r="B345" s="230"/>
      <c r="C345" s="267" t="s">
        <v>292</v>
      </c>
      <c r="D345" s="233"/>
      <c r="E345" s="234"/>
      <c r="F345" s="232"/>
      <c r="G345" s="232"/>
      <c r="H345" s="232"/>
      <c r="I345" s="232"/>
      <c r="J345" s="232"/>
      <c r="K345" s="232"/>
      <c r="L345" s="232"/>
      <c r="M345" s="232"/>
      <c r="N345" s="231"/>
      <c r="O345" s="231"/>
      <c r="P345" s="231"/>
      <c r="Q345" s="231"/>
      <c r="R345" s="232"/>
      <c r="S345" s="232"/>
      <c r="T345" s="232"/>
      <c r="U345" s="232"/>
      <c r="V345" s="232"/>
      <c r="W345" s="232"/>
      <c r="X345" s="232"/>
      <c r="Y345" s="232"/>
      <c r="Z345" s="212"/>
      <c r="AA345" s="212"/>
      <c r="AB345" s="212"/>
      <c r="AC345" s="212"/>
      <c r="AD345" s="212"/>
      <c r="AE345" s="212"/>
      <c r="AF345" s="212"/>
      <c r="AG345" s="212" t="s">
        <v>238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3" x14ac:dyDescent="0.25">
      <c r="A346" s="229"/>
      <c r="B346" s="230"/>
      <c r="C346" s="267" t="s">
        <v>506</v>
      </c>
      <c r="D346" s="233"/>
      <c r="E346" s="234"/>
      <c r="F346" s="232"/>
      <c r="G346" s="232"/>
      <c r="H346" s="232"/>
      <c r="I346" s="232"/>
      <c r="J346" s="232"/>
      <c r="K346" s="232"/>
      <c r="L346" s="232"/>
      <c r="M346" s="232"/>
      <c r="N346" s="231"/>
      <c r="O346" s="231"/>
      <c r="P346" s="231"/>
      <c r="Q346" s="231"/>
      <c r="R346" s="232"/>
      <c r="S346" s="232"/>
      <c r="T346" s="232"/>
      <c r="U346" s="232"/>
      <c r="V346" s="232"/>
      <c r="W346" s="232"/>
      <c r="X346" s="232"/>
      <c r="Y346" s="232"/>
      <c r="Z346" s="212"/>
      <c r="AA346" s="212"/>
      <c r="AB346" s="212"/>
      <c r="AC346" s="212"/>
      <c r="AD346" s="212"/>
      <c r="AE346" s="212"/>
      <c r="AF346" s="212"/>
      <c r="AG346" s="212" t="s">
        <v>238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3" x14ac:dyDescent="0.25">
      <c r="A347" s="229"/>
      <c r="B347" s="230"/>
      <c r="C347" s="267" t="s">
        <v>521</v>
      </c>
      <c r="D347" s="233"/>
      <c r="E347" s="234">
        <v>784.47825</v>
      </c>
      <c r="F347" s="232"/>
      <c r="G347" s="232"/>
      <c r="H347" s="232"/>
      <c r="I347" s="232"/>
      <c r="J347" s="232"/>
      <c r="K347" s="232"/>
      <c r="L347" s="232"/>
      <c r="M347" s="232"/>
      <c r="N347" s="231"/>
      <c r="O347" s="231"/>
      <c r="P347" s="231"/>
      <c r="Q347" s="231"/>
      <c r="R347" s="232"/>
      <c r="S347" s="232"/>
      <c r="T347" s="232"/>
      <c r="U347" s="232"/>
      <c r="V347" s="232"/>
      <c r="W347" s="232"/>
      <c r="X347" s="232"/>
      <c r="Y347" s="232"/>
      <c r="Z347" s="212"/>
      <c r="AA347" s="212"/>
      <c r="AB347" s="212"/>
      <c r="AC347" s="212"/>
      <c r="AD347" s="212"/>
      <c r="AE347" s="212"/>
      <c r="AF347" s="212"/>
      <c r="AG347" s="212" t="s">
        <v>238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3" x14ac:dyDescent="0.25">
      <c r="A348" s="229"/>
      <c r="B348" s="230"/>
      <c r="C348" s="267" t="s">
        <v>522</v>
      </c>
      <c r="D348" s="233"/>
      <c r="E348" s="234">
        <v>135.756</v>
      </c>
      <c r="F348" s="232"/>
      <c r="G348" s="232"/>
      <c r="H348" s="232"/>
      <c r="I348" s="232"/>
      <c r="J348" s="232"/>
      <c r="K348" s="232"/>
      <c r="L348" s="232"/>
      <c r="M348" s="232"/>
      <c r="N348" s="231"/>
      <c r="O348" s="231"/>
      <c r="P348" s="231"/>
      <c r="Q348" s="231"/>
      <c r="R348" s="232"/>
      <c r="S348" s="232"/>
      <c r="T348" s="232"/>
      <c r="U348" s="232"/>
      <c r="V348" s="232"/>
      <c r="W348" s="232"/>
      <c r="X348" s="232"/>
      <c r="Y348" s="232"/>
      <c r="Z348" s="212"/>
      <c r="AA348" s="212"/>
      <c r="AB348" s="212"/>
      <c r="AC348" s="212"/>
      <c r="AD348" s="212"/>
      <c r="AE348" s="212"/>
      <c r="AF348" s="212"/>
      <c r="AG348" s="212" t="s">
        <v>238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ht="20" outlineLevel="1" x14ac:dyDescent="0.25">
      <c r="A349" s="255">
        <v>64</v>
      </c>
      <c r="B349" s="256" t="s">
        <v>543</v>
      </c>
      <c r="C349" s="268" t="s">
        <v>544</v>
      </c>
      <c r="D349" s="257" t="s">
        <v>405</v>
      </c>
      <c r="E349" s="258">
        <v>200</v>
      </c>
      <c r="F349" s="259"/>
      <c r="G349" s="260">
        <f>ROUND(E349*F349,2)</f>
        <v>0</v>
      </c>
      <c r="H349" s="259"/>
      <c r="I349" s="260">
        <f>ROUND(E349*H349,2)</f>
        <v>0</v>
      </c>
      <c r="J349" s="259"/>
      <c r="K349" s="260">
        <f>ROUND(E349*J349,2)</f>
        <v>0</v>
      </c>
      <c r="L349" s="260">
        <v>21</v>
      </c>
      <c r="M349" s="260">
        <f>G349*(1+L349/100)</f>
        <v>0</v>
      </c>
      <c r="N349" s="258">
        <v>0</v>
      </c>
      <c r="O349" s="258">
        <f>ROUND(E349*N349,2)</f>
        <v>0</v>
      </c>
      <c r="P349" s="258">
        <v>0</v>
      </c>
      <c r="Q349" s="258">
        <f>ROUND(E349*P349,2)</f>
        <v>0</v>
      </c>
      <c r="R349" s="260"/>
      <c r="S349" s="260" t="s">
        <v>418</v>
      </c>
      <c r="T349" s="261" t="s">
        <v>419</v>
      </c>
      <c r="U349" s="232">
        <v>0</v>
      </c>
      <c r="V349" s="232">
        <f>ROUND(E349*U349,2)</f>
        <v>0</v>
      </c>
      <c r="W349" s="232"/>
      <c r="X349" s="232" t="s">
        <v>234</v>
      </c>
      <c r="Y349" s="232" t="s">
        <v>235</v>
      </c>
      <c r="Z349" s="212"/>
      <c r="AA349" s="212"/>
      <c r="AB349" s="212"/>
      <c r="AC349" s="212"/>
      <c r="AD349" s="212"/>
      <c r="AE349" s="212"/>
      <c r="AF349" s="212"/>
      <c r="AG349" s="212" t="s">
        <v>236</v>
      </c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 x14ac:dyDescent="0.25">
      <c r="A350" s="255">
        <v>65</v>
      </c>
      <c r="B350" s="256" t="s">
        <v>545</v>
      </c>
      <c r="C350" s="268" t="s">
        <v>546</v>
      </c>
      <c r="D350" s="257" t="s">
        <v>444</v>
      </c>
      <c r="E350" s="258">
        <v>12.920809999999999</v>
      </c>
      <c r="F350" s="259"/>
      <c r="G350" s="260">
        <f>ROUND(E350*F350,2)</f>
        <v>0</v>
      </c>
      <c r="H350" s="259"/>
      <c r="I350" s="260">
        <f>ROUND(E350*H350,2)</f>
        <v>0</v>
      </c>
      <c r="J350" s="259"/>
      <c r="K350" s="260">
        <f>ROUND(E350*J350,2)</f>
        <v>0</v>
      </c>
      <c r="L350" s="260">
        <v>21</v>
      </c>
      <c r="M350" s="260">
        <f>G350*(1+L350/100)</f>
        <v>0</v>
      </c>
      <c r="N350" s="258">
        <v>0</v>
      </c>
      <c r="O350" s="258">
        <f>ROUND(E350*N350,2)</f>
        <v>0</v>
      </c>
      <c r="P350" s="258">
        <v>0</v>
      </c>
      <c r="Q350" s="258">
        <f>ROUND(E350*P350,2)</f>
        <v>0</v>
      </c>
      <c r="R350" s="260"/>
      <c r="S350" s="260" t="s">
        <v>232</v>
      </c>
      <c r="T350" s="261" t="s">
        <v>233</v>
      </c>
      <c r="U350" s="232">
        <v>1.609</v>
      </c>
      <c r="V350" s="232">
        <f>ROUND(E350*U350,2)</f>
        <v>20.79</v>
      </c>
      <c r="W350" s="232"/>
      <c r="X350" s="232" t="s">
        <v>445</v>
      </c>
      <c r="Y350" s="232" t="s">
        <v>235</v>
      </c>
      <c r="Z350" s="212"/>
      <c r="AA350" s="212"/>
      <c r="AB350" s="212"/>
      <c r="AC350" s="212"/>
      <c r="AD350" s="212"/>
      <c r="AE350" s="212"/>
      <c r="AF350" s="212"/>
      <c r="AG350" s="212" t="s">
        <v>446</v>
      </c>
      <c r="AH350" s="212"/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ht="13" x14ac:dyDescent="0.25">
      <c r="A351" s="238" t="s">
        <v>227</v>
      </c>
      <c r="B351" s="239" t="s">
        <v>176</v>
      </c>
      <c r="C351" s="265" t="s">
        <v>177</v>
      </c>
      <c r="D351" s="240"/>
      <c r="E351" s="241"/>
      <c r="F351" s="242"/>
      <c r="G351" s="242">
        <f>SUMIF(AG352:AG432,"&lt;&gt;NOR",G352:G432)</f>
        <v>0</v>
      </c>
      <c r="H351" s="242"/>
      <c r="I351" s="242">
        <f>SUM(I352:I432)</f>
        <v>0</v>
      </c>
      <c r="J351" s="242"/>
      <c r="K351" s="242">
        <f>SUM(K352:K432)</f>
        <v>0</v>
      </c>
      <c r="L351" s="242"/>
      <c r="M351" s="242">
        <f>SUM(M352:M432)</f>
        <v>0</v>
      </c>
      <c r="N351" s="241"/>
      <c r="O351" s="241">
        <f>SUM(O352:O432)</f>
        <v>28.510000000000005</v>
      </c>
      <c r="P351" s="241"/>
      <c r="Q351" s="241">
        <f>SUM(Q352:Q432)</f>
        <v>0</v>
      </c>
      <c r="R351" s="242"/>
      <c r="S351" s="242"/>
      <c r="T351" s="243"/>
      <c r="U351" s="237"/>
      <c r="V351" s="237">
        <f>SUM(V352:V432)</f>
        <v>1037.25</v>
      </c>
      <c r="W351" s="237"/>
      <c r="X351" s="237"/>
      <c r="Y351" s="237"/>
      <c r="AG351" t="s">
        <v>228</v>
      </c>
    </row>
    <row r="352" spans="1:60" outlineLevel="1" x14ac:dyDescent="0.25">
      <c r="A352" s="248">
        <v>66</v>
      </c>
      <c r="B352" s="249" t="s">
        <v>547</v>
      </c>
      <c r="C352" s="266" t="s">
        <v>548</v>
      </c>
      <c r="D352" s="250" t="s">
        <v>291</v>
      </c>
      <c r="E352" s="251">
        <v>454.59</v>
      </c>
      <c r="F352" s="252"/>
      <c r="G352" s="253">
        <f>ROUND(E352*F352,2)</f>
        <v>0</v>
      </c>
      <c r="H352" s="252"/>
      <c r="I352" s="253">
        <f>ROUND(E352*H352,2)</f>
        <v>0</v>
      </c>
      <c r="J352" s="252"/>
      <c r="K352" s="253">
        <f>ROUND(E352*J352,2)</f>
        <v>0</v>
      </c>
      <c r="L352" s="253">
        <v>21</v>
      </c>
      <c r="M352" s="253">
        <f>G352*(1+L352/100)</f>
        <v>0</v>
      </c>
      <c r="N352" s="251">
        <v>3.0000000000000001E-3</v>
      </c>
      <c r="O352" s="251">
        <f>ROUND(E352*N352,2)</f>
        <v>1.36</v>
      </c>
      <c r="P352" s="251">
        <v>0</v>
      </c>
      <c r="Q352" s="251">
        <f>ROUND(E352*P352,2)</f>
        <v>0</v>
      </c>
      <c r="R352" s="253"/>
      <c r="S352" s="253" t="s">
        <v>232</v>
      </c>
      <c r="T352" s="254" t="s">
        <v>233</v>
      </c>
      <c r="U352" s="232">
        <v>0.28000000000000003</v>
      </c>
      <c r="V352" s="232">
        <f>ROUND(E352*U352,2)</f>
        <v>127.29</v>
      </c>
      <c r="W352" s="232"/>
      <c r="X352" s="232" t="s">
        <v>234</v>
      </c>
      <c r="Y352" s="232" t="s">
        <v>235</v>
      </c>
      <c r="Z352" s="212"/>
      <c r="AA352" s="212"/>
      <c r="AB352" s="212"/>
      <c r="AC352" s="212"/>
      <c r="AD352" s="212"/>
      <c r="AE352" s="212"/>
      <c r="AF352" s="212"/>
      <c r="AG352" s="212" t="s">
        <v>236</v>
      </c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ht="20.5" outlineLevel="2" x14ac:dyDescent="0.25">
      <c r="A353" s="229"/>
      <c r="B353" s="230"/>
      <c r="C353" s="269" t="s">
        <v>549</v>
      </c>
      <c r="D353" s="262"/>
      <c r="E353" s="262"/>
      <c r="F353" s="262"/>
      <c r="G353" s="262"/>
      <c r="H353" s="232"/>
      <c r="I353" s="232"/>
      <c r="J353" s="232"/>
      <c r="K353" s="232"/>
      <c r="L353" s="232"/>
      <c r="M353" s="232"/>
      <c r="N353" s="231"/>
      <c r="O353" s="231"/>
      <c r="P353" s="231"/>
      <c r="Q353" s="231"/>
      <c r="R353" s="232"/>
      <c r="S353" s="232"/>
      <c r="T353" s="232"/>
      <c r="U353" s="232"/>
      <c r="V353" s="232"/>
      <c r="W353" s="232"/>
      <c r="X353" s="232"/>
      <c r="Y353" s="232"/>
      <c r="Z353" s="212"/>
      <c r="AA353" s="212"/>
      <c r="AB353" s="212"/>
      <c r="AC353" s="212"/>
      <c r="AD353" s="212"/>
      <c r="AE353" s="212"/>
      <c r="AF353" s="212"/>
      <c r="AG353" s="212" t="s">
        <v>297</v>
      </c>
      <c r="AH353" s="212"/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63" t="str">
        <f>C353</f>
        <v>Očištění povrchu stěny od prachu, nařezání izolačních desek na požadovaný rozměr, nanesení lepicího tmelu, osazení desek.</v>
      </c>
      <c r="BB353" s="212"/>
      <c r="BC353" s="212"/>
      <c r="BD353" s="212"/>
      <c r="BE353" s="212"/>
      <c r="BF353" s="212"/>
      <c r="BG353" s="212"/>
      <c r="BH353" s="212"/>
    </row>
    <row r="354" spans="1:60" ht="20" outlineLevel="2" x14ac:dyDescent="0.25">
      <c r="A354" s="229"/>
      <c r="B354" s="230"/>
      <c r="C354" s="267" t="s">
        <v>280</v>
      </c>
      <c r="D354" s="233"/>
      <c r="E354" s="234"/>
      <c r="F354" s="232"/>
      <c r="G354" s="232"/>
      <c r="H354" s="232"/>
      <c r="I354" s="232"/>
      <c r="J354" s="232"/>
      <c r="K354" s="232"/>
      <c r="L354" s="232"/>
      <c r="M354" s="232"/>
      <c r="N354" s="231"/>
      <c r="O354" s="231"/>
      <c r="P354" s="231"/>
      <c r="Q354" s="231"/>
      <c r="R354" s="232"/>
      <c r="S354" s="232"/>
      <c r="T354" s="232"/>
      <c r="U354" s="232"/>
      <c r="V354" s="232"/>
      <c r="W354" s="232"/>
      <c r="X354" s="232"/>
      <c r="Y354" s="232"/>
      <c r="Z354" s="212"/>
      <c r="AA354" s="212"/>
      <c r="AB354" s="212"/>
      <c r="AC354" s="212"/>
      <c r="AD354" s="212"/>
      <c r="AE354" s="212"/>
      <c r="AF354" s="212"/>
      <c r="AG354" s="212" t="s">
        <v>238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3" x14ac:dyDescent="0.25">
      <c r="A355" s="229"/>
      <c r="B355" s="230"/>
      <c r="C355" s="267" t="s">
        <v>550</v>
      </c>
      <c r="D355" s="233"/>
      <c r="E355" s="234"/>
      <c r="F355" s="232"/>
      <c r="G355" s="232"/>
      <c r="H355" s="232"/>
      <c r="I355" s="232"/>
      <c r="J355" s="232"/>
      <c r="K355" s="232"/>
      <c r="L355" s="232"/>
      <c r="M355" s="232"/>
      <c r="N355" s="231"/>
      <c r="O355" s="231"/>
      <c r="P355" s="231"/>
      <c r="Q355" s="231"/>
      <c r="R355" s="232"/>
      <c r="S355" s="232"/>
      <c r="T355" s="232"/>
      <c r="U355" s="232"/>
      <c r="V355" s="232"/>
      <c r="W355" s="232"/>
      <c r="X355" s="232"/>
      <c r="Y355" s="232"/>
      <c r="Z355" s="212"/>
      <c r="AA355" s="212"/>
      <c r="AB355" s="212"/>
      <c r="AC355" s="212"/>
      <c r="AD355" s="212"/>
      <c r="AE355" s="212"/>
      <c r="AF355" s="212"/>
      <c r="AG355" s="212" t="s">
        <v>238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3" x14ac:dyDescent="0.25">
      <c r="A356" s="229"/>
      <c r="B356" s="230"/>
      <c r="C356" s="267" t="s">
        <v>551</v>
      </c>
      <c r="D356" s="233"/>
      <c r="E356" s="234">
        <v>23.45</v>
      </c>
      <c r="F356" s="232"/>
      <c r="G356" s="232"/>
      <c r="H356" s="232"/>
      <c r="I356" s="232"/>
      <c r="J356" s="232"/>
      <c r="K356" s="232"/>
      <c r="L356" s="232"/>
      <c r="M356" s="232"/>
      <c r="N356" s="231"/>
      <c r="O356" s="231"/>
      <c r="P356" s="231"/>
      <c r="Q356" s="231"/>
      <c r="R356" s="232"/>
      <c r="S356" s="232"/>
      <c r="T356" s="232"/>
      <c r="U356" s="232"/>
      <c r="V356" s="232"/>
      <c r="W356" s="232"/>
      <c r="X356" s="232"/>
      <c r="Y356" s="232"/>
      <c r="Z356" s="212"/>
      <c r="AA356" s="212"/>
      <c r="AB356" s="212"/>
      <c r="AC356" s="212"/>
      <c r="AD356" s="212"/>
      <c r="AE356" s="212"/>
      <c r="AF356" s="212"/>
      <c r="AG356" s="212" t="s">
        <v>238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3" x14ac:dyDescent="0.25">
      <c r="A357" s="229"/>
      <c r="B357" s="230"/>
      <c r="C357" s="267" t="s">
        <v>552</v>
      </c>
      <c r="D357" s="233"/>
      <c r="E357" s="234">
        <v>2.7749999999999999</v>
      </c>
      <c r="F357" s="232"/>
      <c r="G357" s="232"/>
      <c r="H357" s="232"/>
      <c r="I357" s="232"/>
      <c r="J357" s="232"/>
      <c r="K357" s="232"/>
      <c r="L357" s="232"/>
      <c r="M357" s="232"/>
      <c r="N357" s="231"/>
      <c r="O357" s="231"/>
      <c r="P357" s="231"/>
      <c r="Q357" s="231"/>
      <c r="R357" s="232"/>
      <c r="S357" s="232"/>
      <c r="T357" s="232"/>
      <c r="U357" s="232"/>
      <c r="V357" s="232"/>
      <c r="W357" s="232"/>
      <c r="X357" s="232"/>
      <c r="Y357" s="232"/>
      <c r="Z357" s="212"/>
      <c r="AA357" s="212"/>
      <c r="AB357" s="212"/>
      <c r="AC357" s="212"/>
      <c r="AD357" s="212"/>
      <c r="AE357" s="212"/>
      <c r="AF357" s="212"/>
      <c r="AG357" s="212" t="s">
        <v>238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3" x14ac:dyDescent="0.25">
      <c r="A358" s="229"/>
      <c r="B358" s="230"/>
      <c r="C358" s="267" t="s">
        <v>552</v>
      </c>
      <c r="D358" s="233"/>
      <c r="E358" s="234">
        <v>2.7749999999999999</v>
      </c>
      <c r="F358" s="232"/>
      <c r="G358" s="232"/>
      <c r="H358" s="232"/>
      <c r="I358" s="232"/>
      <c r="J358" s="232"/>
      <c r="K358" s="232"/>
      <c r="L358" s="232"/>
      <c r="M358" s="232"/>
      <c r="N358" s="231"/>
      <c r="O358" s="231"/>
      <c r="P358" s="231"/>
      <c r="Q358" s="231"/>
      <c r="R358" s="232"/>
      <c r="S358" s="232"/>
      <c r="T358" s="232"/>
      <c r="U358" s="232"/>
      <c r="V358" s="232"/>
      <c r="W358" s="232"/>
      <c r="X358" s="232"/>
      <c r="Y358" s="232"/>
      <c r="Z358" s="212"/>
      <c r="AA358" s="212"/>
      <c r="AB358" s="212"/>
      <c r="AC358" s="212"/>
      <c r="AD358" s="212"/>
      <c r="AE358" s="212"/>
      <c r="AF358" s="212"/>
      <c r="AG358" s="212" t="s">
        <v>238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3" x14ac:dyDescent="0.25">
      <c r="A359" s="229"/>
      <c r="B359" s="230"/>
      <c r="C359" s="267" t="s">
        <v>553</v>
      </c>
      <c r="D359" s="233"/>
      <c r="E359" s="234">
        <v>0.77500000000000002</v>
      </c>
      <c r="F359" s="232"/>
      <c r="G359" s="232"/>
      <c r="H359" s="232"/>
      <c r="I359" s="232"/>
      <c r="J359" s="232"/>
      <c r="K359" s="232"/>
      <c r="L359" s="232"/>
      <c r="M359" s="232"/>
      <c r="N359" s="231"/>
      <c r="O359" s="231"/>
      <c r="P359" s="231"/>
      <c r="Q359" s="231"/>
      <c r="R359" s="232"/>
      <c r="S359" s="232"/>
      <c r="T359" s="232"/>
      <c r="U359" s="232"/>
      <c r="V359" s="232"/>
      <c r="W359" s="232"/>
      <c r="X359" s="232"/>
      <c r="Y359" s="232"/>
      <c r="Z359" s="212"/>
      <c r="AA359" s="212"/>
      <c r="AB359" s="212"/>
      <c r="AC359" s="212"/>
      <c r="AD359" s="212"/>
      <c r="AE359" s="212"/>
      <c r="AF359" s="212"/>
      <c r="AG359" s="212" t="s">
        <v>238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3" x14ac:dyDescent="0.25">
      <c r="A360" s="229"/>
      <c r="B360" s="230"/>
      <c r="C360" s="267" t="s">
        <v>554</v>
      </c>
      <c r="D360" s="233"/>
      <c r="E360" s="234">
        <v>0.97750000000000004</v>
      </c>
      <c r="F360" s="232"/>
      <c r="G360" s="232"/>
      <c r="H360" s="232"/>
      <c r="I360" s="232"/>
      <c r="J360" s="232"/>
      <c r="K360" s="232"/>
      <c r="L360" s="232"/>
      <c r="M360" s="232"/>
      <c r="N360" s="231"/>
      <c r="O360" s="231"/>
      <c r="P360" s="231"/>
      <c r="Q360" s="231"/>
      <c r="R360" s="232"/>
      <c r="S360" s="232"/>
      <c r="T360" s="232"/>
      <c r="U360" s="232"/>
      <c r="V360" s="232"/>
      <c r="W360" s="232"/>
      <c r="X360" s="232"/>
      <c r="Y360" s="232"/>
      <c r="Z360" s="212"/>
      <c r="AA360" s="212"/>
      <c r="AB360" s="212"/>
      <c r="AC360" s="212"/>
      <c r="AD360" s="212"/>
      <c r="AE360" s="212"/>
      <c r="AF360" s="212"/>
      <c r="AG360" s="212" t="s">
        <v>238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3" x14ac:dyDescent="0.25">
      <c r="A361" s="229"/>
      <c r="B361" s="230"/>
      <c r="C361" s="267" t="s">
        <v>555</v>
      </c>
      <c r="D361" s="233"/>
      <c r="E361" s="234">
        <v>1</v>
      </c>
      <c r="F361" s="232"/>
      <c r="G361" s="232"/>
      <c r="H361" s="232"/>
      <c r="I361" s="232"/>
      <c r="J361" s="232"/>
      <c r="K361" s="232"/>
      <c r="L361" s="232"/>
      <c r="M361" s="232"/>
      <c r="N361" s="231"/>
      <c r="O361" s="231"/>
      <c r="P361" s="231"/>
      <c r="Q361" s="231"/>
      <c r="R361" s="232"/>
      <c r="S361" s="232"/>
      <c r="T361" s="232"/>
      <c r="U361" s="232"/>
      <c r="V361" s="232"/>
      <c r="W361" s="232"/>
      <c r="X361" s="232"/>
      <c r="Y361" s="232"/>
      <c r="Z361" s="212"/>
      <c r="AA361" s="212"/>
      <c r="AB361" s="212"/>
      <c r="AC361" s="212"/>
      <c r="AD361" s="212"/>
      <c r="AE361" s="212"/>
      <c r="AF361" s="212"/>
      <c r="AG361" s="212" t="s">
        <v>238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3" x14ac:dyDescent="0.25">
      <c r="A362" s="229"/>
      <c r="B362" s="230"/>
      <c r="C362" s="267" t="s">
        <v>556</v>
      </c>
      <c r="D362" s="233"/>
      <c r="E362" s="234">
        <v>5.9249999999999998</v>
      </c>
      <c r="F362" s="232"/>
      <c r="G362" s="232"/>
      <c r="H362" s="232"/>
      <c r="I362" s="232"/>
      <c r="J362" s="232"/>
      <c r="K362" s="232"/>
      <c r="L362" s="232"/>
      <c r="M362" s="232"/>
      <c r="N362" s="231"/>
      <c r="O362" s="231"/>
      <c r="P362" s="231"/>
      <c r="Q362" s="231"/>
      <c r="R362" s="232"/>
      <c r="S362" s="232"/>
      <c r="T362" s="232"/>
      <c r="U362" s="232"/>
      <c r="V362" s="232"/>
      <c r="W362" s="232"/>
      <c r="X362" s="232"/>
      <c r="Y362" s="232"/>
      <c r="Z362" s="212"/>
      <c r="AA362" s="212"/>
      <c r="AB362" s="212"/>
      <c r="AC362" s="212"/>
      <c r="AD362" s="212"/>
      <c r="AE362" s="212"/>
      <c r="AF362" s="212"/>
      <c r="AG362" s="212" t="s">
        <v>238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3" x14ac:dyDescent="0.25">
      <c r="A363" s="229"/>
      <c r="B363" s="230"/>
      <c r="C363" s="267" t="s">
        <v>557</v>
      </c>
      <c r="D363" s="233"/>
      <c r="E363" s="234">
        <v>3.4125000000000001</v>
      </c>
      <c r="F363" s="232"/>
      <c r="G363" s="232"/>
      <c r="H363" s="232"/>
      <c r="I363" s="232"/>
      <c r="J363" s="232"/>
      <c r="K363" s="232"/>
      <c r="L363" s="232"/>
      <c r="M363" s="232"/>
      <c r="N363" s="231"/>
      <c r="O363" s="231"/>
      <c r="P363" s="231"/>
      <c r="Q363" s="231"/>
      <c r="R363" s="232"/>
      <c r="S363" s="232"/>
      <c r="T363" s="232"/>
      <c r="U363" s="232"/>
      <c r="V363" s="232"/>
      <c r="W363" s="232"/>
      <c r="X363" s="232"/>
      <c r="Y363" s="232"/>
      <c r="Z363" s="212"/>
      <c r="AA363" s="212"/>
      <c r="AB363" s="212"/>
      <c r="AC363" s="212"/>
      <c r="AD363" s="212"/>
      <c r="AE363" s="212"/>
      <c r="AF363" s="212"/>
      <c r="AG363" s="212" t="s">
        <v>238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3" x14ac:dyDescent="0.25">
      <c r="A364" s="229"/>
      <c r="B364" s="230"/>
      <c r="C364" s="271" t="s">
        <v>347</v>
      </c>
      <c r="D364" s="235"/>
      <c r="E364" s="236">
        <v>41.09</v>
      </c>
      <c r="F364" s="232"/>
      <c r="G364" s="232"/>
      <c r="H364" s="232"/>
      <c r="I364" s="232"/>
      <c r="J364" s="232"/>
      <c r="K364" s="232"/>
      <c r="L364" s="232"/>
      <c r="M364" s="232"/>
      <c r="N364" s="231"/>
      <c r="O364" s="231"/>
      <c r="P364" s="231"/>
      <c r="Q364" s="231"/>
      <c r="R364" s="232"/>
      <c r="S364" s="232"/>
      <c r="T364" s="232"/>
      <c r="U364" s="232"/>
      <c r="V364" s="232"/>
      <c r="W364" s="232"/>
      <c r="X364" s="232"/>
      <c r="Y364" s="232"/>
      <c r="Z364" s="212"/>
      <c r="AA364" s="212"/>
      <c r="AB364" s="212"/>
      <c r="AC364" s="212"/>
      <c r="AD364" s="212"/>
      <c r="AE364" s="212"/>
      <c r="AF364" s="212"/>
      <c r="AG364" s="212" t="s">
        <v>238</v>
      </c>
      <c r="AH364" s="212">
        <v>1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3" x14ac:dyDescent="0.25">
      <c r="A365" s="229"/>
      <c r="B365" s="230"/>
      <c r="C365" s="267" t="s">
        <v>558</v>
      </c>
      <c r="D365" s="233"/>
      <c r="E365" s="234"/>
      <c r="F365" s="232"/>
      <c r="G365" s="232"/>
      <c r="H365" s="232"/>
      <c r="I365" s="232"/>
      <c r="J365" s="232"/>
      <c r="K365" s="232"/>
      <c r="L365" s="232"/>
      <c r="M365" s="232"/>
      <c r="N365" s="231"/>
      <c r="O365" s="231"/>
      <c r="P365" s="231"/>
      <c r="Q365" s="231"/>
      <c r="R365" s="232"/>
      <c r="S365" s="232"/>
      <c r="T365" s="232"/>
      <c r="U365" s="232"/>
      <c r="V365" s="232"/>
      <c r="W365" s="232"/>
      <c r="X365" s="232"/>
      <c r="Y365" s="232"/>
      <c r="Z365" s="212"/>
      <c r="AA365" s="212"/>
      <c r="AB365" s="212"/>
      <c r="AC365" s="212"/>
      <c r="AD365" s="212"/>
      <c r="AE365" s="212"/>
      <c r="AF365" s="212"/>
      <c r="AG365" s="212" t="s">
        <v>238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ht="20" outlineLevel="3" x14ac:dyDescent="0.25">
      <c r="A366" s="229"/>
      <c r="B366" s="230"/>
      <c r="C366" s="267" t="s">
        <v>292</v>
      </c>
      <c r="D366" s="233"/>
      <c r="E366" s="234"/>
      <c r="F366" s="232"/>
      <c r="G366" s="232"/>
      <c r="H366" s="232"/>
      <c r="I366" s="232"/>
      <c r="J366" s="232"/>
      <c r="K366" s="232"/>
      <c r="L366" s="232"/>
      <c r="M366" s="232"/>
      <c r="N366" s="231"/>
      <c r="O366" s="231"/>
      <c r="P366" s="231"/>
      <c r="Q366" s="231"/>
      <c r="R366" s="232"/>
      <c r="S366" s="232"/>
      <c r="T366" s="232"/>
      <c r="U366" s="232"/>
      <c r="V366" s="232"/>
      <c r="W366" s="232"/>
      <c r="X366" s="232"/>
      <c r="Y366" s="232"/>
      <c r="Z366" s="212"/>
      <c r="AA366" s="212"/>
      <c r="AB366" s="212"/>
      <c r="AC366" s="212"/>
      <c r="AD366" s="212"/>
      <c r="AE366" s="212"/>
      <c r="AF366" s="212"/>
      <c r="AG366" s="212" t="s">
        <v>238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3" x14ac:dyDescent="0.25">
      <c r="A367" s="229"/>
      <c r="B367" s="230"/>
      <c r="C367" s="267" t="s">
        <v>500</v>
      </c>
      <c r="D367" s="233"/>
      <c r="E367" s="234"/>
      <c r="F367" s="232"/>
      <c r="G367" s="232"/>
      <c r="H367" s="232"/>
      <c r="I367" s="232"/>
      <c r="J367" s="232"/>
      <c r="K367" s="232"/>
      <c r="L367" s="232"/>
      <c r="M367" s="232"/>
      <c r="N367" s="231"/>
      <c r="O367" s="231"/>
      <c r="P367" s="231"/>
      <c r="Q367" s="231"/>
      <c r="R367" s="232"/>
      <c r="S367" s="232"/>
      <c r="T367" s="232"/>
      <c r="U367" s="232"/>
      <c r="V367" s="232"/>
      <c r="W367" s="232"/>
      <c r="X367" s="232"/>
      <c r="Y367" s="232"/>
      <c r="Z367" s="212"/>
      <c r="AA367" s="212"/>
      <c r="AB367" s="212"/>
      <c r="AC367" s="212"/>
      <c r="AD367" s="212"/>
      <c r="AE367" s="212"/>
      <c r="AF367" s="212"/>
      <c r="AG367" s="212" t="s">
        <v>238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3" x14ac:dyDescent="0.25">
      <c r="A368" s="229"/>
      <c r="B368" s="230"/>
      <c r="C368" s="267" t="s">
        <v>559</v>
      </c>
      <c r="D368" s="233"/>
      <c r="E368" s="234">
        <v>168.6</v>
      </c>
      <c r="F368" s="232"/>
      <c r="G368" s="232"/>
      <c r="H368" s="232"/>
      <c r="I368" s="232"/>
      <c r="J368" s="232"/>
      <c r="K368" s="232"/>
      <c r="L368" s="232"/>
      <c r="M368" s="232"/>
      <c r="N368" s="231"/>
      <c r="O368" s="231"/>
      <c r="P368" s="231"/>
      <c r="Q368" s="231"/>
      <c r="R368" s="232"/>
      <c r="S368" s="232"/>
      <c r="T368" s="232"/>
      <c r="U368" s="232"/>
      <c r="V368" s="232"/>
      <c r="W368" s="232"/>
      <c r="X368" s="232"/>
      <c r="Y368" s="232"/>
      <c r="Z368" s="212"/>
      <c r="AA368" s="212"/>
      <c r="AB368" s="212"/>
      <c r="AC368" s="212"/>
      <c r="AD368" s="212"/>
      <c r="AE368" s="212"/>
      <c r="AF368" s="212"/>
      <c r="AG368" s="212" t="s">
        <v>238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3" x14ac:dyDescent="0.25">
      <c r="A369" s="229"/>
      <c r="B369" s="230"/>
      <c r="C369" s="267" t="s">
        <v>503</v>
      </c>
      <c r="D369" s="233"/>
      <c r="E369" s="234"/>
      <c r="F369" s="232"/>
      <c r="G369" s="232"/>
      <c r="H369" s="232"/>
      <c r="I369" s="232"/>
      <c r="J369" s="232"/>
      <c r="K369" s="232"/>
      <c r="L369" s="232"/>
      <c r="M369" s="232"/>
      <c r="N369" s="231"/>
      <c r="O369" s="231"/>
      <c r="P369" s="231"/>
      <c r="Q369" s="231"/>
      <c r="R369" s="232"/>
      <c r="S369" s="232"/>
      <c r="T369" s="232"/>
      <c r="U369" s="232"/>
      <c r="V369" s="232"/>
      <c r="W369" s="232"/>
      <c r="X369" s="232"/>
      <c r="Y369" s="232"/>
      <c r="Z369" s="212"/>
      <c r="AA369" s="212"/>
      <c r="AB369" s="212"/>
      <c r="AC369" s="212"/>
      <c r="AD369" s="212"/>
      <c r="AE369" s="212"/>
      <c r="AF369" s="212"/>
      <c r="AG369" s="212" t="s">
        <v>238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ht="30" outlineLevel="3" x14ac:dyDescent="0.25">
      <c r="A370" s="229"/>
      <c r="B370" s="230"/>
      <c r="C370" s="267" t="s">
        <v>560</v>
      </c>
      <c r="D370" s="233"/>
      <c r="E370" s="234">
        <v>119.2</v>
      </c>
      <c r="F370" s="232"/>
      <c r="G370" s="232"/>
      <c r="H370" s="232"/>
      <c r="I370" s="232"/>
      <c r="J370" s="232"/>
      <c r="K370" s="232"/>
      <c r="L370" s="232"/>
      <c r="M370" s="232"/>
      <c r="N370" s="231"/>
      <c r="O370" s="231"/>
      <c r="P370" s="231"/>
      <c r="Q370" s="231"/>
      <c r="R370" s="232"/>
      <c r="S370" s="232"/>
      <c r="T370" s="232"/>
      <c r="U370" s="232"/>
      <c r="V370" s="232"/>
      <c r="W370" s="232"/>
      <c r="X370" s="232"/>
      <c r="Y370" s="232"/>
      <c r="Z370" s="212"/>
      <c r="AA370" s="212"/>
      <c r="AB370" s="212"/>
      <c r="AC370" s="212"/>
      <c r="AD370" s="212"/>
      <c r="AE370" s="212"/>
      <c r="AF370" s="212"/>
      <c r="AG370" s="212" t="s">
        <v>238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3" x14ac:dyDescent="0.25">
      <c r="A371" s="229"/>
      <c r="B371" s="230"/>
      <c r="C371" s="267" t="s">
        <v>506</v>
      </c>
      <c r="D371" s="233"/>
      <c r="E371" s="234"/>
      <c r="F371" s="232"/>
      <c r="G371" s="232"/>
      <c r="H371" s="232"/>
      <c r="I371" s="232"/>
      <c r="J371" s="232"/>
      <c r="K371" s="232"/>
      <c r="L371" s="232"/>
      <c r="M371" s="232"/>
      <c r="N371" s="231"/>
      <c r="O371" s="231"/>
      <c r="P371" s="231"/>
      <c r="Q371" s="231"/>
      <c r="R371" s="232"/>
      <c r="S371" s="232"/>
      <c r="T371" s="232"/>
      <c r="U371" s="232"/>
      <c r="V371" s="232"/>
      <c r="W371" s="232"/>
      <c r="X371" s="232"/>
      <c r="Y371" s="232"/>
      <c r="Z371" s="212"/>
      <c r="AA371" s="212"/>
      <c r="AB371" s="212"/>
      <c r="AC371" s="212"/>
      <c r="AD371" s="212"/>
      <c r="AE371" s="212"/>
      <c r="AF371" s="212"/>
      <c r="AG371" s="212" t="s">
        <v>238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3" x14ac:dyDescent="0.25">
      <c r="A372" s="229"/>
      <c r="B372" s="230"/>
      <c r="C372" s="267" t="s">
        <v>561</v>
      </c>
      <c r="D372" s="233"/>
      <c r="E372" s="234">
        <v>125.7</v>
      </c>
      <c r="F372" s="232"/>
      <c r="G372" s="232"/>
      <c r="H372" s="232"/>
      <c r="I372" s="232"/>
      <c r="J372" s="232"/>
      <c r="K372" s="232"/>
      <c r="L372" s="232"/>
      <c r="M372" s="232"/>
      <c r="N372" s="231"/>
      <c r="O372" s="231"/>
      <c r="P372" s="231"/>
      <c r="Q372" s="231"/>
      <c r="R372" s="232"/>
      <c r="S372" s="232"/>
      <c r="T372" s="232"/>
      <c r="U372" s="232"/>
      <c r="V372" s="232"/>
      <c r="W372" s="232"/>
      <c r="X372" s="232"/>
      <c r="Y372" s="232"/>
      <c r="Z372" s="212"/>
      <c r="AA372" s="212"/>
      <c r="AB372" s="212"/>
      <c r="AC372" s="212"/>
      <c r="AD372" s="212"/>
      <c r="AE372" s="212"/>
      <c r="AF372" s="212"/>
      <c r="AG372" s="212" t="s">
        <v>238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3" x14ac:dyDescent="0.25">
      <c r="A373" s="229"/>
      <c r="B373" s="230"/>
      <c r="C373" s="271" t="s">
        <v>347</v>
      </c>
      <c r="D373" s="235"/>
      <c r="E373" s="236">
        <v>413.5</v>
      </c>
      <c r="F373" s="232"/>
      <c r="G373" s="232"/>
      <c r="H373" s="232"/>
      <c r="I373" s="232"/>
      <c r="J373" s="232"/>
      <c r="K373" s="232"/>
      <c r="L373" s="232"/>
      <c r="M373" s="232"/>
      <c r="N373" s="231"/>
      <c r="O373" s="231"/>
      <c r="P373" s="231"/>
      <c r="Q373" s="231"/>
      <c r="R373" s="232"/>
      <c r="S373" s="232"/>
      <c r="T373" s="232"/>
      <c r="U373" s="232"/>
      <c r="V373" s="232"/>
      <c r="W373" s="232"/>
      <c r="X373" s="232"/>
      <c r="Y373" s="232"/>
      <c r="Z373" s="212"/>
      <c r="AA373" s="212"/>
      <c r="AB373" s="212"/>
      <c r="AC373" s="212"/>
      <c r="AD373" s="212"/>
      <c r="AE373" s="212"/>
      <c r="AF373" s="212"/>
      <c r="AG373" s="212" t="s">
        <v>238</v>
      </c>
      <c r="AH373" s="212">
        <v>1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 x14ac:dyDescent="0.25">
      <c r="A374" s="248">
        <v>67</v>
      </c>
      <c r="B374" s="249" t="s">
        <v>562</v>
      </c>
      <c r="C374" s="266" t="s">
        <v>563</v>
      </c>
      <c r="D374" s="250" t="s">
        <v>291</v>
      </c>
      <c r="E374" s="251">
        <v>47.253500000000003</v>
      </c>
      <c r="F374" s="252"/>
      <c r="G374" s="253">
        <f>ROUND(E374*F374,2)</f>
        <v>0</v>
      </c>
      <c r="H374" s="252"/>
      <c r="I374" s="253">
        <f>ROUND(E374*H374,2)</f>
        <v>0</v>
      </c>
      <c r="J374" s="252"/>
      <c r="K374" s="253">
        <f>ROUND(E374*J374,2)</f>
        <v>0</v>
      </c>
      <c r="L374" s="253">
        <v>21</v>
      </c>
      <c r="M374" s="253">
        <f>G374*(1+L374/100)</f>
        <v>0</v>
      </c>
      <c r="N374" s="251">
        <v>3.5999999999999999E-3</v>
      </c>
      <c r="O374" s="251">
        <f>ROUND(E374*N374,2)</f>
        <v>0.17</v>
      </c>
      <c r="P374" s="251">
        <v>0</v>
      </c>
      <c r="Q374" s="251">
        <f>ROUND(E374*P374,2)</f>
        <v>0</v>
      </c>
      <c r="R374" s="253" t="s">
        <v>461</v>
      </c>
      <c r="S374" s="253" t="s">
        <v>232</v>
      </c>
      <c r="T374" s="254" t="s">
        <v>233</v>
      </c>
      <c r="U374" s="232">
        <v>0</v>
      </c>
      <c r="V374" s="232">
        <f>ROUND(E374*U374,2)</f>
        <v>0</v>
      </c>
      <c r="W374" s="232"/>
      <c r="X374" s="232" t="s">
        <v>462</v>
      </c>
      <c r="Y374" s="232" t="s">
        <v>235</v>
      </c>
      <c r="Z374" s="212"/>
      <c r="AA374" s="212"/>
      <c r="AB374" s="212"/>
      <c r="AC374" s="212"/>
      <c r="AD374" s="212"/>
      <c r="AE374" s="212"/>
      <c r="AF374" s="212"/>
      <c r="AG374" s="212" t="s">
        <v>463</v>
      </c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ht="20" outlineLevel="2" x14ac:dyDescent="0.25">
      <c r="A375" s="229"/>
      <c r="B375" s="230"/>
      <c r="C375" s="267" t="s">
        <v>280</v>
      </c>
      <c r="D375" s="233"/>
      <c r="E375" s="234"/>
      <c r="F375" s="232"/>
      <c r="G375" s="232"/>
      <c r="H375" s="232"/>
      <c r="I375" s="232"/>
      <c r="J375" s="232"/>
      <c r="K375" s="232"/>
      <c r="L375" s="232"/>
      <c r="M375" s="232"/>
      <c r="N375" s="231"/>
      <c r="O375" s="231"/>
      <c r="P375" s="231"/>
      <c r="Q375" s="231"/>
      <c r="R375" s="232"/>
      <c r="S375" s="232"/>
      <c r="T375" s="232"/>
      <c r="U375" s="232"/>
      <c r="V375" s="232"/>
      <c r="W375" s="232"/>
      <c r="X375" s="232"/>
      <c r="Y375" s="232"/>
      <c r="Z375" s="212"/>
      <c r="AA375" s="212"/>
      <c r="AB375" s="212"/>
      <c r="AC375" s="212"/>
      <c r="AD375" s="212"/>
      <c r="AE375" s="212"/>
      <c r="AF375" s="212"/>
      <c r="AG375" s="212" t="s">
        <v>238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3" x14ac:dyDescent="0.25">
      <c r="A376" s="229"/>
      <c r="B376" s="230"/>
      <c r="C376" s="267" t="s">
        <v>550</v>
      </c>
      <c r="D376" s="233"/>
      <c r="E376" s="234"/>
      <c r="F376" s="232"/>
      <c r="G376" s="232"/>
      <c r="H376" s="232"/>
      <c r="I376" s="232"/>
      <c r="J376" s="232"/>
      <c r="K376" s="232"/>
      <c r="L376" s="232"/>
      <c r="M376" s="232"/>
      <c r="N376" s="231"/>
      <c r="O376" s="231"/>
      <c r="P376" s="231"/>
      <c r="Q376" s="231"/>
      <c r="R376" s="232"/>
      <c r="S376" s="232"/>
      <c r="T376" s="232"/>
      <c r="U376" s="232"/>
      <c r="V376" s="232"/>
      <c r="W376" s="232"/>
      <c r="X376" s="232"/>
      <c r="Y376" s="232"/>
      <c r="Z376" s="212"/>
      <c r="AA376" s="212"/>
      <c r="AB376" s="212"/>
      <c r="AC376" s="212"/>
      <c r="AD376" s="212"/>
      <c r="AE376" s="212"/>
      <c r="AF376" s="212"/>
      <c r="AG376" s="212" t="s">
        <v>238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3" x14ac:dyDescent="0.25">
      <c r="A377" s="229"/>
      <c r="B377" s="230"/>
      <c r="C377" s="267" t="s">
        <v>564</v>
      </c>
      <c r="D377" s="233"/>
      <c r="E377" s="234">
        <v>26.967500000000001</v>
      </c>
      <c r="F377" s="232"/>
      <c r="G377" s="232"/>
      <c r="H377" s="232"/>
      <c r="I377" s="232"/>
      <c r="J377" s="232"/>
      <c r="K377" s="232"/>
      <c r="L377" s="232"/>
      <c r="M377" s="232"/>
      <c r="N377" s="231"/>
      <c r="O377" s="231"/>
      <c r="P377" s="231"/>
      <c r="Q377" s="231"/>
      <c r="R377" s="232"/>
      <c r="S377" s="232"/>
      <c r="T377" s="232"/>
      <c r="U377" s="232"/>
      <c r="V377" s="232"/>
      <c r="W377" s="232"/>
      <c r="X377" s="232"/>
      <c r="Y377" s="232"/>
      <c r="Z377" s="212"/>
      <c r="AA377" s="212"/>
      <c r="AB377" s="212"/>
      <c r="AC377" s="212"/>
      <c r="AD377" s="212"/>
      <c r="AE377" s="212"/>
      <c r="AF377" s="212"/>
      <c r="AG377" s="212" t="s">
        <v>238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3" x14ac:dyDescent="0.25">
      <c r="A378" s="229"/>
      <c r="B378" s="230"/>
      <c r="C378" s="267" t="s">
        <v>565</v>
      </c>
      <c r="D378" s="233"/>
      <c r="E378" s="234">
        <v>3.1912500000000001</v>
      </c>
      <c r="F378" s="232"/>
      <c r="G378" s="232"/>
      <c r="H378" s="232"/>
      <c r="I378" s="232"/>
      <c r="J378" s="232"/>
      <c r="K378" s="232"/>
      <c r="L378" s="232"/>
      <c r="M378" s="232"/>
      <c r="N378" s="231"/>
      <c r="O378" s="231"/>
      <c r="P378" s="231"/>
      <c r="Q378" s="231"/>
      <c r="R378" s="232"/>
      <c r="S378" s="232"/>
      <c r="T378" s="232"/>
      <c r="U378" s="232"/>
      <c r="V378" s="232"/>
      <c r="W378" s="232"/>
      <c r="X378" s="232"/>
      <c r="Y378" s="232"/>
      <c r="Z378" s="212"/>
      <c r="AA378" s="212"/>
      <c r="AB378" s="212"/>
      <c r="AC378" s="212"/>
      <c r="AD378" s="212"/>
      <c r="AE378" s="212"/>
      <c r="AF378" s="212"/>
      <c r="AG378" s="212" t="s">
        <v>238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3" x14ac:dyDescent="0.25">
      <c r="A379" s="229"/>
      <c r="B379" s="230"/>
      <c r="C379" s="267" t="s">
        <v>565</v>
      </c>
      <c r="D379" s="233"/>
      <c r="E379" s="234">
        <v>3.1912500000000001</v>
      </c>
      <c r="F379" s="232"/>
      <c r="G379" s="232"/>
      <c r="H379" s="232"/>
      <c r="I379" s="232"/>
      <c r="J379" s="232"/>
      <c r="K379" s="232"/>
      <c r="L379" s="232"/>
      <c r="M379" s="232"/>
      <c r="N379" s="231"/>
      <c r="O379" s="231"/>
      <c r="P379" s="231"/>
      <c r="Q379" s="231"/>
      <c r="R379" s="232"/>
      <c r="S379" s="232"/>
      <c r="T379" s="232"/>
      <c r="U379" s="232"/>
      <c r="V379" s="232"/>
      <c r="W379" s="232"/>
      <c r="X379" s="232"/>
      <c r="Y379" s="232"/>
      <c r="Z379" s="212"/>
      <c r="AA379" s="212"/>
      <c r="AB379" s="212"/>
      <c r="AC379" s="212"/>
      <c r="AD379" s="212"/>
      <c r="AE379" s="212"/>
      <c r="AF379" s="212"/>
      <c r="AG379" s="212" t="s">
        <v>238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3" x14ac:dyDescent="0.25">
      <c r="A380" s="229"/>
      <c r="B380" s="230"/>
      <c r="C380" s="267" t="s">
        <v>566</v>
      </c>
      <c r="D380" s="233"/>
      <c r="E380" s="234">
        <v>0.89124999999999999</v>
      </c>
      <c r="F380" s="232"/>
      <c r="G380" s="232"/>
      <c r="H380" s="232"/>
      <c r="I380" s="232"/>
      <c r="J380" s="232"/>
      <c r="K380" s="232"/>
      <c r="L380" s="232"/>
      <c r="M380" s="232"/>
      <c r="N380" s="231"/>
      <c r="O380" s="231"/>
      <c r="P380" s="231"/>
      <c r="Q380" s="231"/>
      <c r="R380" s="232"/>
      <c r="S380" s="232"/>
      <c r="T380" s="232"/>
      <c r="U380" s="232"/>
      <c r="V380" s="232"/>
      <c r="W380" s="232"/>
      <c r="X380" s="232"/>
      <c r="Y380" s="232"/>
      <c r="Z380" s="212"/>
      <c r="AA380" s="212"/>
      <c r="AB380" s="212"/>
      <c r="AC380" s="212"/>
      <c r="AD380" s="212"/>
      <c r="AE380" s="212"/>
      <c r="AF380" s="212"/>
      <c r="AG380" s="212" t="s">
        <v>238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3" x14ac:dyDescent="0.25">
      <c r="A381" s="229"/>
      <c r="B381" s="230"/>
      <c r="C381" s="267" t="s">
        <v>567</v>
      </c>
      <c r="D381" s="233"/>
      <c r="E381" s="234">
        <v>1.1241300000000001</v>
      </c>
      <c r="F381" s="232"/>
      <c r="G381" s="232"/>
      <c r="H381" s="232"/>
      <c r="I381" s="232"/>
      <c r="J381" s="232"/>
      <c r="K381" s="232"/>
      <c r="L381" s="232"/>
      <c r="M381" s="232"/>
      <c r="N381" s="231"/>
      <c r="O381" s="231"/>
      <c r="P381" s="231"/>
      <c r="Q381" s="231"/>
      <c r="R381" s="232"/>
      <c r="S381" s="232"/>
      <c r="T381" s="232"/>
      <c r="U381" s="232"/>
      <c r="V381" s="232"/>
      <c r="W381" s="232"/>
      <c r="X381" s="232"/>
      <c r="Y381" s="232"/>
      <c r="Z381" s="212"/>
      <c r="AA381" s="212"/>
      <c r="AB381" s="212"/>
      <c r="AC381" s="212"/>
      <c r="AD381" s="212"/>
      <c r="AE381" s="212"/>
      <c r="AF381" s="212"/>
      <c r="AG381" s="212" t="s">
        <v>238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3" x14ac:dyDescent="0.25">
      <c r="A382" s="229"/>
      <c r="B382" s="230"/>
      <c r="C382" s="267" t="s">
        <v>568</v>
      </c>
      <c r="D382" s="233"/>
      <c r="E382" s="234">
        <v>1.1499999999999999</v>
      </c>
      <c r="F382" s="232"/>
      <c r="G382" s="232"/>
      <c r="H382" s="232"/>
      <c r="I382" s="232"/>
      <c r="J382" s="232"/>
      <c r="K382" s="232"/>
      <c r="L382" s="232"/>
      <c r="M382" s="232"/>
      <c r="N382" s="231"/>
      <c r="O382" s="231"/>
      <c r="P382" s="231"/>
      <c r="Q382" s="231"/>
      <c r="R382" s="232"/>
      <c r="S382" s="232"/>
      <c r="T382" s="232"/>
      <c r="U382" s="232"/>
      <c r="V382" s="232"/>
      <c r="W382" s="232"/>
      <c r="X382" s="232"/>
      <c r="Y382" s="232"/>
      <c r="Z382" s="212"/>
      <c r="AA382" s="212"/>
      <c r="AB382" s="212"/>
      <c r="AC382" s="212"/>
      <c r="AD382" s="212"/>
      <c r="AE382" s="212"/>
      <c r="AF382" s="212"/>
      <c r="AG382" s="212" t="s">
        <v>238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3" x14ac:dyDescent="0.25">
      <c r="A383" s="229"/>
      <c r="B383" s="230"/>
      <c r="C383" s="267" t="s">
        <v>569</v>
      </c>
      <c r="D383" s="233"/>
      <c r="E383" s="234">
        <v>6.8137499999999998</v>
      </c>
      <c r="F383" s="232"/>
      <c r="G383" s="232"/>
      <c r="H383" s="232"/>
      <c r="I383" s="232"/>
      <c r="J383" s="232"/>
      <c r="K383" s="232"/>
      <c r="L383" s="232"/>
      <c r="M383" s="232"/>
      <c r="N383" s="231"/>
      <c r="O383" s="231"/>
      <c r="P383" s="231"/>
      <c r="Q383" s="231"/>
      <c r="R383" s="232"/>
      <c r="S383" s="232"/>
      <c r="T383" s="232"/>
      <c r="U383" s="232"/>
      <c r="V383" s="232"/>
      <c r="W383" s="232"/>
      <c r="X383" s="232"/>
      <c r="Y383" s="232"/>
      <c r="Z383" s="212"/>
      <c r="AA383" s="212"/>
      <c r="AB383" s="212"/>
      <c r="AC383" s="212"/>
      <c r="AD383" s="212"/>
      <c r="AE383" s="212"/>
      <c r="AF383" s="212"/>
      <c r="AG383" s="212" t="s">
        <v>238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3" x14ac:dyDescent="0.25">
      <c r="A384" s="229"/>
      <c r="B384" s="230"/>
      <c r="C384" s="267" t="s">
        <v>570</v>
      </c>
      <c r="D384" s="233"/>
      <c r="E384" s="234">
        <v>3.9243800000000002</v>
      </c>
      <c r="F384" s="232"/>
      <c r="G384" s="232"/>
      <c r="H384" s="232"/>
      <c r="I384" s="232"/>
      <c r="J384" s="232"/>
      <c r="K384" s="232"/>
      <c r="L384" s="232"/>
      <c r="M384" s="232"/>
      <c r="N384" s="231"/>
      <c r="O384" s="231"/>
      <c r="P384" s="231"/>
      <c r="Q384" s="231"/>
      <c r="R384" s="232"/>
      <c r="S384" s="232"/>
      <c r="T384" s="232"/>
      <c r="U384" s="232"/>
      <c r="V384" s="232"/>
      <c r="W384" s="232"/>
      <c r="X384" s="232"/>
      <c r="Y384" s="232"/>
      <c r="Z384" s="212"/>
      <c r="AA384" s="212"/>
      <c r="AB384" s="212"/>
      <c r="AC384" s="212"/>
      <c r="AD384" s="212"/>
      <c r="AE384" s="212"/>
      <c r="AF384" s="212"/>
      <c r="AG384" s="212" t="s">
        <v>238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 x14ac:dyDescent="0.25">
      <c r="A385" s="248">
        <v>68</v>
      </c>
      <c r="B385" s="249" t="s">
        <v>571</v>
      </c>
      <c r="C385" s="266" t="s">
        <v>572</v>
      </c>
      <c r="D385" s="250" t="s">
        <v>291</v>
      </c>
      <c r="E385" s="251">
        <v>454.85</v>
      </c>
      <c r="F385" s="252"/>
      <c r="G385" s="253">
        <f>ROUND(E385*F385,2)</f>
        <v>0</v>
      </c>
      <c r="H385" s="252"/>
      <c r="I385" s="253">
        <f>ROUND(E385*H385,2)</f>
        <v>0</v>
      </c>
      <c r="J385" s="252"/>
      <c r="K385" s="253">
        <f>ROUND(E385*J385,2)</f>
        <v>0</v>
      </c>
      <c r="L385" s="253">
        <v>21</v>
      </c>
      <c r="M385" s="253">
        <f>G385*(1+L385/100)</f>
        <v>0</v>
      </c>
      <c r="N385" s="251">
        <v>2.3E-3</v>
      </c>
      <c r="O385" s="251">
        <f>ROUND(E385*N385,2)</f>
        <v>1.05</v>
      </c>
      <c r="P385" s="251">
        <v>0</v>
      </c>
      <c r="Q385" s="251">
        <f>ROUND(E385*P385,2)</f>
        <v>0</v>
      </c>
      <c r="R385" s="253" t="s">
        <v>461</v>
      </c>
      <c r="S385" s="253" t="s">
        <v>232</v>
      </c>
      <c r="T385" s="254" t="s">
        <v>233</v>
      </c>
      <c r="U385" s="232">
        <v>0</v>
      </c>
      <c r="V385" s="232">
        <f>ROUND(E385*U385,2)</f>
        <v>0</v>
      </c>
      <c r="W385" s="232"/>
      <c r="X385" s="232" t="s">
        <v>462</v>
      </c>
      <c r="Y385" s="232" t="s">
        <v>235</v>
      </c>
      <c r="Z385" s="212"/>
      <c r="AA385" s="212"/>
      <c r="AB385" s="212"/>
      <c r="AC385" s="212"/>
      <c r="AD385" s="212"/>
      <c r="AE385" s="212"/>
      <c r="AF385" s="212"/>
      <c r="AG385" s="212" t="s">
        <v>463</v>
      </c>
      <c r="AH385" s="212"/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2" x14ac:dyDescent="0.25">
      <c r="A386" s="229"/>
      <c r="B386" s="230"/>
      <c r="C386" s="267" t="s">
        <v>558</v>
      </c>
      <c r="D386" s="233"/>
      <c r="E386" s="234"/>
      <c r="F386" s="232"/>
      <c r="G386" s="232"/>
      <c r="H386" s="232"/>
      <c r="I386" s="232"/>
      <c r="J386" s="232"/>
      <c r="K386" s="232"/>
      <c r="L386" s="232"/>
      <c r="M386" s="232"/>
      <c r="N386" s="231"/>
      <c r="O386" s="231"/>
      <c r="P386" s="231"/>
      <c r="Q386" s="231"/>
      <c r="R386" s="232"/>
      <c r="S386" s="232"/>
      <c r="T386" s="232"/>
      <c r="U386" s="232"/>
      <c r="V386" s="232"/>
      <c r="W386" s="232"/>
      <c r="X386" s="232"/>
      <c r="Y386" s="232"/>
      <c r="Z386" s="212"/>
      <c r="AA386" s="212"/>
      <c r="AB386" s="212"/>
      <c r="AC386" s="212"/>
      <c r="AD386" s="212"/>
      <c r="AE386" s="212"/>
      <c r="AF386" s="212"/>
      <c r="AG386" s="212" t="s">
        <v>238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ht="20" outlineLevel="3" x14ac:dyDescent="0.25">
      <c r="A387" s="229"/>
      <c r="B387" s="230"/>
      <c r="C387" s="267" t="s">
        <v>292</v>
      </c>
      <c r="D387" s="233"/>
      <c r="E387" s="234"/>
      <c r="F387" s="232"/>
      <c r="G387" s="232"/>
      <c r="H387" s="232"/>
      <c r="I387" s="232"/>
      <c r="J387" s="232"/>
      <c r="K387" s="232"/>
      <c r="L387" s="232"/>
      <c r="M387" s="232"/>
      <c r="N387" s="231"/>
      <c r="O387" s="231"/>
      <c r="P387" s="231"/>
      <c r="Q387" s="231"/>
      <c r="R387" s="232"/>
      <c r="S387" s="232"/>
      <c r="T387" s="232"/>
      <c r="U387" s="232"/>
      <c r="V387" s="232"/>
      <c r="W387" s="232"/>
      <c r="X387" s="232"/>
      <c r="Y387" s="232"/>
      <c r="Z387" s="212"/>
      <c r="AA387" s="212"/>
      <c r="AB387" s="212"/>
      <c r="AC387" s="212"/>
      <c r="AD387" s="212"/>
      <c r="AE387" s="212"/>
      <c r="AF387" s="212"/>
      <c r="AG387" s="212" t="s">
        <v>238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3" x14ac:dyDescent="0.25">
      <c r="A388" s="229"/>
      <c r="B388" s="230"/>
      <c r="C388" s="267" t="s">
        <v>500</v>
      </c>
      <c r="D388" s="233"/>
      <c r="E388" s="234"/>
      <c r="F388" s="232"/>
      <c r="G388" s="232"/>
      <c r="H388" s="232"/>
      <c r="I388" s="232"/>
      <c r="J388" s="232"/>
      <c r="K388" s="232"/>
      <c r="L388" s="232"/>
      <c r="M388" s="232"/>
      <c r="N388" s="231"/>
      <c r="O388" s="231"/>
      <c r="P388" s="231"/>
      <c r="Q388" s="231"/>
      <c r="R388" s="232"/>
      <c r="S388" s="232"/>
      <c r="T388" s="232"/>
      <c r="U388" s="232"/>
      <c r="V388" s="232"/>
      <c r="W388" s="232"/>
      <c r="X388" s="232"/>
      <c r="Y388" s="232"/>
      <c r="Z388" s="212"/>
      <c r="AA388" s="212"/>
      <c r="AB388" s="212"/>
      <c r="AC388" s="212"/>
      <c r="AD388" s="212"/>
      <c r="AE388" s="212"/>
      <c r="AF388" s="212"/>
      <c r="AG388" s="212" t="s">
        <v>238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3" x14ac:dyDescent="0.25">
      <c r="A389" s="229"/>
      <c r="B389" s="230"/>
      <c r="C389" s="267" t="s">
        <v>573</v>
      </c>
      <c r="D389" s="233"/>
      <c r="E389" s="234">
        <v>185.46</v>
      </c>
      <c r="F389" s="232"/>
      <c r="G389" s="232"/>
      <c r="H389" s="232"/>
      <c r="I389" s="232"/>
      <c r="J389" s="232"/>
      <c r="K389" s="232"/>
      <c r="L389" s="232"/>
      <c r="M389" s="232"/>
      <c r="N389" s="231"/>
      <c r="O389" s="231"/>
      <c r="P389" s="231"/>
      <c r="Q389" s="231"/>
      <c r="R389" s="232"/>
      <c r="S389" s="232"/>
      <c r="T389" s="232"/>
      <c r="U389" s="232"/>
      <c r="V389" s="232"/>
      <c r="W389" s="232"/>
      <c r="X389" s="232"/>
      <c r="Y389" s="232"/>
      <c r="Z389" s="212"/>
      <c r="AA389" s="212"/>
      <c r="AB389" s="212"/>
      <c r="AC389" s="212"/>
      <c r="AD389" s="212"/>
      <c r="AE389" s="212"/>
      <c r="AF389" s="212"/>
      <c r="AG389" s="212" t="s">
        <v>238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3" x14ac:dyDescent="0.25">
      <c r="A390" s="229"/>
      <c r="B390" s="230"/>
      <c r="C390" s="267" t="s">
        <v>503</v>
      </c>
      <c r="D390" s="233"/>
      <c r="E390" s="234"/>
      <c r="F390" s="232"/>
      <c r="G390" s="232"/>
      <c r="H390" s="232"/>
      <c r="I390" s="232"/>
      <c r="J390" s="232"/>
      <c r="K390" s="232"/>
      <c r="L390" s="232"/>
      <c r="M390" s="232"/>
      <c r="N390" s="231"/>
      <c r="O390" s="231"/>
      <c r="P390" s="231"/>
      <c r="Q390" s="231"/>
      <c r="R390" s="232"/>
      <c r="S390" s="232"/>
      <c r="T390" s="232"/>
      <c r="U390" s="232"/>
      <c r="V390" s="232"/>
      <c r="W390" s="232"/>
      <c r="X390" s="232"/>
      <c r="Y390" s="232"/>
      <c r="Z390" s="212"/>
      <c r="AA390" s="212"/>
      <c r="AB390" s="212"/>
      <c r="AC390" s="212"/>
      <c r="AD390" s="212"/>
      <c r="AE390" s="212"/>
      <c r="AF390" s="212"/>
      <c r="AG390" s="212" t="s">
        <v>238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ht="30" outlineLevel="3" x14ac:dyDescent="0.25">
      <c r="A391" s="229"/>
      <c r="B391" s="230"/>
      <c r="C391" s="267" t="s">
        <v>574</v>
      </c>
      <c r="D391" s="233"/>
      <c r="E391" s="234">
        <v>131.12</v>
      </c>
      <c r="F391" s="232"/>
      <c r="G391" s="232"/>
      <c r="H391" s="232"/>
      <c r="I391" s="232"/>
      <c r="J391" s="232"/>
      <c r="K391" s="232"/>
      <c r="L391" s="232"/>
      <c r="M391" s="232"/>
      <c r="N391" s="231"/>
      <c r="O391" s="231"/>
      <c r="P391" s="231"/>
      <c r="Q391" s="231"/>
      <c r="R391" s="232"/>
      <c r="S391" s="232"/>
      <c r="T391" s="232"/>
      <c r="U391" s="232"/>
      <c r="V391" s="232"/>
      <c r="W391" s="232"/>
      <c r="X391" s="232"/>
      <c r="Y391" s="232"/>
      <c r="Z391" s="212"/>
      <c r="AA391" s="212"/>
      <c r="AB391" s="212"/>
      <c r="AC391" s="212"/>
      <c r="AD391" s="212"/>
      <c r="AE391" s="212"/>
      <c r="AF391" s="212"/>
      <c r="AG391" s="212" t="s">
        <v>238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3" x14ac:dyDescent="0.25">
      <c r="A392" s="229"/>
      <c r="B392" s="230"/>
      <c r="C392" s="267" t="s">
        <v>506</v>
      </c>
      <c r="D392" s="233"/>
      <c r="E392" s="234"/>
      <c r="F392" s="232"/>
      <c r="G392" s="232"/>
      <c r="H392" s="232"/>
      <c r="I392" s="232"/>
      <c r="J392" s="232"/>
      <c r="K392" s="232"/>
      <c r="L392" s="232"/>
      <c r="M392" s="232"/>
      <c r="N392" s="231"/>
      <c r="O392" s="231"/>
      <c r="P392" s="231"/>
      <c r="Q392" s="231"/>
      <c r="R392" s="232"/>
      <c r="S392" s="232"/>
      <c r="T392" s="232"/>
      <c r="U392" s="232"/>
      <c r="V392" s="232"/>
      <c r="W392" s="232"/>
      <c r="X392" s="232"/>
      <c r="Y392" s="232"/>
      <c r="Z392" s="212"/>
      <c r="AA392" s="212"/>
      <c r="AB392" s="212"/>
      <c r="AC392" s="212"/>
      <c r="AD392" s="212"/>
      <c r="AE392" s="212"/>
      <c r="AF392" s="212"/>
      <c r="AG392" s="212" t="s">
        <v>238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3" x14ac:dyDescent="0.25">
      <c r="A393" s="229"/>
      <c r="B393" s="230"/>
      <c r="C393" s="267" t="s">
        <v>575</v>
      </c>
      <c r="D393" s="233"/>
      <c r="E393" s="234">
        <v>138.27000000000001</v>
      </c>
      <c r="F393" s="232"/>
      <c r="G393" s="232"/>
      <c r="H393" s="232"/>
      <c r="I393" s="232"/>
      <c r="J393" s="232"/>
      <c r="K393" s="232"/>
      <c r="L393" s="232"/>
      <c r="M393" s="232"/>
      <c r="N393" s="231"/>
      <c r="O393" s="231"/>
      <c r="P393" s="231"/>
      <c r="Q393" s="231"/>
      <c r="R393" s="232"/>
      <c r="S393" s="232"/>
      <c r="T393" s="232"/>
      <c r="U393" s="232"/>
      <c r="V393" s="232"/>
      <c r="W393" s="232"/>
      <c r="X393" s="232"/>
      <c r="Y393" s="232"/>
      <c r="Z393" s="212"/>
      <c r="AA393" s="212"/>
      <c r="AB393" s="212"/>
      <c r="AC393" s="212"/>
      <c r="AD393" s="212"/>
      <c r="AE393" s="212"/>
      <c r="AF393" s="212"/>
      <c r="AG393" s="212" t="s">
        <v>238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ht="20" outlineLevel="1" x14ac:dyDescent="0.25">
      <c r="A394" s="248">
        <v>69</v>
      </c>
      <c r="B394" s="249" t="s">
        <v>576</v>
      </c>
      <c r="C394" s="266" t="s">
        <v>577</v>
      </c>
      <c r="D394" s="250" t="s">
        <v>291</v>
      </c>
      <c r="E394" s="251">
        <v>3230.1550000000002</v>
      </c>
      <c r="F394" s="252"/>
      <c r="G394" s="253">
        <f>ROUND(E394*F394,2)</f>
        <v>0</v>
      </c>
      <c r="H394" s="252"/>
      <c r="I394" s="253">
        <f>ROUND(E394*H394,2)</f>
        <v>0</v>
      </c>
      <c r="J394" s="252"/>
      <c r="K394" s="253">
        <f>ROUND(E394*J394,2)</f>
        <v>0</v>
      </c>
      <c r="L394" s="253">
        <v>21</v>
      </c>
      <c r="M394" s="253">
        <f>G394*(1+L394/100)</f>
        <v>0</v>
      </c>
      <c r="N394" s="251">
        <v>6.0000000000000002E-5</v>
      </c>
      <c r="O394" s="251">
        <f>ROUND(E394*N394,2)</f>
        <v>0.19</v>
      </c>
      <c r="P394" s="251">
        <v>0</v>
      </c>
      <c r="Q394" s="251">
        <f>ROUND(E394*P394,2)</f>
        <v>0</v>
      </c>
      <c r="R394" s="253"/>
      <c r="S394" s="253" t="s">
        <v>232</v>
      </c>
      <c r="T394" s="254" t="s">
        <v>233</v>
      </c>
      <c r="U394" s="232">
        <v>0.09</v>
      </c>
      <c r="V394" s="232">
        <f>ROUND(E394*U394,2)</f>
        <v>290.70999999999998</v>
      </c>
      <c r="W394" s="232"/>
      <c r="X394" s="232" t="s">
        <v>234</v>
      </c>
      <c r="Y394" s="232" t="s">
        <v>235</v>
      </c>
      <c r="Z394" s="212"/>
      <c r="AA394" s="212"/>
      <c r="AB394" s="212"/>
      <c r="AC394" s="212"/>
      <c r="AD394" s="212"/>
      <c r="AE394" s="212"/>
      <c r="AF394" s="212"/>
      <c r="AG394" s="212" t="s">
        <v>236</v>
      </c>
      <c r="AH394" s="212"/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ht="20" outlineLevel="2" x14ac:dyDescent="0.25">
      <c r="A395" s="229"/>
      <c r="B395" s="230"/>
      <c r="C395" s="267" t="s">
        <v>292</v>
      </c>
      <c r="D395" s="233"/>
      <c r="E395" s="234"/>
      <c r="F395" s="232"/>
      <c r="G395" s="232"/>
      <c r="H395" s="232"/>
      <c r="I395" s="232"/>
      <c r="J395" s="232"/>
      <c r="K395" s="232"/>
      <c r="L395" s="232"/>
      <c r="M395" s="232"/>
      <c r="N395" s="231"/>
      <c r="O395" s="231"/>
      <c r="P395" s="231"/>
      <c r="Q395" s="231"/>
      <c r="R395" s="232"/>
      <c r="S395" s="232"/>
      <c r="T395" s="232"/>
      <c r="U395" s="232"/>
      <c r="V395" s="232"/>
      <c r="W395" s="232"/>
      <c r="X395" s="232"/>
      <c r="Y395" s="232"/>
      <c r="Z395" s="212"/>
      <c r="AA395" s="212"/>
      <c r="AB395" s="212"/>
      <c r="AC395" s="212"/>
      <c r="AD395" s="212"/>
      <c r="AE395" s="212"/>
      <c r="AF395" s="212"/>
      <c r="AG395" s="212" t="s">
        <v>238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3" x14ac:dyDescent="0.25">
      <c r="A396" s="229"/>
      <c r="B396" s="230"/>
      <c r="C396" s="267" t="s">
        <v>500</v>
      </c>
      <c r="D396" s="233"/>
      <c r="E396" s="234"/>
      <c r="F396" s="232"/>
      <c r="G396" s="232"/>
      <c r="H396" s="232"/>
      <c r="I396" s="232"/>
      <c r="J396" s="232"/>
      <c r="K396" s="232"/>
      <c r="L396" s="232"/>
      <c r="M396" s="232"/>
      <c r="N396" s="231"/>
      <c r="O396" s="231"/>
      <c r="P396" s="231"/>
      <c r="Q396" s="231"/>
      <c r="R396" s="232"/>
      <c r="S396" s="232"/>
      <c r="T396" s="232"/>
      <c r="U396" s="232"/>
      <c r="V396" s="232"/>
      <c r="W396" s="232"/>
      <c r="X396" s="232"/>
      <c r="Y396" s="232"/>
      <c r="Z396" s="212"/>
      <c r="AA396" s="212"/>
      <c r="AB396" s="212"/>
      <c r="AC396" s="212"/>
      <c r="AD396" s="212"/>
      <c r="AE396" s="212"/>
      <c r="AF396" s="212"/>
      <c r="AG396" s="212" t="s">
        <v>238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3" x14ac:dyDescent="0.25">
      <c r="A397" s="229"/>
      <c r="B397" s="230"/>
      <c r="C397" s="267" t="s">
        <v>578</v>
      </c>
      <c r="D397" s="233"/>
      <c r="E397" s="234">
        <v>1786</v>
      </c>
      <c r="F397" s="232"/>
      <c r="G397" s="232"/>
      <c r="H397" s="232"/>
      <c r="I397" s="232"/>
      <c r="J397" s="232"/>
      <c r="K397" s="232"/>
      <c r="L397" s="232"/>
      <c r="M397" s="232"/>
      <c r="N397" s="231"/>
      <c r="O397" s="231"/>
      <c r="P397" s="231"/>
      <c r="Q397" s="231"/>
      <c r="R397" s="232"/>
      <c r="S397" s="232"/>
      <c r="T397" s="232"/>
      <c r="U397" s="232"/>
      <c r="V397" s="232"/>
      <c r="W397" s="232"/>
      <c r="X397" s="232"/>
      <c r="Y397" s="232"/>
      <c r="Z397" s="212"/>
      <c r="AA397" s="212"/>
      <c r="AB397" s="212"/>
      <c r="AC397" s="212"/>
      <c r="AD397" s="212"/>
      <c r="AE397" s="212"/>
      <c r="AF397" s="212"/>
      <c r="AG397" s="212" t="s">
        <v>238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3" x14ac:dyDescent="0.25">
      <c r="A398" s="229"/>
      <c r="B398" s="230"/>
      <c r="C398" s="267" t="s">
        <v>503</v>
      </c>
      <c r="D398" s="233"/>
      <c r="E398" s="234"/>
      <c r="F398" s="232"/>
      <c r="G398" s="232"/>
      <c r="H398" s="232"/>
      <c r="I398" s="232"/>
      <c r="J398" s="232"/>
      <c r="K398" s="232"/>
      <c r="L398" s="232"/>
      <c r="M398" s="232"/>
      <c r="N398" s="231"/>
      <c r="O398" s="231"/>
      <c r="P398" s="231"/>
      <c r="Q398" s="231"/>
      <c r="R398" s="232"/>
      <c r="S398" s="232"/>
      <c r="T398" s="232"/>
      <c r="U398" s="232"/>
      <c r="V398" s="232"/>
      <c r="W398" s="232"/>
      <c r="X398" s="232"/>
      <c r="Y398" s="232"/>
      <c r="Z398" s="212"/>
      <c r="AA398" s="212"/>
      <c r="AB398" s="212"/>
      <c r="AC398" s="212"/>
      <c r="AD398" s="212"/>
      <c r="AE398" s="212"/>
      <c r="AF398" s="212"/>
      <c r="AG398" s="212" t="s">
        <v>238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3" x14ac:dyDescent="0.25">
      <c r="A399" s="229"/>
      <c r="B399" s="230"/>
      <c r="C399" s="267" t="s">
        <v>579</v>
      </c>
      <c r="D399" s="233"/>
      <c r="E399" s="234">
        <v>762</v>
      </c>
      <c r="F399" s="232"/>
      <c r="G399" s="232"/>
      <c r="H399" s="232"/>
      <c r="I399" s="232"/>
      <c r="J399" s="232"/>
      <c r="K399" s="232"/>
      <c r="L399" s="232"/>
      <c r="M399" s="232"/>
      <c r="N399" s="231"/>
      <c r="O399" s="231"/>
      <c r="P399" s="231"/>
      <c r="Q399" s="231"/>
      <c r="R399" s="232"/>
      <c r="S399" s="232"/>
      <c r="T399" s="232"/>
      <c r="U399" s="232"/>
      <c r="V399" s="232"/>
      <c r="W399" s="232"/>
      <c r="X399" s="232"/>
      <c r="Y399" s="232"/>
      <c r="Z399" s="212"/>
      <c r="AA399" s="212"/>
      <c r="AB399" s="212"/>
      <c r="AC399" s="212"/>
      <c r="AD399" s="212"/>
      <c r="AE399" s="212"/>
      <c r="AF399" s="212"/>
      <c r="AG399" s="212" t="s">
        <v>238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3" x14ac:dyDescent="0.25">
      <c r="A400" s="229"/>
      <c r="B400" s="230"/>
      <c r="C400" s="267" t="s">
        <v>506</v>
      </c>
      <c r="D400" s="233"/>
      <c r="E400" s="234"/>
      <c r="F400" s="232"/>
      <c r="G400" s="232"/>
      <c r="H400" s="232"/>
      <c r="I400" s="232"/>
      <c r="J400" s="232"/>
      <c r="K400" s="232"/>
      <c r="L400" s="232"/>
      <c r="M400" s="232"/>
      <c r="N400" s="231"/>
      <c r="O400" s="231"/>
      <c r="P400" s="231"/>
      <c r="Q400" s="231"/>
      <c r="R400" s="232"/>
      <c r="S400" s="232"/>
      <c r="T400" s="232"/>
      <c r="U400" s="232"/>
      <c r="V400" s="232"/>
      <c r="W400" s="232"/>
      <c r="X400" s="232"/>
      <c r="Y400" s="232"/>
      <c r="Z400" s="212"/>
      <c r="AA400" s="212"/>
      <c r="AB400" s="212"/>
      <c r="AC400" s="212"/>
      <c r="AD400" s="212"/>
      <c r="AE400" s="212"/>
      <c r="AF400" s="212"/>
      <c r="AG400" s="212" t="s">
        <v>238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3" x14ac:dyDescent="0.25">
      <c r="A401" s="229"/>
      <c r="B401" s="230"/>
      <c r="C401" s="267" t="s">
        <v>580</v>
      </c>
      <c r="D401" s="233"/>
      <c r="E401" s="234">
        <v>682.15499999999997</v>
      </c>
      <c r="F401" s="232"/>
      <c r="G401" s="232"/>
      <c r="H401" s="232"/>
      <c r="I401" s="232"/>
      <c r="J401" s="232"/>
      <c r="K401" s="232"/>
      <c r="L401" s="232"/>
      <c r="M401" s="232"/>
      <c r="N401" s="231"/>
      <c r="O401" s="231"/>
      <c r="P401" s="231"/>
      <c r="Q401" s="231"/>
      <c r="R401" s="232"/>
      <c r="S401" s="232"/>
      <c r="T401" s="232"/>
      <c r="U401" s="232"/>
      <c r="V401" s="232"/>
      <c r="W401" s="232"/>
      <c r="X401" s="232"/>
      <c r="Y401" s="232"/>
      <c r="Z401" s="212"/>
      <c r="AA401" s="212"/>
      <c r="AB401" s="212"/>
      <c r="AC401" s="212"/>
      <c r="AD401" s="212"/>
      <c r="AE401" s="212"/>
      <c r="AF401" s="212"/>
      <c r="AG401" s="212" t="s">
        <v>238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 x14ac:dyDescent="0.25">
      <c r="A402" s="248">
        <v>70</v>
      </c>
      <c r="B402" s="249" t="s">
        <v>581</v>
      </c>
      <c r="C402" s="266" t="s">
        <v>582</v>
      </c>
      <c r="D402" s="250" t="s">
        <v>291</v>
      </c>
      <c r="E402" s="251">
        <v>750.37049999999999</v>
      </c>
      <c r="F402" s="252"/>
      <c r="G402" s="253">
        <f>ROUND(E402*F402,2)</f>
        <v>0</v>
      </c>
      <c r="H402" s="252"/>
      <c r="I402" s="253">
        <f>ROUND(E402*H402,2)</f>
        <v>0</v>
      </c>
      <c r="J402" s="252"/>
      <c r="K402" s="253">
        <f>ROUND(E402*J402,2)</f>
        <v>0</v>
      </c>
      <c r="L402" s="253">
        <v>21</v>
      </c>
      <c r="M402" s="253">
        <f>G402*(1+L402/100)</f>
        <v>0</v>
      </c>
      <c r="N402" s="251">
        <v>2.3999999999999998E-3</v>
      </c>
      <c r="O402" s="251">
        <f>ROUND(E402*N402,2)</f>
        <v>1.8</v>
      </c>
      <c r="P402" s="251">
        <v>0</v>
      </c>
      <c r="Q402" s="251">
        <f>ROUND(E402*P402,2)</f>
        <v>0</v>
      </c>
      <c r="R402" s="253" t="s">
        <v>461</v>
      </c>
      <c r="S402" s="253" t="s">
        <v>232</v>
      </c>
      <c r="T402" s="254" t="s">
        <v>233</v>
      </c>
      <c r="U402" s="232">
        <v>0</v>
      </c>
      <c r="V402" s="232">
        <f>ROUND(E402*U402,2)</f>
        <v>0</v>
      </c>
      <c r="W402" s="232"/>
      <c r="X402" s="232" t="s">
        <v>462</v>
      </c>
      <c r="Y402" s="232" t="s">
        <v>235</v>
      </c>
      <c r="Z402" s="212"/>
      <c r="AA402" s="212"/>
      <c r="AB402" s="212"/>
      <c r="AC402" s="212"/>
      <c r="AD402" s="212"/>
      <c r="AE402" s="212"/>
      <c r="AF402" s="212"/>
      <c r="AG402" s="212" t="s">
        <v>463</v>
      </c>
      <c r="AH402" s="212"/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ht="20" outlineLevel="2" x14ac:dyDescent="0.25">
      <c r="A403" s="229"/>
      <c r="B403" s="230"/>
      <c r="C403" s="267" t="s">
        <v>292</v>
      </c>
      <c r="D403" s="233"/>
      <c r="E403" s="234"/>
      <c r="F403" s="232"/>
      <c r="G403" s="232"/>
      <c r="H403" s="232"/>
      <c r="I403" s="232"/>
      <c r="J403" s="232"/>
      <c r="K403" s="232"/>
      <c r="L403" s="232"/>
      <c r="M403" s="232"/>
      <c r="N403" s="231"/>
      <c r="O403" s="231"/>
      <c r="P403" s="231"/>
      <c r="Q403" s="231"/>
      <c r="R403" s="232"/>
      <c r="S403" s="232"/>
      <c r="T403" s="232"/>
      <c r="U403" s="232"/>
      <c r="V403" s="232"/>
      <c r="W403" s="232"/>
      <c r="X403" s="232"/>
      <c r="Y403" s="232"/>
      <c r="Z403" s="212"/>
      <c r="AA403" s="212"/>
      <c r="AB403" s="212"/>
      <c r="AC403" s="212"/>
      <c r="AD403" s="212"/>
      <c r="AE403" s="212"/>
      <c r="AF403" s="212"/>
      <c r="AG403" s="212" t="s">
        <v>238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3" x14ac:dyDescent="0.25">
      <c r="A404" s="229"/>
      <c r="B404" s="230"/>
      <c r="C404" s="267" t="s">
        <v>506</v>
      </c>
      <c r="D404" s="233"/>
      <c r="E404" s="234"/>
      <c r="F404" s="232"/>
      <c r="G404" s="232"/>
      <c r="H404" s="232"/>
      <c r="I404" s="232"/>
      <c r="J404" s="232"/>
      <c r="K404" s="232"/>
      <c r="L404" s="232"/>
      <c r="M404" s="232"/>
      <c r="N404" s="231"/>
      <c r="O404" s="231"/>
      <c r="P404" s="231"/>
      <c r="Q404" s="231"/>
      <c r="R404" s="232"/>
      <c r="S404" s="232"/>
      <c r="T404" s="232"/>
      <c r="U404" s="232"/>
      <c r="V404" s="232"/>
      <c r="W404" s="232"/>
      <c r="X404" s="232"/>
      <c r="Y404" s="232"/>
      <c r="Z404" s="212"/>
      <c r="AA404" s="212"/>
      <c r="AB404" s="212"/>
      <c r="AC404" s="212"/>
      <c r="AD404" s="212"/>
      <c r="AE404" s="212"/>
      <c r="AF404" s="212"/>
      <c r="AG404" s="212" t="s">
        <v>238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3" x14ac:dyDescent="0.25">
      <c r="A405" s="229"/>
      <c r="B405" s="230"/>
      <c r="C405" s="267" t="s">
        <v>583</v>
      </c>
      <c r="D405" s="233"/>
      <c r="E405" s="234">
        <v>750.37049999999999</v>
      </c>
      <c r="F405" s="232"/>
      <c r="G405" s="232"/>
      <c r="H405" s="232"/>
      <c r="I405" s="232"/>
      <c r="J405" s="232"/>
      <c r="K405" s="232"/>
      <c r="L405" s="232"/>
      <c r="M405" s="232"/>
      <c r="N405" s="231"/>
      <c r="O405" s="231"/>
      <c r="P405" s="231"/>
      <c r="Q405" s="231"/>
      <c r="R405" s="232"/>
      <c r="S405" s="232"/>
      <c r="T405" s="232"/>
      <c r="U405" s="232"/>
      <c r="V405" s="232"/>
      <c r="W405" s="232"/>
      <c r="X405" s="232"/>
      <c r="Y405" s="232"/>
      <c r="Z405" s="212"/>
      <c r="AA405" s="212"/>
      <c r="AB405" s="212"/>
      <c r="AC405" s="212"/>
      <c r="AD405" s="212"/>
      <c r="AE405" s="212"/>
      <c r="AF405" s="212"/>
      <c r="AG405" s="212" t="s">
        <v>238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 x14ac:dyDescent="0.25">
      <c r="A406" s="248">
        <v>71</v>
      </c>
      <c r="B406" s="249" t="s">
        <v>584</v>
      </c>
      <c r="C406" s="266" t="s">
        <v>585</v>
      </c>
      <c r="D406" s="250" t="s">
        <v>291</v>
      </c>
      <c r="E406" s="251">
        <v>982.3</v>
      </c>
      <c r="F406" s="252"/>
      <c r="G406" s="253">
        <f>ROUND(E406*F406,2)</f>
        <v>0</v>
      </c>
      <c r="H406" s="252"/>
      <c r="I406" s="253">
        <f>ROUND(E406*H406,2)</f>
        <v>0</v>
      </c>
      <c r="J406" s="252"/>
      <c r="K406" s="253">
        <f>ROUND(E406*J406,2)</f>
        <v>0</v>
      </c>
      <c r="L406" s="253">
        <v>21</v>
      </c>
      <c r="M406" s="253">
        <f>G406*(1+L406/100)</f>
        <v>0</v>
      </c>
      <c r="N406" s="251">
        <v>3.0000000000000001E-3</v>
      </c>
      <c r="O406" s="251">
        <f>ROUND(E406*N406,2)</f>
        <v>2.95</v>
      </c>
      <c r="P406" s="251">
        <v>0</v>
      </c>
      <c r="Q406" s="251">
        <f>ROUND(E406*P406,2)</f>
        <v>0</v>
      </c>
      <c r="R406" s="253" t="s">
        <v>461</v>
      </c>
      <c r="S406" s="253" t="s">
        <v>232</v>
      </c>
      <c r="T406" s="254" t="s">
        <v>233</v>
      </c>
      <c r="U406" s="232">
        <v>0</v>
      </c>
      <c r="V406" s="232">
        <f>ROUND(E406*U406,2)</f>
        <v>0</v>
      </c>
      <c r="W406" s="232"/>
      <c r="X406" s="232" t="s">
        <v>462</v>
      </c>
      <c r="Y406" s="232" t="s">
        <v>235</v>
      </c>
      <c r="Z406" s="212"/>
      <c r="AA406" s="212"/>
      <c r="AB406" s="212"/>
      <c r="AC406" s="212"/>
      <c r="AD406" s="212"/>
      <c r="AE406" s="212"/>
      <c r="AF406" s="212"/>
      <c r="AG406" s="212" t="s">
        <v>463</v>
      </c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ht="20" outlineLevel="2" x14ac:dyDescent="0.25">
      <c r="A407" s="229"/>
      <c r="B407" s="230"/>
      <c r="C407" s="267" t="s">
        <v>292</v>
      </c>
      <c r="D407" s="233"/>
      <c r="E407" s="234"/>
      <c r="F407" s="232"/>
      <c r="G407" s="232"/>
      <c r="H407" s="232"/>
      <c r="I407" s="232"/>
      <c r="J407" s="232"/>
      <c r="K407" s="232"/>
      <c r="L407" s="232"/>
      <c r="M407" s="232"/>
      <c r="N407" s="231"/>
      <c r="O407" s="231"/>
      <c r="P407" s="231"/>
      <c r="Q407" s="231"/>
      <c r="R407" s="232"/>
      <c r="S407" s="232"/>
      <c r="T407" s="232"/>
      <c r="U407" s="232"/>
      <c r="V407" s="232"/>
      <c r="W407" s="232"/>
      <c r="X407" s="232"/>
      <c r="Y407" s="232"/>
      <c r="Z407" s="212"/>
      <c r="AA407" s="212"/>
      <c r="AB407" s="212"/>
      <c r="AC407" s="212"/>
      <c r="AD407" s="212"/>
      <c r="AE407" s="212"/>
      <c r="AF407" s="212"/>
      <c r="AG407" s="212" t="s">
        <v>238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3" x14ac:dyDescent="0.25">
      <c r="A408" s="229"/>
      <c r="B408" s="230"/>
      <c r="C408" s="267" t="s">
        <v>500</v>
      </c>
      <c r="D408" s="233"/>
      <c r="E408" s="234"/>
      <c r="F408" s="232"/>
      <c r="G408" s="232"/>
      <c r="H408" s="232"/>
      <c r="I408" s="232"/>
      <c r="J408" s="232"/>
      <c r="K408" s="232"/>
      <c r="L408" s="232"/>
      <c r="M408" s="232"/>
      <c r="N408" s="231"/>
      <c r="O408" s="231"/>
      <c r="P408" s="231"/>
      <c r="Q408" s="231"/>
      <c r="R408" s="232"/>
      <c r="S408" s="232"/>
      <c r="T408" s="232"/>
      <c r="U408" s="232"/>
      <c r="V408" s="232"/>
      <c r="W408" s="232"/>
      <c r="X408" s="232"/>
      <c r="Y408" s="232"/>
      <c r="Z408" s="212"/>
      <c r="AA408" s="212"/>
      <c r="AB408" s="212"/>
      <c r="AC408" s="212"/>
      <c r="AD408" s="212"/>
      <c r="AE408" s="212"/>
      <c r="AF408" s="212"/>
      <c r="AG408" s="212" t="s">
        <v>238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3" x14ac:dyDescent="0.25">
      <c r="A409" s="229"/>
      <c r="B409" s="230"/>
      <c r="C409" s="267" t="s">
        <v>586</v>
      </c>
      <c r="D409" s="233"/>
      <c r="E409" s="234">
        <v>982.3</v>
      </c>
      <c r="F409" s="232"/>
      <c r="G409" s="232"/>
      <c r="H409" s="232"/>
      <c r="I409" s="232"/>
      <c r="J409" s="232"/>
      <c r="K409" s="232"/>
      <c r="L409" s="232"/>
      <c r="M409" s="232"/>
      <c r="N409" s="231"/>
      <c r="O409" s="231"/>
      <c r="P409" s="231"/>
      <c r="Q409" s="231"/>
      <c r="R409" s="232"/>
      <c r="S409" s="232"/>
      <c r="T409" s="232"/>
      <c r="U409" s="232"/>
      <c r="V409" s="232"/>
      <c r="W409" s="232"/>
      <c r="X409" s="232"/>
      <c r="Y409" s="232"/>
      <c r="Z409" s="212"/>
      <c r="AA409" s="212"/>
      <c r="AB409" s="212"/>
      <c r="AC409" s="212"/>
      <c r="AD409" s="212"/>
      <c r="AE409" s="212"/>
      <c r="AF409" s="212"/>
      <c r="AG409" s="212" t="s">
        <v>238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 x14ac:dyDescent="0.25">
      <c r="A410" s="248">
        <v>72</v>
      </c>
      <c r="B410" s="249" t="s">
        <v>587</v>
      </c>
      <c r="C410" s="266" t="s">
        <v>588</v>
      </c>
      <c r="D410" s="250" t="s">
        <v>291</v>
      </c>
      <c r="E410" s="251">
        <v>419.1</v>
      </c>
      <c r="F410" s="252"/>
      <c r="G410" s="253">
        <f>ROUND(E410*F410,2)</f>
        <v>0</v>
      </c>
      <c r="H410" s="252"/>
      <c r="I410" s="253">
        <f>ROUND(E410*H410,2)</f>
        <v>0</v>
      </c>
      <c r="J410" s="252"/>
      <c r="K410" s="253">
        <f>ROUND(E410*J410,2)</f>
        <v>0</v>
      </c>
      <c r="L410" s="253">
        <v>21</v>
      </c>
      <c r="M410" s="253">
        <f>G410*(1+L410/100)</f>
        <v>0</v>
      </c>
      <c r="N410" s="251">
        <v>4.1999999999999997E-3</v>
      </c>
      <c r="O410" s="251">
        <f>ROUND(E410*N410,2)</f>
        <v>1.76</v>
      </c>
      <c r="P410" s="251">
        <v>0</v>
      </c>
      <c r="Q410" s="251">
        <f>ROUND(E410*P410,2)</f>
        <v>0</v>
      </c>
      <c r="R410" s="253" t="s">
        <v>461</v>
      </c>
      <c r="S410" s="253" t="s">
        <v>232</v>
      </c>
      <c r="T410" s="254" t="s">
        <v>233</v>
      </c>
      <c r="U410" s="232">
        <v>0</v>
      </c>
      <c r="V410" s="232">
        <f>ROUND(E410*U410,2)</f>
        <v>0</v>
      </c>
      <c r="W410" s="232"/>
      <c r="X410" s="232" t="s">
        <v>462</v>
      </c>
      <c r="Y410" s="232" t="s">
        <v>235</v>
      </c>
      <c r="Z410" s="212"/>
      <c r="AA410" s="212"/>
      <c r="AB410" s="212"/>
      <c r="AC410" s="212"/>
      <c r="AD410" s="212"/>
      <c r="AE410" s="212"/>
      <c r="AF410" s="212"/>
      <c r="AG410" s="212" t="s">
        <v>463</v>
      </c>
      <c r="AH410" s="212"/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ht="20" outlineLevel="2" x14ac:dyDescent="0.25">
      <c r="A411" s="229"/>
      <c r="B411" s="230"/>
      <c r="C411" s="267" t="s">
        <v>292</v>
      </c>
      <c r="D411" s="233"/>
      <c r="E411" s="234"/>
      <c r="F411" s="232"/>
      <c r="G411" s="232"/>
      <c r="H411" s="232"/>
      <c r="I411" s="232"/>
      <c r="J411" s="232"/>
      <c r="K411" s="232"/>
      <c r="L411" s="232"/>
      <c r="M411" s="232"/>
      <c r="N411" s="231"/>
      <c r="O411" s="231"/>
      <c r="P411" s="231"/>
      <c r="Q411" s="231"/>
      <c r="R411" s="232"/>
      <c r="S411" s="232"/>
      <c r="T411" s="232"/>
      <c r="U411" s="232"/>
      <c r="V411" s="232"/>
      <c r="W411" s="232"/>
      <c r="X411" s="232"/>
      <c r="Y411" s="232"/>
      <c r="Z411" s="212"/>
      <c r="AA411" s="212"/>
      <c r="AB411" s="212"/>
      <c r="AC411" s="212"/>
      <c r="AD411" s="212"/>
      <c r="AE411" s="212"/>
      <c r="AF411" s="212"/>
      <c r="AG411" s="212" t="s">
        <v>238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3" x14ac:dyDescent="0.25">
      <c r="A412" s="229"/>
      <c r="B412" s="230"/>
      <c r="C412" s="267" t="s">
        <v>503</v>
      </c>
      <c r="D412" s="233"/>
      <c r="E412" s="234"/>
      <c r="F412" s="232"/>
      <c r="G412" s="232"/>
      <c r="H412" s="232"/>
      <c r="I412" s="232"/>
      <c r="J412" s="232"/>
      <c r="K412" s="232"/>
      <c r="L412" s="232"/>
      <c r="M412" s="232"/>
      <c r="N412" s="231"/>
      <c r="O412" s="231"/>
      <c r="P412" s="231"/>
      <c r="Q412" s="231"/>
      <c r="R412" s="232"/>
      <c r="S412" s="232"/>
      <c r="T412" s="232"/>
      <c r="U412" s="232"/>
      <c r="V412" s="232"/>
      <c r="W412" s="232"/>
      <c r="X412" s="232"/>
      <c r="Y412" s="232"/>
      <c r="Z412" s="212"/>
      <c r="AA412" s="212"/>
      <c r="AB412" s="212"/>
      <c r="AC412" s="212"/>
      <c r="AD412" s="212"/>
      <c r="AE412" s="212"/>
      <c r="AF412" s="212"/>
      <c r="AG412" s="212" t="s">
        <v>238</v>
      </c>
      <c r="AH412" s="212">
        <v>0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3" x14ac:dyDescent="0.25">
      <c r="A413" s="229"/>
      <c r="B413" s="230"/>
      <c r="C413" s="267" t="s">
        <v>589</v>
      </c>
      <c r="D413" s="233"/>
      <c r="E413" s="234">
        <v>419.1</v>
      </c>
      <c r="F413" s="232"/>
      <c r="G413" s="232"/>
      <c r="H413" s="232"/>
      <c r="I413" s="232"/>
      <c r="J413" s="232"/>
      <c r="K413" s="232"/>
      <c r="L413" s="232"/>
      <c r="M413" s="232"/>
      <c r="N413" s="231"/>
      <c r="O413" s="231"/>
      <c r="P413" s="231"/>
      <c r="Q413" s="231"/>
      <c r="R413" s="232"/>
      <c r="S413" s="232"/>
      <c r="T413" s="232"/>
      <c r="U413" s="232"/>
      <c r="V413" s="232"/>
      <c r="W413" s="232"/>
      <c r="X413" s="232"/>
      <c r="Y413" s="232"/>
      <c r="Z413" s="212"/>
      <c r="AA413" s="212"/>
      <c r="AB413" s="212"/>
      <c r="AC413" s="212"/>
      <c r="AD413" s="212"/>
      <c r="AE413" s="212"/>
      <c r="AF413" s="212"/>
      <c r="AG413" s="212" t="s">
        <v>238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1" x14ac:dyDescent="0.25">
      <c r="A414" s="248">
        <v>73</v>
      </c>
      <c r="B414" s="249" t="s">
        <v>590</v>
      </c>
      <c r="C414" s="266" t="s">
        <v>591</v>
      </c>
      <c r="D414" s="250" t="s">
        <v>291</v>
      </c>
      <c r="E414" s="251">
        <v>1401.4</v>
      </c>
      <c r="F414" s="252"/>
      <c r="G414" s="253">
        <f>ROUND(E414*F414,2)</f>
        <v>0</v>
      </c>
      <c r="H414" s="252"/>
      <c r="I414" s="253">
        <f>ROUND(E414*H414,2)</f>
        <v>0</v>
      </c>
      <c r="J414" s="252"/>
      <c r="K414" s="253">
        <f>ROUND(E414*J414,2)</f>
        <v>0</v>
      </c>
      <c r="L414" s="253">
        <v>21</v>
      </c>
      <c r="M414" s="253">
        <f>G414*(1+L414/100)</f>
        <v>0</v>
      </c>
      <c r="N414" s="251">
        <v>4.7999999999999996E-3</v>
      </c>
      <c r="O414" s="251">
        <f>ROUND(E414*N414,2)</f>
        <v>6.73</v>
      </c>
      <c r="P414" s="251">
        <v>0</v>
      </c>
      <c r="Q414" s="251">
        <f>ROUND(E414*P414,2)</f>
        <v>0</v>
      </c>
      <c r="R414" s="253" t="s">
        <v>461</v>
      </c>
      <c r="S414" s="253" t="s">
        <v>232</v>
      </c>
      <c r="T414" s="254" t="s">
        <v>233</v>
      </c>
      <c r="U414" s="232">
        <v>0</v>
      </c>
      <c r="V414" s="232">
        <f>ROUND(E414*U414,2)</f>
        <v>0</v>
      </c>
      <c r="W414" s="232"/>
      <c r="X414" s="232" t="s">
        <v>462</v>
      </c>
      <c r="Y414" s="232" t="s">
        <v>235</v>
      </c>
      <c r="Z414" s="212"/>
      <c r="AA414" s="212"/>
      <c r="AB414" s="212"/>
      <c r="AC414" s="212"/>
      <c r="AD414" s="212"/>
      <c r="AE414" s="212"/>
      <c r="AF414" s="212"/>
      <c r="AG414" s="212" t="s">
        <v>463</v>
      </c>
      <c r="AH414" s="212"/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ht="20" outlineLevel="2" x14ac:dyDescent="0.25">
      <c r="A415" s="229"/>
      <c r="B415" s="230"/>
      <c r="C415" s="267" t="s">
        <v>292</v>
      </c>
      <c r="D415" s="233"/>
      <c r="E415" s="234"/>
      <c r="F415" s="232"/>
      <c r="G415" s="232"/>
      <c r="H415" s="232"/>
      <c r="I415" s="232"/>
      <c r="J415" s="232"/>
      <c r="K415" s="232"/>
      <c r="L415" s="232"/>
      <c r="M415" s="232"/>
      <c r="N415" s="231"/>
      <c r="O415" s="231"/>
      <c r="P415" s="231"/>
      <c r="Q415" s="231"/>
      <c r="R415" s="232"/>
      <c r="S415" s="232"/>
      <c r="T415" s="232"/>
      <c r="U415" s="232"/>
      <c r="V415" s="232"/>
      <c r="W415" s="232"/>
      <c r="X415" s="232"/>
      <c r="Y415" s="232"/>
      <c r="Z415" s="212"/>
      <c r="AA415" s="212"/>
      <c r="AB415" s="212"/>
      <c r="AC415" s="212"/>
      <c r="AD415" s="212"/>
      <c r="AE415" s="212"/>
      <c r="AF415" s="212"/>
      <c r="AG415" s="212" t="s">
        <v>238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3" x14ac:dyDescent="0.25">
      <c r="A416" s="229"/>
      <c r="B416" s="230"/>
      <c r="C416" s="267" t="s">
        <v>500</v>
      </c>
      <c r="D416" s="233"/>
      <c r="E416" s="234"/>
      <c r="F416" s="232"/>
      <c r="G416" s="232"/>
      <c r="H416" s="232"/>
      <c r="I416" s="232"/>
      <c r="J416" s="232"/>
      <c r="K416" s="232"/>
      <c r="L416" s="232"/>
      <c r="M416" s="232"/>
      <c r="N416" s="231"/>
      <c r="O416" s="231"/>
      <c r="P416" s="231"/>
      <c r="Q416" s="231"/>
      <c r="R416" s="232"/>
      <c r="S416" s="232"/>
      <c r="T416" s="232"/>
      <c r="U416" s="232"/>
      <c r="V416" s="232"/>
      <c r="W416" s="232"/>
      <c r="X416" s="232"/>
      <c r="Y416" s="232"/>
      <c r="Z416" s="212"/>
      <c r="AA416" s="212"/>
      <c r="AB416" s="212"/>
      <c r="AC416" s="212"/>
      <c r="AD416" s="212"/>
      <c r="AE416" s="212"/>
      <c r="AF416" s="212"/>
      <c r="AG416" s="212" t="s">
        <v>238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3" x14ac:dyDescent="0.25">
      <c r="A417" s="229"/>
      <c r="B417" s="230"/>
      <c r="C417" s="267" t="s">
        <v>586</v>
      </c>
      <c r="D417" s="233"/>
      <c r="E417" s="234">
        <v>982.3</v>
      </c>
      <c r="F417" s="232"/>
      <c r="G417" s="232"/>
      <c r="H417" s="232"/>
      <c r="I417" s="232"/>
      <c r="J417" s="232"/>
      <c r="K417" s="232"/>
      <c r="L417" s="232"/>
      <c r="M417" s="232"/>
      <c r="N417" s="231"/>
      <c r="O417" s="231"/>
      <c r="P417" s="231"/>
      <c r="Q417" s="231"/>
      <c r="R417" s="232"/>
      <c r="S417" s="232"/>
      <c r="T417" s="232"/>
      <c r="U417" s="232"/>
      <c r="V417" s="232"/>
      <c r="W417" s="232"/>
      <c r="X417" s="232"/>
      <c r="Y417" s="232"/>
      <c r="Z417" s="212"/>
      <c r="AA417" s="212"/>
      <c r="AB417" s="212"/>
      <c r="AC417" s="212"/>
      <c r="AD417" s="212"/>
      <c r="AE417" s="212"/>
      <c r="AF417" s="212"/>
      <c r="AG417" s="212" t="s">
        <v>238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3" x14ac:dyDescent="0.25">
      <c r="A418" s="229"/>
      <c r="B418" s="230"/>
      <c r="C418" s="267" t="s">
        <v>503</v>
      </c>
      <c r="D418" s="233"/>
      <c r="E418" s="234"/>
      <c r="F418" s="232"/>
      <c r="G418" s="232"/>
      <c r="H418" s="232"/>
      <c r="I418" s="232"/>
      <c r="J418" s="232"/>
      <c r="K418" s="232"/>
      <c r="L418" s="232"/>
      <c r="M418" s="232"/>
      <c r="N418" s="231"/>
      <c r="O418" s="231"/>
      <c r="P418" s="231"/>
      <c r="Q418" s="231"/>
      <c r="R418" s="232"/>
      <c r="S418" s="232"/>
      <c r="T418" s="232"/>
      <c r="U418" s="232"/>
      <c r="V418" s="232"/>
      <c r="W418" s="232"/>
      <c r="X418" s="232"/>
      <c r="Y418" s="232"/>
      <c r="Z418" s="212"/>
      <c r="AA418" s="212"/>
      <c r="AB418" s="212"/>
      <c r="AC418" s="212"/>
      <c r="AD418" s="212"/>
      <c r="AE418" s="212"/>
      <c r="AF418" s="212"/>
      <c r="AG418" s="212" t="s">
        <v>238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3" x14ac:dyDescent="0.25">
      <c r="A419" s="229"/>
      <c r="B419" s="230"/>
      <c r="C419" s="267" t="s">
        <v>589</v>
      </c>
      <c r="D419" s="233"/>
      <c r="E419" s="234">
        <v>419.1</v>
      </c>
      <c r="F419" s="232"/>
      <c r="G419" s="232"/>
      <c r="H419" s="232"/>
      <c r="I419" s="232"/>
      <c r="J419" s="232"/>
      <c r="K419" s="232"/>
      <c r="L419" s="232"/>
      <c r="M419" s="232"/>
      <c r="N419" s="231"/>
      <c r="O419" s="231"/>
      <c r="P419" s="231"/>
      <c r="Q419" s="231"/>
      <c r="R419" s="232"/>
      <c r="S419" s="232"/>
      <c r="T419" s="232"/>
      <c r="U419" s="232"/>
      <c r="V419" s="232"/>
      <c r="W419" s="232"/>
      <c r="X419" s="232"/>
      <c r="Y419" s="232"/>
      <c r="Z419" s="212"/>
      <c r="AA419" s="212"/>
      <c r="AB419" s="212"/>
      <c r="AC419" s="212"/>
      <c r="AD419" s="212"/>
      <c r="AE419" s="212"/>
      <c r="AF419" s="212"/>
      <c r="AG419" s="212" t="s">
        <v>238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ht="20" outlineLevel="1" x14ac:dyDescent="0.25">
      <c r="A420" s="248">
        <v>74</v>
      </c>
      <c r="B420" s="249" t="s">
        <v>592</v>
      </c>
      <c r="C420" s="266" t="s">
        <v>593</v>
      </c>
      <c r="D420" s="250" t="s">
        <v>291</v>
      </c>
      <c r="E420" s="251">
        <v>3150.31</v>
      </c>
      <c r="F420" s="252"/>
      <c r="G420" s="253">
        <f>ROUND(E420*F420,2)</f>
        <v>0</v>
      </c>
      <c r="H420" s="252"/>
      <c r="I420" s="253">
        <f>ROUND(E420*H420,2)</f>
        <v>0</v>
      </c>
      <c r="J420" s="252"/>
      <c r="K420" s="253">
        <f>ROUND(E420*J420,2)</f>
        <v>0</v>
      </c>
      <c r="L420" s="253">
        <v>21</v>
      </c>
      <c r="M420" s="253">
        <f>G420*(1+L420/100)</f>
        <v>0</v>
      </c>
      <c r="N420" s="251">
        <v>6.0000000000000002E-5</v>
      </c>
      <c r="O420" s="251">
        <f>ROUND(E420*N420,2)</f>
        <v>0.19</v>
      </c>
      <c r="P420" s="251">
        <v>0</v>
      </c>
      <c r="Q420" s="251">
        <f>ROUND(E420*P420,2)</f>
        <v>0</v>
      </c>
      <c r="R420" s="253"/>
      <c r="S420" s="253" t="s">
        <v>232</v>
      </c>
      <c r="T420" s="254" t="s">
        <v>233</v>
      </c>
      <c r="U420" s="232">
        <v>0.18</v>
      </c>
      <c r="V420" s="232">
        <f>ROUND(E420*U420,2)</f>
        <v>567.05999999999995</v>
      </c>
      <c r="W420" s="232"/>
      <c r="X420" s="232" t="s">
        <v>234</v>
      </c>
      <c r="Y420" s="232" t="s">
        <v>235</v>
      </c>
      <c r="Z420" s="212"/>
      <c r="AA420" s="212"/>
      <c r="AB420" s="212"/>
      <c r="AC420" s="212"/>
      <c r="AD420" s="212"/>
      <c r="AE420" s="212"/>
      <c r="AF420" s="212"/>
      <c r="AG420" s="212" t="s">
        <v>236</v>
      </c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ht="20" outlineLevel="2" x14ac:dyDescent="0.25">
      <c r="A421" s="229"/>
      <c r="B421" s="230"/>
      <c r="C421" s="267" t="s">
        <v>292</v>
      </c>
      <c r="D421" s="233"/>
      <c r="E421" s="234"/>
      <c r="F421" s="232"/>
      <c r="G421" s="232"/>
      <c r="H421" s="232"/>
      <c r="I421" s="232"/>
      <c r="J421" s="232"/>
      <c r="K421" s="232"/>
      <c r="L421" s="232"/>
      <c r="M421" s="232"/>
      <c r="N421" s="231"/>
      <c r="O421" s="231"/>
      <c r="P421" s="231"/>
      <c r="Q421" s="231"/>
      <c r="R421" s="232"/>
      <c r="S421" s="232"/>
      <c r="T421" s="232"/>
      <c r="U421" s="232"/>
      <c r="V421" s="232"/>
      <c r="W421" s="232"/>
      <c r="X421" s="232"/>
      <c r="Y421" s="232"/>
      <c r="Z421" s="212"/>
      <c r="AA421" s="212"/>
      <c r="AB421" s="212"/>
      <c r="AC421" s="212"/>
      <c r="AD421" s="212"/>
      <c r="AE421" s="212"/>
      <c r="AF421" s="212"/>
      <c r="AG421" s="212" t="s">
        <v>238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3" x14ac:dyDescent="0.25">
      <c r="A422" s="229"/>
      <c r="B422" s="230"/>
      <c r="C422" s="267" t="s">
        <v>500</v>
      </c>
      <c r="D422" s="233"/>
      <c r="E422" s="234"/>
      <c r="F422" s="232"/>
      <c r="G422" s="232"/>
      <c r="H422" s="232"/>
      <c r="I422" s="232"/>
      <c r="J422" s="232"/>
      <c r="K422" s="232"/>
      <c r="L422" s="232"/>
      <c r="M422" s="232"/>
      <c r="N422" s="231"/>
      <c r="O422" s="231"/>
      <c r="P422" s="231"/>
      <c r="Q422" s="231"/>
      <c r="R422" s="232"/>
      <c r="S422" s="232"/>
      <c r="T422" s="232"/>
      <c r="U422" s="232"/>
      <c r="V422" s="232"/>
      <c r="W422" s="232"/>
      <c r="X422" s="232"/>
      <c r="Y422" s="232"/>
      <c r="Z422" s="212"/>
      <c r="AA422" s="212"/>
      <c r="AB422" s="212"/>
      <c r="AC422" s="212"/>
      <c r="AD422" s="212"/>
      <c r="AE422" s="212"/>
      <c r="AF422" s="212"/>
      <c r="AG422" s="212" t="s">
        <v>238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3" x14ac:dyDescent="0.25">
      <c r="A423" s="229"/>
      <c r="B423" s="230"/>
      <c r="C423" s="267" t="s">
        <v>578</v>
      </c>
      <c r="D423" s="233"/>
      <c r="E423" s="234">
        <v>1786</v>
      </c>
      <c r="F423" s="232"/>
      <c r="G423" s="232"/>
      <c r="H423" s="232"/>
      <c r="I423" s="232"/>
      <c r="J423" s="232"/>
      <c r="K423" s="232"/>
      <c r="L423" s="232"/>
      <c r="M423" s="232"/>
      <c r="N423" s="231"/>
      <c r="O423" s="231"/>
      <c r="P423" s="231"/>
      <c r="Q423" s="231"/>
      <c r="R423" s="232"/>
      <c r="S423" s="232"/>
      <c r="T423" s="232"/>
      <c r="U423" s="232"/>
      <c r="V423" s="232"/>
      <c r="W423" s="232"/>
      <c r="X423" s="232"/>
      <c r="Y423" s="232"/>
      <c r="Z423" s="212"/>
      <c r="AA423" s="212"/>
      <c r="AB423" s="212"/>
      <c r="AC423" s="212"/>
      <c r="AD423" s="212"/>
      <c r="AE423" s="212"/>
      <c r="AF423" s="212"/>
      <c r="AG423" s="212" t="s">
        <v>238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3" x14ac:dyDescent="0.25">
      <c r="A424" s="229"/>
      <c r="B424" s="230"/>
      <c r="C424" s="267" t="s">
        <v>506</v>
      </c>
      <c r="D424" s="233"/>
      <c r="E424" s="234"/>
      <c r="F424" s="232"/>
      <c r="G424" s="232"/>
      <c r="H424" s="232"/>
      <c r="I424" s="232"/>
      <c r="J424" s="232"/>
      <c r="K424" s="232"/>
      <c r="L424" s="232"/>
      <c r="M424" s="232"/>
      <c r="N424" s="231"/>
      <c r="O424" s="231"/>
      <c r="P424" s="231"/>
      <c r="Q424" s="231"/>
      <c r="R424" s="232"/>
      <c r="S424" s="232"/>
      <c r="T424" s="232"/>
      <c r="U424" s="232"/>
      <c r="V424" s="232"/>
      <c r="W424" s="232"/>
      <c r="X424" s="232"/>
      <c r="Y424" s="232"/>
      <c r="Z424" s="212"/>
      <c r="AA424" s="212"/>
      <c r="AB424" s="212"/>
      <c r="AC424" s="212"/>
      <c r="AD424" s="212"/>
      <c r="AE424" s="212"/>
      <c r="AF424" s="212"/>
      <c r="AG424" s="212" t="s">
        <v>238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3" x14ac:dyDescent="0.25">
      <c r="A425" s="229"/>
      <c r="B425" s="230"/>
      <c r="C425" s="267" t="s">
        <v>594</v>
      </c>
      <c r="D425" s="233"/>
      <c r="E425" s="234">
        <v>1364.31</v>
      </c>
      <c r="F425" s="232"/>
      <c r="G425" s="232"/>
      <c r="H425" s="232"/>
      <c r="I425" s="232"/>
      <c r="J425" s="232"/>
      <c r="K425" s="232"/>
      <c r="L425" s="232"/>
      <c r="M425" s="232"/>
      <c r="N425" s="231"/>
      <c r="O425" s="231"/>
      <c r="P425" s="231"/>
      <c r="Q425" s="231"/>
      <c r="R425" s="232"/>
      <c r="S425" s="232"/>
      <c r="T425" s="232"/>
      <c r="U425" s="232"/>
      <c r="V425" s="232"/>
      <c r="W425" s="232"/>
      <c r="X425" s="232"/>
      <c r="Y425" s="232"/>
      <c r="Z425" s="212"/>
      <c r="AA425" s="212"/>
      <c r="AB425" s="212"/>
      <c r="AC425" s="212"/>
      <c r="AD425" s="212"/>
      <c r="AE425" s="212"/>
      <c r="AF425" s="212"/>
      <c r="AG425" s="212" t="s">
        <v>238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 x14ac:dyDescent="0.25">
      <c r="A426" s="248">
        <v>75</v>
      </c>
      <c r="B426" s="249" t="s">
        <v>595</v>
      </c>
      <c r="C426" s="266" t="s">
        <v>596</v>
      </c>
      <c r="D426" s="250" t="s">
        <v>231</v>
      </c>
      <c r="E426" s="251">
        <v>410.21028999999999</v>
      </c>
      <c r="F426" s="252"/>
      <c r="G426" s="253">
        <f>ROUND(E426*F426,2)</f>
        <v>0</v>
      </c>
      <c r="H426" s="252"/>
      <c r="I426" s="253">
        <f>ROUND(E426*H426,2)</f>
        <v>0</v>
      </c>
      <c r="J426" s="252"/>
      <c r="K426" s="253">
        <f>ROUND(E426*J426,2)</f>
        <v>0</v>
      </c>
      <c r="L426" s="253">
        <v>21</v>
      </c>
      <c r="M426" s="253">
        <f>G426*(1+L426/100)</f>
        <v>0</v>
      </c>
      <c r="N426" s="251">
        <v>0.03</v>
      </c>
      <c r="O426" s="251">
        <f>ROUND(E426*N426,2)</f>
        <v>12.31</v>
      </c>
      <c r="P426" s="251">
        <v>0</v>
      </c>
      <c r="Q426" s="251">
        <f>ROUND(E426*P426,2)</f>
        <v>0</v>
      </c>
      <c r="R426" s="253" t="s">
        <v>461</v>
      </c>
      <c r="S426" s="253" t="s">
        <v>232</v>
      </c>
      <c r="T426" s="254" t="s">
        <v>233</v>
      </c>
      <c r="U426" s="232">
        <v>0</v>
      </c>
      <c r="V426" s="232">
        <f>ROUND(E426*U426,2)</f>
        <v>0</v>
      </c>
      <c r="W426" s="232"/>
      <c r="X426" s="232" t="s">
        <v>462</v>
      </c>
      <c r="Y426" s="232" t="s">
        <v>235</v>
      </c>
      <c r="Z426" s="212"/>
      <c r="AA426" s="212"/>
      <c r="AB426" s="212"/>
      <c r="AC426" s="212"/>
      <c r="AD426" s="212"/>
      <c r="AE426" s="212"/>
      <c r="AF426" s="212"/>
      <c r="AG426" s="212" t="s">
        <v>463</v>
      </c>
      <c r="AH426" s="212"/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ht="20" outlineLevel="2" x14ac:dyDescent="0.25">
      <c r="A427" s="229"/>
      <c r="B427" s="230"/>
      <c r="C427" s="267" t="s">
        <v>292</v>
      </c>
      <c r="D427" s="233"/>
      <c r="E427" s="234"/>
      <c r="F427" s="232"/>
      <c r="G427" s="232"/>
      <c r="H427" s="232"/>
      <c r="I427" s="232"/>
      <c r="J427" s="232"/>
      <c r="K427" s="232"/>
      <c r="L427" s="232"/>
      <c r="M427" s="232"/>
      <c r="N427" s="231"/>
      <c r="O427" s="231"/>
      <c r="P427" s="231"/>
      <c r="Q427" s="231"/>
      <c r="R427" s="232"/>
      <c r="S427" s="232"/>
      <c r="T427" s="232"/>
      <c r="U427" s="232"/>
      <c r="V427" s="232"/>
      <c r="W427" s="232"/>
      <c r="X427" s="232"/>
      <c r="Y427" s="232"/>
      <c r="Z427" s="212"/>
      <c r="AA427" s="212"/>
      <c r="AB427" s="212"/>
      <c r="AC427" s="212"/>
      <c r="AD427" s="212"/>
      <c r="AE427" s="212"/>
      <c r="AF427" s="212"/>
      <c r="AG427" s="212" t="s">
        <v>238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3" x14ac:dyDescent="0.25">
      <c r="A428" s="229"/>
      <c r="B428" s="230"/>
      <c r="C428" s="267" t="s">
        <v>500</v>
      </c>
      <c r="D428" s="233"/>
      <c r="E428" s="234"/>
      <c r="F428" s="232"/>
      <c r="G428" s="232"/>
      <c r="H428" s="232"/>
      <c r="I428" s="232"/>
      <c r="J428" s="232"/>
      <c r="K428" s="232"/>
      <c r="L428" s="232"/>
      <c r="M428" s="232"/>
      <c r="N428" s="231"/>
      <c r="O428" s="231"/>
      <c r="P428" s="231"/>
      <c r="Q428" s="231"/>
      <c r="R428" s="232"/>
      <c r="S428" s="232"/>
      <c r="T428" s="232"/>
      <c r="U428" s="232"/>
      <c r="V428" s="232"/>
      <c r="W428" s="232"/>
      <c r="X428" s="232"/>
      <c r="Y428" s="232"/>
      <c r="Z428" s="212"/>
      <c r="AA428" s="212"/>
      <c r="AB428" s="212"/>
      <c r="AC428" s="212"/>
      <c r="AD428" s="212"/>
      <c r="AE428" s="212"/>
      <c r="AF428" s="212"/>
      <c r="AG428" s="212" t="s">
        <v>238</v>
      </c>
      <c r="AH428" s="212">
        <v>0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3" x14ac:dyDescent="0.25">
      <c r="A429" s="229"/>
      <c r="B429" s="230"/>
      <c r="C429" s="267" t="s">
        <v>597</v>
      </c>
      <c r="D429" s="233"/>
      <c r="E429" s="234">
        <v>159.17724999999999</v>
      </c>
      <c r="F429" s="232"/>
      <c r="G429" s="232"/>
      <c r="H429" s="232"/>
      <c r="I429" s="232"/>
      <c r="J429" s="232"/>
      <c r="K429" s="232"/>
      <c r="L429" s="232"/>
      <c r="M429" s="232"/>
      <c r="N429" s="231"/>
      <c r="O429" s="231"/>
      <c r="P429" s="231"/>
      <c r="Q429" s="231"/>
      <c r="R429" s="232"/>
      <c r="S429" s="232"/>
      <c r="T429" s="232"/>
      <c r="U429" s="232"/>
      <c r="V429" s="232"/>
      <c r="W429" s="232"/>
      <c r="X429" s="232"/>
      <c r="Y429" s="232"/>
      <c r="Z429" s="212"/>
      <c r="AA429" s="212"/>
      <c r="AB429" s="212"/>
      <c r="AC429" s="212"/>
      <c r="AD429" s="212"/>
      <c r="AE429" s="212"/>
      <c r="AF429" s="212"/>
      <c r="AG429" s="212" t="s">
        <v>238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3" x14ac:dyDescent="0.25">
      <c r="A430" s="229"/>
      <c r="B430" s="230"/>
      <c r="C430" s="267" t="s">
        <v>506</v>
      </c>
      <c r="D430" s="233"/>
      <c r="E430" s="234"/>
      <c r="F430" s="232"/>
      <c r="G430" s="232"/>
      <c r="H430" s="232"/>
      <c r="I430" s="232"/>
      <c r="J430" s="232"/>
      <c r="K430" s="232"/>
      <c r="L430" s="232"/>
      <c r="M430" s="232"/>
      <c r="N430" s="231"/>
      <c r="O430" s="231"/>
      <c r="P430" s="231"/>
      <c r="Q430" s="231"/>
      <c r="R430" s="232"/>
      <c r="S430" s="232"/>
      <c r="T430" s="232"/>
      <c r="U430" s="232"/>
      <c r="V430" s="232"/>
      <c r="W430" s="232"/>
      <c r="X430" s="232"/>
      <c r="Y430" s="232"/>
      <c r="Z430" s="212"/>
      <c r="AA430" s="212"/>
      <c r="AB430" s="212"/>
      <c r="AC430" s="212"/>
      <c r="AD430" s="212"/>
      <c r="AE430" s="212"/>
      <c r="AF430" s="212"/>
      <c r="AG430" s="212" t="s">
        <v>238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3" x14ac:dyDescent="0.25">
      <c r="A431" s="229"/>
      <c r="B431" s="230"/>
      <c r="C431" s="267" t="s">
        <v>598</v>
      </c>
      <c r="D431" s="233"/>
      <c r="E431" s="234">
        <v>251.03304</v>
      </c>
      <c r="F431" s="232"/>
      <c r="G431" s="232"/>
      <c r="H431" s="232"/>
      <c r="I431" s="232"/>
      <c r="J431" s="232"/>
      <c r="K431" s="232"/>
      <c r="L431" s="232"/>
      <c r="M431" s="232"/>
      <c r="N431" s="231"/>
      <c r="O431" s="231"/>
      <c r="P431" s="231"/>
      <c r="Q431" s="231"/>
      <c r="R431" s="232"/>
      <c r="S431" s="232"/>
      <c r="T431" s="232"/>
      <c r="U431" s="232"/>
      <c r="V431" s="232"/>
      <c r="W431" s="232"/>
      <c r="X431" s="232"/>
      <c r="Y431" s="232"/>
      <c r="Z431" s="212"/>
      <c r="AA431" s="212"/>
      <c r="AB431" s="212"/>
      <c r="AC431" s="212"/>
      <c r="AD431" s="212"/>
      <c r="AE431" s="212"/>
      <c r="AF431" s="212"/>
      <c r="AG431" s="212" t="s">
        <v>238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 x14ac:dyDescent="0.25">
      <c r="A432" s="255">
        <v>76</v>
      </c>
      <c r="B432" s="256" t="s">
        <v>599</v>
      </c>
      <c r="C432" s="268" t="s">
        <v>600</v>
      </c>
      <c r="D432" s="257" t="s">
        <v>444</v>
      </c>
      <c r="E432" s="258">
        <v>28.503900000000002</v>
      </c>
      <c r="F432" s="259"/>
      <c r="G432" s="260">
        <f>ROUND(E432*F432,2)</f>
        <v>0</v>
      </c>
      <c r="H432" s="259"/>
      <c r="I432" s="260">
        <f>ROUND(E432*H432,2)</f>
        <v>0</v>
      </c>
      <c r="J432" s="259"/>
      <c r="K432" s="260">
        <f>ROUND(E432*J432,2)</f>
        <v>0</v>
      </c>
      <c r="L432" s="260">
        <v>21</v>
      </c>
      <c r="M432" s="260">
        <f>G432*(1+L432/100)</f>
        <v>0</v>
      </c>
      <c r="N432" s="258">
        <v>0</v>
      </c>
      <c r="O432" s="258">
        <f>ROUND(E432*N432,2)</f>
        <v>0</v>
      </c>
      <c r="P432" s="258">
        <v>0</v>
      </c>
      <c r="Q432" s="258">
        <f>ROUND(E432*P432,2)</f>
        <v>0</v>
      </c>
      <c r="R432" s="260"/>
      <c r="S432" s="260" t="s">
        <v>232</v>
      </c>
      <c r="T432" s="261" t="s">
        <v>233</v>
      </c>
      <c r="U432" s="232">
        <v>1.831</v>
      </c>
      <c r="V432" s="232">
        <f>ROUND(E432*U432,2)</f>
        <v>52.19</v>
      </c>
      <c r="W432" s="232"/>
      <c r="X432" s="232" t="s">
        <v>445</v>
      </c>
      <c r="Y432" s="232" t="s">
        <v>235</v>
      </c>
      <c r="Z432" s="212"/>
      <c r="AA432" s="212"/>
      <c r="AB432" s="212"/>
      <c r="AC432" s="212"/>
      <c r="AD432" s="212"/>
      <c r="AE432" s="212"/>
      <c r="AF432" s="212"/>
      <c r="AG432" s="212" t="s">
        <v>446</v>
      </c>
      <c r="AH432" s="212"/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ht="13" x14ac:dyDescent="0.25">
      <c r="A433" s="238" t="s">
        <v>227</v>
      </c>
      <c r="B433" s="239" t="s">
        <v>182</v>
      </c>
      <c r="C433" s="265" t="s">
        <v>183</v>
      </c>
      <c r="D433" s="240"/>
      <c r="E433" s="241"/>
      <c r="F433" s="242"/>
      <c r="G433" s="242">
        <f>SUMIF(AG434:AG450,"&lt;&gt;NOR",G434:G450)</f>
        <v>0</v>
      </c>
      <c r="H433" s="242"/>
      <c r="I433" s="242">
        <f>SUM(I434:I450)</f>
        <v>0</v>
      </c>
      <c r="J433" s="242"/>
      <c r="K433" s="242">
        <f>SUM(K434:K450)</f>
        <v>0</v>
      </c>
      <c r="L433" s="242"/>
      <c r="M433" s="242">
        <f>SUM(M434:M450)</f>
        <v>0</v>
      </c>
      <c r="N433" s="241"/>
      <c r="O433" s="241">
        <f>SUM(O434:O450)</f>
        <v>6.14</v>
      </c>
      <c r="P433" s="241"/>
      <c r="Q433" s="241">
        <f>SUM(Q434:Q450)</f>
        <v>0</v>
      </c>
      <c r="R433" s="242"/>
      <c r="S433" s="242"/>
      <c r="T433" s="243"/>
      <c r="U433" s="237"/>
      <c r="V433" s="237">
        <f>SUM(V434:V450)</f>
        <v>81.05</v>
      </c>
      <c r="W433" s="237"/>
      <c r="X433" s="237"/>
      <c r="Y433" s="237"/>
      <c r="AG433" t="s">
        <v>228</v>
      </c>
    </row>
    <row r="434" spans="1:60" ht="20" outlineLevel="1" x14ac:dyDescent="0.25">
      <c r="A434" s="248">
        <v>77</v>
      </c>
      <c r="B434" s="249" t="s">
        <v>601</v>
      </c>
      <c r="C434" s="266" t="s">
        <v>602</v>
      </c>
      <c r="D434" s="250" t="s">
        <v>291</v>
      </c>
      <c r="E434" s="251">
        <v>206.75</v>
      </c>
      <c r="F434" s="252"/>
      <c r="G434" s="253">
        <f>ROUND(E434*F434,2)</f>
        <v>0</v>
      </c>
      <c r="H434" s="252"/>
      <c r="I434" s="253">
        <f>ROUND(E434*H434,2)</f>
        <v>0</v>
      </c>
      <c r="J434" s="252"/>
      <c r="K434" s="253">
        <f>ROUND(E434*J434,2)</f>
        <v>0</v>
      </c>
      <c r="L434" s="253">
        <v>21</v>
      </c>
      <c r="M434" s="253">
        <f>G434*(1+L434/100)</f>
        <v>0</v>
      </c>
      <c r="N434" s="251">
        <v>0</v>
      </c>
      <c r="O434" s="251">
        <f>ROUND(E434*N434,2)</f>
        <v>0</v>
      </c>
      <c r="P434" s="251">
        <v>0</v>
      </c>
      <c r="Q434" s="251">
        <f>ROUND(E434*P434,2)</f>
        <v>0</v>
      </c>
      <c r="R434" s="253"/>
      <c r="S434" s="253" t="s">
        <v>232</v>
      </c>
      <c r="T434" s="254" t="s">
        <v>233</v>
      </c>
      <c r="U434" s="232">
        <v>0.34</v>
      </c>
      <c r="V434" s="232">
        <f>ROUND(E434*U434,2)</f>
        <v>70.3</v>
      </c>
      <c r="W434" s="232"/>
      <c r="X434" s="232" t="s">
        <v>234</v>
      </c>
      <c r="Y434" s="232" t="s">
        <v>235</v>
      </c>
      <c r="Z434" s="212"/>
      <c r="AA434" s="212"/>
      <c r="AB434" s="212"/>
      <c r="AC434" s="212"/>
      <c r="AD434" s="212"/>
      <c r="AE434" s="212"/>
      <c r="AF434" s="212"/>
      <c r="AG434" s="212" t="s">
        <v>236</v>
      </c>
      <c r="AH434" s="212"/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ht="20" outlineLevel="2" x14ac:dyDescent="0.25">
      <c r="A435" s="229"/>
      <c r="B435" s="230"/>
      <c r="C435" s="267" t="s">
        <v>292</v>
      </c>
      <c r="D435" s="233"/>
      <c r="E435" s="234"/>
      <c r="F435" s="232"/>
      <c r="G435" s="232"/>
      <c r="H435" s="232"/>
      <c r="I435" s="232"/>
      <c r="J435" s="232"/>
      <c r="K435" s="232"/>
      <c r="L435" s="232"/>
      <c r="M435" s="232"/>
      <c r="N435" s="231"/>
      <c r="O435" s="231"/>
      <c r="P435" s="231"/>
      <c r="Q435" s="231"/>
      <c r="R435" s="232"/>
      <c r="S435" s="232"/>
      <c r="T435" s="232"/>
      <c r="U435" s="232"/>
      <c r="V435" s="232"/>
      <c r="W435" s="232"/>
      <c r="X435" s="232"/>
      <c r="Y435" s="232"/>
      <c r="Z435" s="212"/>
      <c r="AA435" s="212"/>
      <c r="AB435" s="212"/>
      <c r="AC435" s="212"/>
      <c r="AD435" s="212"/>
      <c r="AE435" s="212"/>
      <c r="AF435" s="212"/>
      <c r="AG435" s="212" t="s">
        <v>238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3" x14ac:dyDescent="0.25">
      <c r="A436" s="229"/>
      <c r="B436" s="230"/>
      <c r="C436" s="267" t="s">
        <v>500</v>
      </c>
      <c r="D436" s="233"/>
      <c r="E436" s="234"/>
      <c r="F436" s="232"/>
      <c r="G436" s="232"/>
      <c r="H436" s="232"/>
      <c r="I436" s="232"/>
      <c r="J436" s="232"/>
      <c r="K436" s="232"/>
      <c r="L436" s="232"/>
      <c r="M436" s="232"/>
      <c r="N436" s="231"/>
      <c r="O436" s="231"/>
      <c r="P436" s="231"/>
      <c r="Q436" s="231"/>
      <c r="R436" s="232"/>
      <c r="S436" s="232"/>
      <c r="T436" s="232"/>
      <c r="U436" s="232"/>
      <c r="V436" s="232"/>
      <c r="W436" s="232"/>
      <c r="X436" s="232"/>
      <c r="Y436" s="232"/>
      <c r="Z436" s="212"/>
      <c r="AA436" s="212"/>
      <c r="AB436" s="212"/>
      <c r="AC436" s="212"/>
      <c r="AD436" s="212"/>
      <c r="AE436" s="212"/>
      <c r="AF436" s="212"/>
      <c r="AG436" s="212" t="s">
        <v>238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3" x14ac:dyDescent="0.25">
      <c r="A437" s="229"/>
      <c r="B437" s="230"/>
      <c r="C437" s="267" t="s">
        <v>603</v>
      </c>
      <c r="D437" s="233"/>
      <c r="E437" s="234">
        <v>84.3</v>
      </c>
      <c r="F437" s="232"/>
      <c r="G437" s="232"/>
      <c r="H437" s="232"/>
      <c r="I437" s="232"/>
      <c r="J437" s="232"/>
      <c r="K437" s="232"/>
      <c r="L437" s="232"/>
      <c r="M437" s="232"/>
      <c r="N437" s="231"/>
      <c r="O437" s="231"/>
      <c r="P437" s="231"/>
      <c r="Q437" s="231"/>
      <c r="R437" s="232"/>
      <c r="S437" s="232"/>
      <c r="T437" s="232"/>
      <c r="U437" s="232"/>
      <c r="V437" s="232"/>
      <c r="W437" s="232"/>
      <c r="X437" s="232"/>
      <c r="Y437" s="232"/>
      <c r="Z437" s="212"/>
      <c r="AA437" s="212"/>
      <c r="AB437" s="212"/>
      <c r="AC437" s="212"/>
      <c r="AD437" s="212"/>
      <c r="AE437" s="212"/>
      <c r="AF437" s="212"/>
      <c r="AG437" s="212" t="s">
        <v>238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3" x14ac:dyDescent="0.25">
      <c r="A438" s="229"/>
      <c r="B438" s="230"/>
      <c r="C438" s="267" t="s">
        <v>503</v>
      </c>
      <c r="D438" s="233"/>
      <c r="E438" s="234"/>
      <c r="F438" s="232"/>
      <c r="G438" s="232"/>
      <c r="H438" s="232"/>
      <c r="I438" s="232"/>
      <c r="J438" s="232"/>
      <c r="K438" s="232"/>
      <c r="L438" s="232"/>
      <c r="M438" s="232"/>
      <c r="N438" s="231"/>
      <c r="O438" s="231"/>
      <c r="P438" s="231"/>
      <c r="Q438" s="231"/>
      <c r="R438" s="232"/>
      <c r="S438" s="232"/>
      <c r="T438" s="232"/>
      <c r="U438" s="232"/>
      <c r="V438" s="232"/>
      <c r="W438" s="232"/>
      <c r="X438" s="232"/>
      <c r="Y438" s="232"/>
      <c r="Z438" s="212"/>
      <c r="AA438" s="212"/>
      <c r="AB438" s="212"/>
      <c r="AC438" s="212"/>
      <c r="AD438" s="212"/>
      <c r="AE438" s="212"/>
      <c r="AF438" s="212"/>
      <c r="AG438" s="212" t="s">
        <v>238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ht="30" outlineLevel="3" x14ac:dyDescent="0.25">
      <c r="A439" s="229"/>
      <c r="B439" s="230"/>
      <c r="C439" s="267" t="s">
        <v>604</v>
      </c>
      <c r="D439" s="233"/>
      <c r="E439" s="234">
        <v>59.6</v>
      </c>
      <c r="F439" s="232"/>
      <c r="G439" s="232"/>
      <c r="H439" s="232"/>
      <c r="I439" s="232"/>
      <c r="J439" s="232"/>
      <c r="K439" s="232"/>
      <c r="L439" s="232"/>
      <c r="M439" s="232"/>
      <c r="N439" s="231"/>
      <c r="O439" s="231"/>
      <c r="P439" s="231"/>
      <c r="Q439" s="231"/>
      <c r="R439" s="232"/>
      <c r="S439" s="232"/>
      <c r="T439" s="232"/>
      <c r="U439" s="232"/>
      <c r="V439" s="232"/>
      <c r="W439" s="232"/>
      <c r="X439" s="232"/>
      <c r="Y439" s="232"/>
      <c r="Z439" s="212"/>
      <c r="AA439" s="212"/>
      <c r="AB439" s="212"/>
      <c r="AC439" s="212"/>
      <c r="AD439" s="212"/>
      <c r="AE439" s="212"/>
      <c r="AF439" s="212"/>
      <c r="AG439" s="212" t="s">
        <v>238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3" x14ac:dyDescent="0.25">
      <c r="A440" s="229"/>
      <c r="B440" s="230"/>
      <c r="C440" s="267" t="s">
        <v>506</v>
      </c>
      <c r="D440" s="233"/>
      <c r="E440" s="234"/>
      <c r="F440" s="232"/>
      <c r="G440" s="232"/>
      <c r="H440" s="232"/>
      <c r="I440" s="232"/>
      <c r="J440" s="232"/>
      <c r="K440" s="232"/>
      <c r="L440" s="232"/>
      <c r="M440" s="232"/>
      <c r="N440" s="231"/>
      <c r="O440" s="231"/>
      <c r="P440" s="231"/>
      <c r="Q440" s="231"/>
      <c r="R440" s="232"/>
      <c r="S440" s="232"/>
      <c r="T440" s="232"/>
      <c r="U440" s="232"/>
      <c r="V440" s="232"/>
      <c r="W440" s="232"/>
      <c r="X440" s="232"/>
      <c r="Y440" s="232"/>
      <c r="Z440" s="212"/>
      <c r="AA440" s="212"/>
      <c r="AB440" s="212"/>
      <c r="AC440" s="212"/>
      <c r="AD440" s="212"/>
      <c r="AE440" s="212"/>
      <c r="AF440" s="212"/>
      <c r="AG440" s="212" t="s">
        <v>238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3" x14ac:dyDescent="0.25">
      <c r="A441" s="229"/>
      <c r="B441" s="230"/>
      <c r="C441" s="267" t="s">
        <v>605</v>
      </c>
      <c r="D441" s="233"/>
      <c r="E441" s="234">
        <v>62.85</v>
      </c>
      <c r="F441" s="232"/>
      <c r="G441" s="232"/>
      <c r="H441" s="232"/>
      <c r="I441" s="232"/>
      <c r="J441" s="232"/>
      <c r="K441" s="232"/>
      <c r="L441" s="232"/>
      <c r="M441" s="232"/>
      <c r="N441" s="231"/>
      <c r="O441" s="231"/>
      <c r="P441" s="231"/>
      <c r="Q441" s="231"/>
      <c r="R441" s="232"/>
      <c r="S441" s="232"/>
      <c r="T441" s="232"/>
      <c r="U441" s="232"/>
      <c r="V441" s="232"/>
      <c r="W441" s="232"/>
      <c r="X441" s="232"/>
      <c r="Y441" s="232"/>
      <c r="Z441" s="212"/>
      <c r="AA441" s="212"/>
      <c r="AB441" s="212"/>
      <c r="AC441" s="212"/>
      <c r="AD441" s="212"/>
      <c r="AE441" s="212"/>
      <c r="AF441" s="212"/>
      <c r="AG441" s="212" t="s">
        <v>238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 x14ac:dyDescent="0.25">
      <c r="A442" s="248">
        <v>78</v>
      </c>
      <c r="B442" s="249" t="s">
        <v>606</v>
      </c>
      <c r="C442" s="266" t="s">
        <v>607</v>
      </c>
      <c r="D442" s="250" t="s">
        <v>291</v>
      </c>
      <c r="E442" s="251">
        <v>227.42500000000001</v>
      </c>
      <c r="F442" s="252"/>
      <c r="G442" s="253">
        <f>ROUND(E442*F442,2)</f>
        <v>0</v>
      </c>
      <c r="H442" s="252"/>
      <c r="I442" s="253">
        <f>ROUND(E442*H442,2)</f>
        <v>0</v>
      </c>
      <c r="J442" s="252"/>
      <c r="K442" s="253">
        <f>ROUND(E442*J442,2)</f>
        <v>0</v>
      </c>
      <c r="L442" s="253">
        <v>21</v>
      </c>
      <c r="M442" s="253">
        <f>G442*(1+L442/100)</f>
        <v>0</v>
      </c>
      <c r="N442" s="251">
        <v>2.7E-2</v>
      </c>
      <c r="O442" s="251">
        <f>ROUND(E442*N442,2)</f>
        <v>6.14</v>
      </c>
      <c r="P442" s="251">
        <v>0</v>
      </c>
      <c r="Q442" s="251">
        <f>ROUND(E442*P442,2)</f>
        <v>0</v>
      </c>
      <c r="R442" s="253" t="s">
        <v>461</v>
      </c>
      <c r="S442" s="253" t="s">
        <v>232</v>
      </c>
      <c r="T442" s="254" t="s">
        <v>233</v>
      </c>
      <c r="U442" s="232">
        <v>0</v>
      </c>
      <c r="V442" s="232">
        <f>ROUND(E442*U442,2)</f>
        <v>0</v>
      </c>
      <c r="W442" s="232"/>
      <c r="X442" s="232" t="s">
        <v>462</v>
      </c>
      <c r="Y442" s="232" t="s">
        <v>235</v>
      </c>
      <c r="Z442" s="212"/>
      <c r="AA442" s="212"/>
      <c r="AB442" s="212"/>
      <c r="AC442" s="212"/>
      <c r="AD442" s="212"/>
      <c r="AE442" s="212"/>
      <c r="AF442" s="212"/>
      <c r="AG442" s="212" t="s">
        <v>463</v>
      </c>
      <c r="AH442" s="212"/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ht="20" outlineLevel="2" x14ac:dyDescent="0.25">
      <c r="A443" s="229"/>
      <c r="B443" s="230"/>
      <c r="C443" s="267" t="s">
        <v>292</v>
      </c>
      <c r="D443" s="233"/>
      <c r="E443" s="234"/>
      <c r="F443" s="232"/>
      <c r="G443" s="232"/>
      <c r="H443" s="232"/>
      <c r="I443" s="232"/>
      <c r="J443" s="232"/>
      <c r="K443" s="232"/>
      <c r="L443" s="232"/>
      <c r="M443" s="232"/>
      <c r="N443" s="231"/>
      <c r="O443" s="231"/>
      <c r="P443" s="231"/>
      <c r="Q443" s="231"/>
      <c r="R443" s="232"/>
      <c r="S443" s="232"/>
      <c r="T443" s="232"/>
      <c r="U443" s="232"/>
      <c r="V443" s="232"/>
      <c r="W443" s="232"/>
      <c r="X443" s="232"/>
      <c r="Y443" s="232"/>
      <c r="Z443" s="212"/>
      <c r="AA443" s="212"/>
      <c r="AB443" s="212"/>
      <c r="AC443" s="212"/>
      <c r="AD443" s="212"/>
      <c r="AE443" s="212"/>
      <c r="AF443" s="212"/>
      <c r="AG443" s="212" t="s">
        <v>238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3" x14ac:dyDescent="0.25">
      <c r="A444" s="229"/>
      <c r="B444" s="230"/>
      <c r="C444" s="267" t="s">
        <v>500</v>
      </c>
      <c r="D444" s="233"/>
      <c r="E444" s="234"/>
      <c r="F444" s="232"/>
      <c r="G444" s="232"/>
      <c r="H444" s="232"/>
      <c r="I444" s="232"/>
      <c r="J444" s="232"/>
      <c r="K444" s="232"/>
      <c r="L444" s="232"/>
      <c r="M444" s="232"/>
      <c r="N444" s="231"/>
      <c r="O444" s="231"/>
      <c r="P444" s="231"/>
      <c r="Q444" s="231"/>
      <c r="R444" s="232"/>
      <c r="S444" s="232"/>
      <c r="T444" s="232"/>
      <c r="U444" s="232"/>
      <c r="V444" s="232"/>
      <c r="W444" s="232"/>
      <c r="X444" s="232"/>
      <c r="Y444" s="232"/>
      <c r="Z444" s="212"/>
      <c r="AA444" s="212"/>
      <c r="AB444" s="212"/>
      <c r="AC444" s="212"/>
      <c r="AD444" s="212"/>
      <c r="AE444" s="212"/>
      <c r="AF444" s="212"/>
      <c r="AG444" s="212" t="s">
        <v>238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3" x14ac:dyDescent="0.25">
      <c r="A445" s="229"/>
      <c r="B445" s="230"/>
      <c r="C445" s="267" t="s">
        <v>608</v>
      </c>
      <c r="D445" s="233"/>
      <c r="E445" s="234">
        <v>92.73</v>
      </c>
      <c r="F445" s="232"/>
      <c r="G445" s="232"/>
      <c r="H445" s="232"/>
      <c r="I445" s="232"/>
      <c r="J445" s="232"/>
      <c r="K445" s="232"/>
      <c r="L445" s="232"/>
      <c r="M445" s="232"/>
      <c r="N445" s="231"/>
      <c r="O445" s="231"/>
      <c r="P445" s="231"/>
      <c r="Q445" s="231"/>
      <c r="R445" s="232"/>
      <c r="S445" s="232"/>
      <c r="T445" s="232"/>
      <c r="U445" s="232"/>
      <c r="V445" s="232"/>
      <c r="W445" s="232"/>
      <c r="X445" s="232"/>
      <c r="Y445" s="232"/>
      <c r="Z445" s="212"/>
      <c r="AA445" s="212"/>
      <c r="AB445" s="212"/>
      <c r="AC445" s="212"/>
      <c r="AD445" s="212"/>
      <c r="AE445" s="212"/>
      <c r="AF445" s="212"/>
      <c r="AG445" s="212" t="s">
        <v>238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3" x14ac:dyDescent="0.25">
      <c r="A446" s="229"/>
      <c r="B446" s="230"/>
      <c r="C446" s="267" t="s">
        <v>503</v>
      </c>
      <c r="D446" s="233"/>
      <c r="E446" s="234"/>
      <c r="F446" s="232"/>
      <c r="G446" s="232"/>
      <c r="H446" s="232"/>
      <c r="I446" s="232"/>
      <c r="J446" s="232"/>
      <c r="K446" s="232"/>
      <c r="L446" s="232"/>
      <c r="M446" s="232"/>
      <c r="N446" s="231"/>
      <c r="O446" s="231"/>
      <c r="P446" s="231"/>
      <c r="Q446" s="231"/>
      <c r="R446" s="232"/>
      <c r="S446" s="232"/>
      <c r="T446" s="232"/>
      <c r="U446" s="232"/>
      <c r="V446" s="232"/>
      <c r="W446" s="232"/>
      <c r="X446" s="232"/>
      <c r="Y446" s="232"/>
      <c r="Z446" s="212"/>
      <c r="AA446" s="212"/>
      <c r="AB446" s="212"/>
      <c r="AC446" s="212"/>
      <c r="AD446" s="212"/>
      <c r="AE446" s="212"/>
      <c r="AF446" s="212"/>
      <c r="AG446" s="212" t="s">
        <v>238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ht="30" outlineLevel="3" x14ac:dyDescent="0.25">
      <c r="A447" s="229"/>
      <c r="B447" s="230"/>
      <c r="C447" s="267" t="s">
        <v>609</v>
      </c>
      <c r="D447" s="233"/>
      <c r="E447" s="234">
        <v>65.56</v>
      </c>
      <c r="F447" s="232"/>
      <c r="G447" s="232"/>
      <c r="H447" s="232"/>
      <c r="I447" s="232"/>
      <c r="J447" s="232"/>
      <c r="K447" s="232"/>
      <c r="L447" s="232"/>
      <c r="M447" s="232"/>
      <c r="N447" s="231"/>
      <c r="O447" s="231"/>
      <c r="P447" s="231"/>
      <c r="Q447" s="231"/>
      <c r="R447" s="232"/>
      <c r="S447" s="232"/>
      <c r="T447" s="232"/>
      <c r="U447" s="232"/>
      <c r="V447" s="232"/>
      <c r="W447" s="232"/>
      <c r="X447" s="232"/>
      <c r="Y447" s="232"/>
      <c r="Z447" s="212"/>
      <c r="AA447" s="212"/>
      <c r="AB447" s="212"/>
      <c r="AC447" s="212"/>
      <c r="AD447" s="212"/>
      <c r="AE447" s="212"/>
      <c r="AF447" s="212"/>
      <c r="AG447" s="212" t="s">
        <v>238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3" x14ac:dyDescent="0.25">
      <c r="A448" s="229"/>
      <c r="B448" s="230"/>
      <c r="C448" s="267" t="s">
        <v>506</v>
      </c>
      <c r="D448" s="233"/>
      <c r="E448" s="234"/>
      <c r="F448" s="232"/>
      <c r="G448" s="232"/>
      <c r="H448" s="232"/>
      <c r="I448" s="232"/>
      <c r="J448" s="232"/>
      <c r="K448" s="232"/>
      <c r="L448" s="232"/>
      <c r="M448" s="232"/>
      <c r="N448" s="231"/>
      <c r="O448" s="231"/>
      <c r="P448" s="231"/>
      <c r="Q448" s="231"/>
      <c r="R448" s="232"/>
      <c r="S448" s="232"/>
      <c r="T448" s="232"/>
      <c r="U448" s="232"/>
      <c r="V448" s="232"/>
      <c r="W448" s="232"/>
      <c r="X448" s="232"/>
      <c r="Y448" s="232"/>
      <c r="Z448" s="212"/>
      <c r="AA448" s="212"/>
      <c r="AB448" s="212"/>
      <c r="AC448" s="212"/>
      <c r="AD448" s="212"/>
      <c r="AE448" s="212"/>
      <c r="AF448" s="212"/>
      <c r="AG448" s="212" t="s">
        <v>238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3" x14ac:dyDescent="0.25">
      <c r="A449" s="229"/>
      <c r="B449" s="230"/>
      <c r="C449" s="267" t="s">
        <v>610</v>
      </c>
      <c r="D449" s="233"/>
      <c r="E449" s="234">
        <v>69.135000000000005</v>
      </c>
      <c r="F449" s="232"/>
      <c r="G449" s="232"/>
      <c r="H449" s="232"/>
      <c r="I449" s="232"/>
      <c r="J449" s="232"/>
      <c r="K449" s="232"/>
      <c r="L449" s="232"/>
      <c r="M449" s="232"/>
      <c r="N449" s="231"/>
      <c r="O449" s="231"/>
      <c r="P449" s="231"/>
      <c r="Q449" s="231"/>
      <c r="R449" s="232"/>
      <c r="S449" s="232"/>
      <c r="T449" s="232"/>
      <c r="U449" s="232"/>
      <c r="V449" s="232"/>
      <c r="W449" s="232"/>
      <c r="X449" s="232"/>
      <c r="Y449" s="232"/>
      <c r="Z449" s="212"/>
      <c r="AA449" s="212"/>
      <c r="AB449" s="212"/>
      <c r="AC449" s="212"/>
      <c r="AD449" s="212"/>
      <c r="AE449" s="212"/>
      <c r="AF449" s="212"/>
      <c r="AG449" s="212" t="s">
        <v>238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1" x14ac:dyDescent="0.25">
      <c r="A450" s="255">
        <v>79</v>
      </c>
      <c r="B450" s="256" t="s">
        <v>611</v>
      </c>
      <c r="C450" s="268" t="s">
        <v>612</v>
      </c>
      <c r="D450" s="257" t="s">
        <v>444</v>
      </c>
      <c r="E450" s="258">
        <v>6.1404800000000002</v>
      </c>
      <c r="F450" s="259"/>
      <c r="G450" s="260">
        <f>ROUND(E450*F450,2)</f>
        <v>0</v>
      </c>
      <c r="H450" s="259"/>
      <c r="I450" s="260">
        <f>ROUND(E450*H450,2)</f>
        <v>0</v>
      </c>
      <c r="J450" s="259"/>
      <c r="K450" s="260">
        <f>ROUND(E450*J450,2)</f>
        <v>0</v>
      </c>
      <c r="L450" s="260">
        <v>21</v>
      </c>
      <c r="M450" s="260">
        <f>G450*(1+L450/100)</f>
        <v>0</v>
      </c>
      <c r="N450" s="258">
        <v>0</v>
      </c>
      <c r="O450" s="258">
        <f>ROUND(E450*N450,2)</f>
        <v>0</v>
      </c>
      <c r="P450" s="258">
        <v>0</v>
      </c>
      <c r="Q450" s="258">
        <f>ROUND(E450*P450,2)</f>
        <v>0</v>
      </c>
      <c r="R450" s="260"/>
      <c r="S450" s="260" t="s">
        <v>232</v>
      </c>
      <c r="T450" s="261" t="s">
        <v>233</v>
      </c>
      <c r="U450" s="232">
        <v>1.7509999999999999</v>
      </c>
      <c r="V450" s="232">
        <f>ROUND(E450*U450,2)</f>
        <v>10.75</v>
      </c>
      <c r="W450" s="232"/>
      <c r="X450" s="232" t="s">
        <v>445</v>
      </c>
      <c r="Y450" s="232" t="s">
        <v>235</v>
      </c>
      <c r="Z450" s="212"/>
      <c r="AA450" s="212"/>
      <c r="AB450" s="212"/>
      <c r="AC450" s="212"/>
      <c r="AD450" s="212"/>
      <c r="AE450" s="212"/>
      <c r="AF450" s="212"/>
      <c r="AG450" s="212" t="s">
        <v>446</v>
      </c>
      <c r="AH450" s="212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ht="13" x14ac:dyDescent="0.25">
      <c r="A451" s="238" t="s">
        <v>227</v>
      </c>
      <c r="B451" s="239" t="s">
        <v>184</v>
      </c>
      <c r="C451" s="265" t="s">
        <v>185</v>
      </c>
      <c r="D451" s="240"/>
      <c r="E451" s="241"/>
      <c r="F451" s="242"/>
      <c r="G451" s="242">
        <f>SUMIF(AG452:AG479,"&lt;&gt;NOR",G452:G479)</f>
        <v>0</v>
      </c>
      <c r="H451" s="242"/>
      <c r="I451" s="242">
        <f>SUM(I452:I479)</f>
        <v>0</v>
      </c>
      <c r="J451" s="242"/>
      <c r="K451" s="242">
        <f>SUM(K452:K479)</f>
        <v>0</v>
      </c>
      <c r="L451" s="242"/>
      <c r="M451" s="242">
        <f>SUM(M452:M479)</f>
        <v>0</v>
      </c>
      <c r="N451" s="241"/>
      <c r="O451" s="241">
        <f>SUM(O452:O479)</f>
        <v>0</v>
      </c>
      <c r="P451" s="241"/>
      <c r="Q451" s="241">
        <f>SUM(Q452:Q479)</f>
        <v>0</v>
      </c>
      <c r="R451" s="242"/>
      <c r="S451" s="242"/>
      <c r="T451" s="243"/>
      <c r="U451" s="237"/>
      <c r="V451" s="237">
        <f>SUM(V452:V479)</f>
        <v>0</v>
      </c>
      <c r="W451" s="237"/>
      <c r="X451" s="237"/>
      <c r="Y451" s="237"/>
      <c r="AG451" t="s">
        <v>228</v>
      </c>
    </row>
    <row r="452" spans="1:60" ht="30" outlineLevel="1" x14ac:dyDescent="0.25">
      <c r="A452" s="255">
        <v>80</v>
      </c>
      <c r="B452" s="256" t="s">
        <v>613</v>
      </c>
      <c r="C452" s="268" t="s">
        <v>614</v>
      </c>
      <c r="D452" s="257" t="s">
        <v>615</v>
      </c>
      <c r="E452" s="258">
        <v>3</v>
      </c>
      <c r="F452" s="259"/>
      <c r="G452" s="260">
        <f>ROUND(E452*F452,2)</f>
        <v>0</v>
      </c>
      <c r="H452" s="259"/>
      <c r="I452" s="260">
        <f>ROUND(E452*H452,2)</f>
        <v>0</v>
      </c>
      <c r="J452" s="259"/>
      <c r="K452" s="260">
        <f>ROUND(E452*J452,2)</f>
        <v>0</v>
      </c>
      <c r="L452" s="260">
        <v>21</v>
      </c>
      <c r="M452" s="260">
        <f>G452*(1+L452/100)</f>
        <v>0</v>
      </c>
      <c r="N452" s="258">
        <v>0</v>
      </c>
      <c r="O452" s="258">
        <f>ROUND(E452*N452,2)</f>
        <v>0</v>
      </c>
      <c r="P452" s="258">
        <v>0</v>
      </c>
      <c r="Q452" s="258">
        <f>ROUND(E452*P452,2)</f>
        <v>0</v>
      </c>
      <c r="R452" s="260"/>
      <c r="S452" s="260" t="s">
        <v>418</v>
      </c>
      <c r="T452" s="261" t="s">
        <v>419</v>
      </c>
      <c r="U452" s="232">
        <v>0</v>
      </c>
      <c r="V452" s="232">
        <f>ROUND(E452*U452,2)</f>
        <v>0</v>
      </c>
      <c r="W452" s="232"/>
      <c r="X452" s="232" t="s">
        <v>234</v>
      </c>
      <c r="Y452" s="232" t="s">
        <v>235</v>
      </c>
      <c r="Z452" s="212"/>
      <c r="AA452" s="212"/>
      <c r="AB452" s="212"/>
      <c r="AC452" s="212"/>
      <c r="AD452" s="212"/>
      <c r="AE452" s="212"/>
      <c r="AF452" s="212"/>
      <c r="AG452" s="212" t="s">
        <v>236</v>
      </c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ht="30" outlineLevel="1" x14ac:dyDescent="0.25">
      <c r="A453" s="255">
        <v>81</v>
      </c>
      <c r="B453" s="256" t="s">
        <v>616</v>
      </c>
      <c r="C453" s="268" t="s">
        <v>617</v>
      </c>
      <c r="D453" s="257" t="s">
        <v>615</v>
      </c>
      <c r="E453" s="258">
        <v>1</v>
      </c>
      <c r="F453" s="259"/>
      <c r="G453" s="260">
        <f>ROUND(E453*F453,2)</f>
        <v>0</v>
      </c>
      <c r="H453" s="259"/>
      <c r="I453" s="260">
        <f>ROUND(E453*H453,2)</f>
        <v>0</v>
      </c>
      <c r="J453" s="259"/>
      <c r="K453" s="260">
        <f>ROUND(E453*J453,2)</f>
        <v>0</v>
      </c>
      <c r="L453" s="260">
        <v>21</v>
      </c>
      <c r="M453" s="260">
        <f>G453*(1+L453/100)</f>
        <v>0</v>
      </c>
      <c r="N453" s="258">
        <v>0</v>
      </c>
      <c r="O453" s="258">
        <f>ROUND(E453*N453,2)</f>
        <v>0</v>
      </c>
      <c r="P453" s="258">
        <v>0</v>
      </c>
      <c r="Q453" s="258">
        <f>ROUND(E453*P453,2)</f>
        <v>0</v>
      </c>
      <c r="R453" s="260"/>
      <c r="S453" s="260" t="s">
        <v>418</v>
      </c>
      <c r="T453" s="261" t="s">
        <v>419</v>
      </c>
      <c r="U453" s="232">
        <v>0</v>
      </c>
      <c r="V453" s="232">
        <f>ROUND(E453*U453,2)</f>
        <v>0</v>
      </c>
      <c r="W453" s="232"/>
      <c r="X453" s="232" t="s">
        <v>234</v>
      </c>
      <c r="Y453" s="232" t="s">
        <v>235</v>
      </c>
      <c r="Z453" s="212"/>
      <c r="AA453" s="212"/>
      <c r="AB453" s="212"/>
      <c r="AC453" s="212"/>
      <c r="AD453" s="212"/>
      <c r="AE453" s="212"/>
      <c r="AF453" s="212"/>
      <c r="AG453" s="212" t="s">
        <v>236</v>
      </c>
      <c r="AH453" s="212"/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ht="20" outlineLevel="1" x14ac:dyDescent="0.25">
      <c r="A454" s="255">
        <v>82</v>
      </c>
      <c r="B454" s="256" t="s">
        <v>618</v>
      </c>
      <c r="C454" s="268" t="s">
        <v>619</v>
      </c>
      <c r="D454" s="257" t="s">
        <v>620</v>
      </c>
      <c r="E454" s="258">
        <v>102</v>
      </c>
      <c r="F454" s="259"/>
      <c r="G454" s="260">
        <f>ROUND(E454*F454,2)</f>
        <v>0</v>
      </c>
      <c r="H454" s="259"/>
      <c r="I454" s="260">
        <f>ROUND(E454*H454,2)</f>
        <v>0</v>
      </c>
      <c r="J454" s="259"/>
      <c r="K454" s="260">
        <f>ROUND(E454*J454,2)</f>
        <v>0</v>
      </c>
      <c r="L454" s="260">
        <v>21</v>
      </c>
      <c r="M454" s="260">
        <f>G454*(1+L454/100)</f>
        <v>0</v>
      </c>
      <c r="N454" s="258">
        <v>0</v>
      </c>
      <c r="O454" s="258">
        <f>ROUND(E454*N454,2)</f>
        <v>0</v>
      </c>
      <c r="P454" s="258">
        <v>0</v>
      </c>
      <c r="Q454" s="258">
        <f>ROUND(E454*P454,2)</f>
        <v>0</v>
      </c>
      <c r="R454" s="260"/>
      <c r="S454" s="260" t="s">
        <v>418</v>
      </c>
      <c r="T454" s="261" t="s">
        <v>419</v>
      </c>
      <c r="U454" s="232">
        <v>0</v>
      </c>
      <c r="V454" s="232">
        <f>ROUND(E454*U454,2)</f>
        <v>0</v>
      </c>
      <c r="W454" s="232"/>
      <c r="X454" s="232" t="s">
        <v>234</v>
      </c>
      <c r="Y454" s="232" t="s">
        <v>235</v>
      </c>
      <c r="Z454" s="212"/>
      <c r="AA454" s="212"/>
      <c r="AB454" s="212"/>
      <c r="AC454" s="212"/>
      <c r="AD454" s="212"/>
      <c r="AE454" s="212"/>
      <c r="AF454" s="212"/>
      <c r="AG454" s="212" t="s">
        <v>236</v>
      </c>
      <c r="AH454" s="212"/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ht="30" outlineLevel="1" x14ac:dyDescent="0.25">
      <c r="A455" s="255">
        <v>83</v>
      </c>
      <c r="B455" s="256" t="s">
        <v>621</v>
      </c>
      <c r="C455" s="268" t="s">
        <v>622</v>
      </c>
      <c r="D455" s="257" t="s">
        <v>620</v>
      </c>
      <c r="E455" s="258">
        <v>29</v>
      </c>
      <c r="F455" s="259"/>
      <c r="G455" s="260">
        <f>ROUND(E455*F455,2)</f>
        <v>0</v>
      </c>
      <c r="H455" s="259"/>
      <c r="I455" s="260">
        <f>ROUND(E455*H455,2)</f>
        <v>0</v>
      </c>
      <c r="J455" s="259"/>
      <c r="K455" s="260">
        <f>ROUND(E455*J455,2)</f>
        <v>0</v>
      </c>
      <c r="L455" s="260">
        <v>21</v>
      </c>
      <c r="M455" s="260">
        <f>G455*(1+L455/100)</f>
        <v>0</v>
      </c>
      <c r="N455" s="258">
        <v>0</v>
      </c>
      <c r="O455" s="258">
        <f>ROUND(E455*N455,2)</f>
        <v>0</v>
      </c>
      <c r="P455" s="258">
        <v>0</v>
      </c>
      <c r="Q455" s="258">
        <f>ROUND(E455*P455,2)</f>
        <v>0</v>
      </c>
      <c r="R455" s="260"/>
      <c r="S455" s="260" t="s">
        <v>418</v>
      </c>
      <c r="T455" s="261" t="s">
        <v>419</v>
      </c>
      <c r="U455" s="232">
        <v>0</v>
      </c>
      <c r="V455" s="232">
        <f>ROUND(E455*U455,2)</f>
        <v>0</v>
      </c>
      <c r="W455" s="232"/>
      <c r="X455" s="232" t="s">
        <v>234</v>
      </c>
      <c r="Y455" s="232" t="s">
        <v>235</v>
      </c>
      <c r="Z455" s="212"/>
      <c r="AA455" s="212"/>
      <c r="AB455" s="212"/>
      <c r="AC455" s="212"/>
      <c r="AD455" s="212"/>
      <c r="AE455" s="212"/>
      <c r="AF455" s="212"/>
      <c r="AG455" s="212" t="s">
        <v>236</v>
      </c>
      <c r="AH455" s="212"/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ht="30" outlineLevel="1" x14ac:dyDescent="0.25">
      <c r="A456" s="255">
        <v>84</v>
      </c>
      <c r="B456" s="256" t="s">
        <v>623</v>
      </c>
      <c r="C456" s="268" t="s">
        <v>624</v>
      </c>
      <c r="D456" s="257" t="s">
        <v>620</v>
      </c>
      <c r="E456" s="258">
        <v>35</v>
      </c>
      <c r="F456" s="259"/>
      <c r="G456" s="260">
        <f>ROUND(E456*F456,2)</f>
        <v>0</v>
      </c>
      <c r="H456" s="259"/>
      <c r="I456" s="260">
        <f>ROUND(E456*H456,2)</f>
        <v>0</v>
      </c>
      <c r="J456" s="259"/>
      <c r="K456" s="260">
        <f>ROUND(E456*J456,2)</f>
        <v>0</v>
      </c>
      <c r="L456" s="260">
        <v>21</v>
      </c>
      <c r="M456" s="260">
        <f>G456*(1+L456/100)</f>
        <v>0</v>
      </c>
      <c r="N456" s="258">
        <v>0</v>
      </c>
      <c r="O456" s="258">
        <f>ROUND(E456*N456,2)</f>
        <v>0</v>
      </c>
      <c r="P456" s="258">
        <v>0</v>
      </c>
      <c r="Q456" s="258">
        <f>ROUND(E456*P456,2)</f>
        <v>0</v>
      </c>
      <c r="R456" s="260"/>
      <c r="S456" s="260" t="s">
        <v>418</v>
      </c>
      <c r="T456" s="261" t="s">
        <v>419</v>
      </c>
      <c r="U456" s="232">
        <v>0</v>
      </c>
      <c r="V456" s="232">
        <f>ROUND(E456*U456,2)</f>
        <v>0</v>
      </c>
      <c r="W456" s="232"/>
      <c r="X456" s="232" t="s">
        <v>234</v>
      </c>
      <c r="Y456" s="232" t="s">
        <v>235</v>
      </c>
      <c r="Z456" s="212"/>
      <c r="AA456" s="212"/>
      <c r="AB456" s="212"/>
      <c r="AC456" s="212"/>
      <c r="AD456" s="212"/>
      <c r="AE456" s="212"/>
      <c r="AF456" s="212"/>
      <c r="AG456" s="212" t="s">
        <v>236</v>
      </c>
      <c r="AH456" s="212"/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ht="30" outlineLevel="1" x14ac:dyDescent="0.25">
      <c r="A457" s="255">
        <v>85</v>
      </c>
      <c r="B457" s="256" t="s">
        <v>625</v>
      </c>
      <c r="C457" s="268" t="s">
        <v>626</v>
      </c>
      <c r="D457" s="257" t="s">
        <v>620</v>
      </c>
      <c r="E457" s="258">
        <v>18</v>
      </c>
      <c r="F457" s="259"/>
      <c r="G457" s="260">
        <f>ROUND(E457*F457,2)</f>
        <v>0</v>
      </c>
      <c r="H457" s="259"/>
      <c r="I457" s="260">
        <f>ROUND(E457*H457,2)</f>
        <v>0</v>
      </c>
      <c r="J457" s="259"/>
      <c r="K457" s="260">
        <f>ROUND(E457*J457,2)</f>
        <v>0</v>
      </c>
      <c r="L457" s="260">
        <v>21</v>
      </c>
      <c r="M457" s="260">
        <f>G457*(1+L457/100)</f>
        <v>0</v>
      </c>
      <c r="N457" s="258">
        <v>0</v>
      </c>
      <c r="O457" s="258">
        <f>ROUND(E457*N457,2)</f>
        <v>0</v>
      </c>
      <c r="P457" s="258">
        <v>0</v>
      </c>
      <c r="Q457" s="258">
        <f>ROUND(E457*P457,2)</f>
        <v>0</v>
      </c>
      <c r="R457" s="260"/>
      <c r="S457" s="260" t="s">
        <v>418</v>
      </c>
      <c r="T457" s="261" t="s">
        <v>419</v>
      </c>
      <c r="U457" s="232">
        <v>0</v>
      </c>
      <c r="V457" s="232">
        <f>ROUND(E457*U457,2)</f>
        <v>0</v>
      </c>
      <c r="W457" s="232"/>
      <c r="X457" s="232" t="s">
        <v>234</v>
      </c>
      <c r="Y457" s="232" t="s">
        <v>235</v>
      </c>
      <c r="Z457" s="212"/>
      <c r="AA457" s="212"/>
      <c r="AB457" s="212"/>
      <c r="AC457" s="212"/>
      <c r="AD457" s="212"/>
      <c r="AE457" s="212"/>
      <c r="AF457" s="212"/>
      <c r="AG457" s="212" t="s">
        <v>236</v>
      </c>
      <c r="AH457" s="212"/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ht="30" outlineLevel="1" x14ac:dyDescent="0.25">
      <c r="A458" s="255">
        <v>86</v>
      </c>
      <c r="B458" s="256" t="s">
        <v>627</v>
      </c>
      <c r="C458" s="268" t="s">
        <v>628</v>
      </c>
      <c r="D458" s="257" t="s">
        <v>620</v>
      </c>
      <c r="E458" s="258">
        <v>4</v>
      </c>
      <c r="F458" s="259"/>
      <c r="G458" s="260">
        <f>ROUND(E458*F458,2)</f>
        <v>0</v>
      </c>
      <c r="H458" s="259"/>
      <c r="I458" s="260">
        <f>ROUND(E458*H458,2)</f>
        <v>0</v>
      </c>
      <c r="J458" s="259"/>
      <c r="K458" s="260">
        <f>ROUND(E458*J458,2)</f>
        <v>0</v>
      </c>
      <c r="L458" s="260">
        <v>21</v>
      </c>
      <c r="M458" s="260">
        <f>G458*(1+L458/100)</f>
        <v>0</v>
      </c>
      <c r="N458" s="258">
        <v>0</v>
      </c>
      <c r="O458" s="258">
        <f>ROUND(E458*N458,2)</f>
        <v>0</v>
      </c>
      <c r="P458" s="258">
        <v>0</v>
      </c>
      <c r="Q458" s="258">
        <f>ROUND(E458*P458,2)</f>
        <v>0</v>
      </c>
      <c r="R458" s="260"/>
      <c r="S458" s="260" t="s">
        <v>418</v>
      </c>
      <c r="T458" s="261" t="s">
        <v>419</v>
      </c>
      <c r="U458" s="232">
        <v>0</v>
      </c>
      <c r="V458" s="232">
        <f>ROUND(E458*U458,2)</f>
        <v>0</v>
      </c>
      <c r="W458" s="232"/>
      <c r="X458" s="232" t="s">
        <v>234</v>
      </c>
      <c r="Y458" s="232" t="s">
        <v>235</v>
      </c>
      <c r="Z458" s="212"/>
      <c r="AA458" s="212"/>
      <c r="AB458" s="212"/>
      <c r="AC458" s="212"/>
      <c r="AD458" s="212"/>
      <c r="AE458" s="212"/>
      <c r="AF458" s="212"/>
      <c r="AG458" s="212" t="s">
        <v>236</v>
      </c>
      <c r="AH458" s="212"/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ht="30" outlineLevel="1" x14ac:dyDescent="0.25">
      <c r="A459" s="255">
        <v>87</v>
      </c>
      <c r="B459" s="256" t="s">
        <v>629</v>
      </c>
      <c r="C459" s="268" t="s">
        <v>630</v>
      </c>
      <c r="D459" s="257" t="s">
        <v>620</v>
      </c>
      <c r="E459" s="258">
        <v>15</v>
      </c>
      <c r="F459" s="259"/>
      <c r="G459" s="260">
        <f>ROUND(E459*F459,2)</f>
        <v>0</v>
      </c>
      <c r="H459" s="259"/>
      <c r="I459" s="260">
        <f>ROUND(E459*H459,2)</f>
        <v>0</v>
      </c>
      <c r="J459" s="259"/>
      <c r="K459" s="260">
        <f>ROUND(E459*J459,2)</f>
        <v>0</v>
      </c>
      <c r="L459" s="260">
        <v>21</v>
      </c>
      <c r="M459" s="260">
        <f>G459*(1+L459/100)</f>
        <v>0</v>
      </c>
      <c r="N459" s="258">
        <v>0</v>
      </c>
      <c r="O459" s="258">
        <f>ROUND(E459*N459,2)</f>
        <v>0</v>
      </c>
      <c r="P459" s="258">
        <v>0</v>
      </c>
      <c r="Q459" s="258">
        <f>ROUND(E459*P459,2)</f>
        <v>0</v>
      </c>
      <c r="R459" s="260"/>
      <c r="S459" s="260" t="s">
        <v>418</v>
      </c>
      <c r="T459" s="261" t="s">
        <v>419</v>
      </c>
      <c r="U459" s="232">
        <v>0</v>
      </c>
      <c r="V459" s="232">
        <f>ROUND(E459*U459,2)</f>
        <v>0</v>
      </c>
      <c r="W459" s="232"/>
      <c r="X459" s="232" t="s">
        <v>234</v>
      </c>
      <c r="Y459" s="232" t="s">
        <v>235</v>
      </c>
      <c r="Z459" s="212"/>
      <c r="AA459" s="212"/>
      <c r="AB459" s="212"/>
      <c r="AC459" s="212"/>
      <c r="AD459" s="212"/>
      <c r="AE459" s="212"/>
      <c r="AF459" s="212"/>
      <c r="AG459" s="212" t="s">
        <v>236</v>
      </c>
      <c r="AH459" s="212"/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ht="30" outlineLevel="1" x14ac:dyDescent="0.25">
      <c r="A460" s="255">
        <v>88</v>
      </c>
      <c r="B460" s="256" t="s">
        <v>631</v>
      </c>
      <c r="C460" s="268" t="s">
        <v>632</v>
      </c>
      <c r="D460" s="257" t="s">
        <v>615</v>
      </c>
      <c r="E460" s="258">
        <v>61</v>
      </c>
      <c r="F460" s="259"/>
      <c r="G460" s="260">
        <f>ROUND(E460*F460,2)</f>
        <v>0</v>
      </c>
      <c r="H460" s="259"/>
      <c r="I460" s="260">
        <f>ROUND(E460*H460,2)</f>
        <v>0</v>
      </c>
      <c r="J460" s="259"/>
      <c r="K460" s="260">
        <f>ROUND(E460*J460,2)</f>
        <v>0</v>
      </c>
      <c r="L460" s="260">
        <v>21</v>
      </c>
      <c r="M460" s="260">
        <f>G460*(1+L460/100)</f>
        <v>0</v>
      </c>
      <c r="N460" s="258">
        <v>0</v>
      </c>
      <c r="O460" s="258">
        <f>ROUND(E460*N460,2)</f>
        <v>0</v>
      </c>
      <c r="P460" s="258">
        <v>0</v>
      </c>
      <c r="Q460" s="258">
        <f>ROUND(E460*P460,2)</f>
        <v>0</v>
      </c>
      <c r="R460" s="260"/>
      <c r="S460" s="260" t="s">
        <v>418</v>
      </c>
      <c r="T460" s="261" t="s">
        <v>419</v>
      </c>
      <c r="U460" s="232">
        <v>0</v>
      </c>
      <c r="V460" s="232">
        <f>ROUND(E460*U460,2)</f>
        <v>0</v>
      </c>
      <c r="W460" s="232"/>
      <c r="X460" s="232" t="s">
        <v>234</v>
      </c>
      <c r="Y460" s="232" t="s">
        <v>235</v>
      </c>
      <c r="Z460" s="212"/>
      <c r="AA460" s="212"/>
      <c r="AB460" s="212"/>
      <c r="AC460" s="212"/>
      <c r="AD460" s="212"/>
      <c r="AE460" s="212"/>
      <c r="AF460" s="212"/>
      <c r="AG460" s="212" t="s">
        <v>236</v>
      </c>
      <c r="AH460" s="212"/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ht="30" outlineLevel="1" x14ac:dyDescent="0.25">
      <c r="A461" s="255">
        <v>89</v>
      </c>
      <c r="B461" s="256" t="s">
        <v>633</v>
      </c>
      <c r="C461" s="268" t="s">
        <v>634</v>
      </c>
      <c r="D461" s="257" t="s">
        <v>615</v>
      </c>
      <c r="E461" s="258">
        <v>2</v>
      </c>
      <c r="F461" s="259"/>
      <c r="G461" s="260">
        <f>ROUND(E461*F461,2)</f>
        <v>0</v>
      </c>
      <c r="H461" s="259"/>
      <c r="I461" s="260">
        <f>ROUND(E461*H461,2)</f>
        <v>0</v>
      </c>
      <c r="J461" s="259"/>
      <c r="K461" s="260">
        <f>ROUND(E461*J461,2)</f>
        <v>0</v>
      </c>
      <c r="L461" s="260">
        <v>21</v>
      </c>
      <c r="M461" s="260">
        <f>G461*(1+L461/100)</f>
        <v>0</v>
      </c>
      <c r="N461" s="258">
        <v>0</v>
      </c>
      <c r="O461" s="258">
        <f>ROUND(E461*N461,2)</f>
        <v>0</v>
      </c>
      <c r="P461" s="258">
        <v>0</v>
      </c>
      <c r="Q461" s="258">
        <f>ROUND(E461*P461,2)</f>
        <v>0</v>
      </c>
      <c r="R461" s="260"/>
      <c r="S461" s="260" t="s">
        <v>418</v>
      </c>
      <c r="T461" s="261" t="s">
        <v>419</v>
      </c>
      <c r="U461" s="232">
        <v>0</v>
      </c>
      <c r="V461" s="232">
        <f>ROUND(E461*U461,2)</f>
        <v>0</v>
      </c>
      <c r="W461" s="232"/>
      <c r="X461" s="232" t="s">
        <v>234</v>
      </c>
      <c r="Y461" s="232" t="s">
        <v>235</v>
      </c>
      <c r="Z461" s="212"/>
      <c r="AA461" s="212"/>
      <c r="AB461" s="212"/>
      <c r="AC461" s="212"/>
      <c r="AD461" s="212"/>
      <c r="AE461" s="212"/>
      <c r="AF461" s="212"/>
      <c r="AG461" s="212" t="s">
        <v>236</v>
      </c>
      <c r="AH461" s="212"/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ht="30" outlineLevel="1" x14ac:dyDescent="0.25">
      <c r="A462" s="255">
        <v>90</v>
      </c>
      <c r="B462" s="256" t="s">
        <v>635</v>
      </c>
      <c r="C462" s="268" t="s">
        <v>636</v>
      </c>
      <c r="D462" s="257" t="s">
        <v>615</v>
      </c>
      <c r="E462" s="258">
        <v>3</v>
      </c>
      <c r="F462" s="259"/>
      <c r="G462" s="260">
        <f>ROUND(E462*F462,2)</f>
        <v>0</v>
      </c>
      <c r="H462" s="259"/>
      <c r="I462" s="260">
        <f>ROUND(E462*H462,2)</f>
        <v>0</v>
      </c>
      <c r="J462" s="259"/>
      <c r="K462" s="260">
        <f>ROUND(E462*J462,2)</f>
        <v>0</v>
      </c>
      <c r="L462" s="260">
        <v>21</v>
      </c>
      <c r="M462" s="260">
        <f>G462*(1+L462/100)</f>
        <v>0</v>
      </c>
      <c r="N462" s="258">
        <v>0</v>
      </c>
      <c r="O462" s="258">
        <f>ROUND(E462*N462,2)</f>
        <v>0</v>
      </c>
      <c r="P462" s="258">
        <v>0</v>
      </c>
      <c r="Q462" s="258">
        <f>ROUND(E462*P462,2)</f>
        <v>0</v>
      </c>
      <c r="R462" s="260"/>
      <c r="S462" s="260" t="s">
        <v>418</v>
      </c>
      <c r="T462" s="261" t="s">
        <v>419</v>
      </c>
      <c r="U462" s="232">
        <v>0</v>
      </c>
      <c r="V462" s="232">
        <f>ROUND(E462*U462,2)</f>
        <v>0</v>
      </c>
      <c r="W462" s="232"/>
      <c r="X462" s="232" t="s">
        <v>234</v>
      </c>
      <c r="Y462" s="232" t="s">
        <v>235</v>
      </c>
      <c r="Z462" s="212"/>
      <c r="AA462" s="212"/>
      <c r="AB462" s="212"/>
      <c r="AC462" s="212"/>
      <c r="AD462" s="212"/>
      <c r="AE462" s="212"/>
      <c r="AF462" s="212"/>
      <c r="AG462" s="212" t="s">
        <v>236</v>
      </c>
      <c r="AH462" s="212"/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ht="20" outlineLevel="1" x14ac:dyDescent="0.25">
      <c r="A463" s="255">
        <v>91</v>
      </c>
      <c r="B463" s="256" t="s">
        <v>637</v>
      </c>
      <c r="C463" s="268" t="s">
        <v>638</v>
      </c>
      <c r="D463" s="257" t="s">
        <v>615</v>
      </c>
      <c r="E463" s="258">
        <v>3</v>
      </c>
      <c r="F463" s="259"/>
      <c r="G463" s="260">
        <f>ROUND(E463*F463,2)</f>
        <v>0</v>
      </c>
      <c r="H463" s="259"/>
      <c r="I463" s="260">
        <f>ROUND(E463*H463,2)</f>
        <v>0</v>
      </c>
      <c r="J463" s="259"/>
      <c r="K463" s="260">
        <f>ROUND(E463*J463,2)</f>
        <v>0</v>
      </c>
      <c r="L463" s="260">
        <v>21</v>
      </c>
      <c r="M463" s="260">
        <f>G463*(1+L463/100)</f>
        <v>0</v>
      </c>
      <c r="N463" s="258">
        <v>0</v>
      </c>
      <c r="O463" s="258">
        <f>ROUND(E463*N463,2)</f>
        <v>0</v>
      </c>
      <c r="P463" s="258">
        <v>0</v>
      </c>
      <c r="Q463" s="258">
        <f>ROUND(E463*P463,2)</f>
        <v>0</v>
      </c>
      <c r="R463" s="260"/>
      <c r="S463" s="260" t="s">
        <v>418</v>
      </c>
      <c r="T463" s="261" t="s">
        <v>419</v>
      </c>
      <c r="U463" s="232">
        <v>0</v>
      </c>
      <c r="V463" s="232">
        <f>ROUND(E463*U463,2)</f>
        <v>0</v>
      </c>
      <c r="W463" s="232"/>
      <c r="X463" s="232" t="s">
        <v>234</v>
      </c>
      <c r="Y463" s="232" t="s">
        <v>235</v>
      </c>
      <c r="Z463" s="212"/>
      <c r="AA463" s="212"/>
      <c r="AB463" s="212"/>
      <c r="AC463" s="212"/>
      <c r="AD463" s="212"/>
      <c r="AE463" s="212"/>
      <c r="AF463" s="212"/>
      <c r="AG463" s="212" t="s">
        <v>236</v>
      </c>
      <c r="AH463" s="212"/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ht="30" outlineLevel="1" x14ac:dyDescent="0.25">
      <c r="A464" s="255">
        <v>92</v>
      </c>
      <c r="B464" s="256" t="s">
        <v>639</v>
      </c>
      <c r="C464" s="268" t="s">
        <v>640</v>
      </c>
      <c r="D464" s="257" t="s">
        <v>615</v>
      </c>
      <c r="E464" s="258">
        <v>1</v>
      </c>
      <c r="F464" s="259"/>
      <c r="G464" s="260">
        <f>ROUND(E464*F464,2)</f>
        <v>0</v>
      </c>
      <c r="H464" s="259"/>
      <c r="I464" s="260">
        <f>ROUND(E464*H464,2)</f>
        <v>0</v>
      </c>
      <c r="J464" s="259"/>
      <c r="K464" s="260">
        <f>ROUND(E464*J464,2)</f>
        <v>0</v>
      </c>
      <c r="L464" s="260">
        <v>21</v>
      </c>
      <c r="M464" s="260">
        <f>G464*(1+L464/100)</f>
        <v>0</v>
      </c>
      <c r="N464" s="258">
        <v>0</v>
      </c>
      <c r="O464" s="258">
        <f>ROUND(E464*N464,2)</f>
        <v>0</v>
      </c>
      <c r="P464" s="258">
        <v>0</v>
      </c>
      <c r="Q464" s="258">
        <f>ROUND(E464*P464,2)</f>
        <v>0</v>
      </c>
      <c r="R464" s="260"/>
      <c r="S464" s="260" t="s">
        <v>418</v>
      </c>
      <c r="T464" s="261" t="s">
        <v>419</v>
      </c>
      <c r="U464" s="232">
        <v>0</v>
      </c>
      <c r="V464" s="232">
        <f>ROUND(E464*U464,2)</f>
        <v>0</v>
      </c>
      <c r="W464" s="232"/>
      <c r="X464" s="232" t="s">
        <v>234</v>
      </c>
      <c r="Y464" s="232" t="s">
        <v>235</v>
      </c>
      <c r="Z464" s="212"/>
      <c r="AA464" s="212"/>
      <c r="AB464" s="212"/>
      <c r="AC464" s="212"/>
      <c r="AD464" s="212"/>
      <c r="AE464" s="212"/>
      <c r="AF464" s="212"/>
      <c r="AG464" s="212" t="s">
        <v>236</v>
      </c>
      <c r="AH464" s="212"/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ht="30" outlineLevel="1" x14ac:dyDescent="0.25">
      <c r="A465" s="255">
        <v>93</v>
      </c>
      <c r="B465" s="256" t="s">
        <v>641</v>
      </c>
      <c r="C465" s="268" t="s">
        <v>642</v>
      </c>
      <c r="D465" s="257" t="s">
        <v>615</v>
      </c>
      <c r="E465" s="258">
        <v>1</v>
      </c>
      <c r="F465" s="259"/>
      <c r="G465" s="260">
        <f>ROUND(E465*F465,2)</f>
        <v>0</v>
      </c>
      <c r="H465" s="259"/>
      <c r="I465" s="260">
        <f>ROUND(E465*H465,2)</f>
        <v>0</v>
      </c>
      <c r="J465" s="259"/>
      <c r="K465" s="260">
        <f>ROUND(E465*J465,2)</f>
        <v>0</v>
      </c>
      <c r="L465" s="260">
        <v>21</v>
      </c>
      <c r="M465" s="260">
        <f>G465*(1+L465/100)</f>
        <v>0</v>
      </c>
      <c r="N465" s="258">
        <v>0</v>
      </c>
      <c r="O465" s="258">
        <f>ROUND(E465*N465,2)</f>
        <v>0</v>
      </c>
      <c r="P465" s="258">
        <v>0</v>
      </c>
      <c r="Q465" s="258">
        <f>ROUND(E465*P465,2)</f>
        <v>0</v>
      </c>
      <c r="R465" s="260"/>
      <c r="S465" s="260" t="s">
        <v>418</v>
      </c>
      <c r="T465" s="261" t="s">
        <v>419</v>
      </c>
      <c r="U465" s="232">
        <v>0</v>
      </c>
      <c r="V465" s="232">
        <f>ROUND(E465*U465,2)</f>
        <v>0</v>
      </c>
      <c r="W465" s="232"/>
      <c r="X465" s="232" t="s">
        <v>234</v>
      </c>
      <c r="Y465" s="232" t="s">
        <v>235</v>
      </c>
      <c r="Z465" s="212"/>
      <c r="AA465" s="212"/>
      <c r="AB465" s="212"/>
      <c r="AC465" s="212"/>
      <c r="AD465" s="212"/>
      <c r="AE465" s="212"/>
      <c r="AF465" s="212"/>
      <c r="AG465" s="212" t="s">
        <v>236</v>
      </c>
      <c r="AH465" s="212"/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ht="30" outlineLevel="1" x14ac:dyDescent="0.25">
      <c r="A466" s="255">
        <v>94</v>
      </c>
      <c r="B466" s="256" t="s">
        <v>643</v>
      </c>
      <c r="C466" s="268" t="s">
        <v>644</v>
      </c>
      <c r="D466" s="257" t="s">
        <v>615</v>
      </c>
      <c r="E466" s="258">
        <v>2</v>
      </c>
      <c r="F466" s="259"/>
      <c r="G466" s="260">
        <f>ROUND(E466*F466,2)</f>
        <v>0</v>
      </c>
      <c r="H466" s="259"/>
      <c r="I466" s="260">
        <f>ROUND(E466*H466,2)</f>
        <v>0</v>
      </c>
      <c r="J466" s="259"/>
      <c r="K466" s="260">
        <f>ROUND(E466*J466,2)</f>
        <v>0</v>
      </c>
      <c r="L466" s="260">
        <v>21</v>
      </c>
      <c r="M466" s="260">
        <f>G466*(1+L466/100)</f>
        <v>0</v>
      </c>
      <c r="N466" s="258">
        <v>0</v>
      </c>
      <c r="O466" s="258">
        <f>ROUND(E466*N466,2)</f>
        <v>0</v>
      </c>
      <c r="P466" s="258">
        <v>0</v>
      </c>
      <c r="Q466" s="258">
        <f>ROUND(E466*P466,2)</f>
        <v>0</v>
      </c>
      <c r="R466" s="260"/>
      <c r="S466" s="260" t="s">
        <v>418</v>
      </c>
      <c r="T466" s="261" t="s">
        <v>419</v>
      </c>
      <c r="U466" s="232">
        <v>0</v>
      </c>
      <c r="V466" s="232">
        <f>ROUND(E466*U466,2)</f>
        <v>0</v>
      </c>
      <c r="W466" s="232"/>
      <c r="X466" s="232" t="s">
        <v>234</v>
      </c>
      <c r="Y466" s="232" t="s">
        <v>235</v>
      </c>
      <c r="Z466" s="212"/>
      <c r="AA466" s="212"/>
      <c r="AB466" s="212"/>
      <c r="AC466" s="212"/>
      <c r="AD466" s="212"/>
      <c r="AE466" s="212"/>
      <c r="AF466" s="212"/>
      <c r="AG466" s="212" t="s">
        <v>236</v>
      </c>
      <c r="AH466" s="212"/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ht="30" outlineLevel="1" x14ac:dyDescent="0.25">
      <c r="A467" s="255">
        <v>95</v>
      </c>
      <c r="B467" s="256" t="s">
        <v>645</v>
      </c>
      <c r="C467" s="268" t="s">
        <v>646</v>
      </c>
      <c r="D467" s="257" t="s">
        <v>615</v>
      </c>
      <c r="E467" s="258">
        <v>1</v>
      </c>
      <c r="F467" s="259"/>
      <c r="G467" s="260">
        <f>ROUND(E467*F467,2)</f>
        <v>0</v>
      </c>
      <c r="H467" s="259"/>
      <c r="I467" s="260">
        <f>ROUND(E467*H467,2)</f>
        <v>0</v>
      </c>
      <c r="J467" s="259"/>
      <c r="K467" s="260">
        <f>ROUND(E467*J467,2)</f>
        <v>0</v>
      </c>
      <c r="L467" s="260">
        <v>21</v>
      </c>
      <c r="M467" s="260">
        <f>G467*(1+L467/100)</f>
        <v>0</v>
      </c>
      <c r="N467" s="258">
        <v>0</v>
      </c>
      <c r="O467" s="258">
        <f>ROUND(E467*N467,2)</f>
        <v>0</v>
      </c>
      <c r="P467" s="258">
        <v>0</v>
      </c>
      <c r="Q467" s="258">
        <f>ROUND(E467*P467,2)</f>
        <v>0</v>
      </c>
      <c r="R467" s="260"/>
      <c r="S467" s="260" t="s">
        <v>418</v>
      </c>
      <c r="T467" s="261" t="s">
        <v>419</v>
      </c>
      <c r="U467" s="232">
        <v>0</v>
      </c>
      <c r="V467" s="232">
        <f>ROUND(E467*U467,2)</f>
        <v>0</v>
      </c>
      <c r="W467" s="232"/>
      <c r="X467" s="232" t="s">
        <v>234</v>
      </c>
      <c r="Y467" s="232" t="s">
        <v>235</v>
      </c>
      <c r="Z467" s="212"/>
      <c r="AA467" s="212"/>
      <c r="AB467" s="212"/>
      <c r="AC467" s="212"/>
      <c r="AD467" s="212"/>
      <c r="AE467" s="212"/>
      <c r="AF467" s="212"/>
      <c r="AG467" s="212" t="s">
        <v>236</v>
      </c>
      <c r="AH467" s="212"/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ht="30" outlineLevel="1" x14ac:dyDescent="0.25">
      <c r="A468" s="255">
        <v>96</v>
      </c>
      <c r="B468" s="256" t="s">
        <v>647</v>
      </c>
      <c r="C468" s="268" t="s">
        <v>648</v>
      </c>
      <c r="D468" s="257" t="s">
        <v>615</v>
      </c>
      <c r="E468" s="258">
        <v>1</v>
      </c>
      <c r="F468" s="259"/>
      <c r="G468" s="260">
        <f>ROUND(E468*F468,2)</f>
        <v>0</v>
      </c>
      <c r="H468" s="259"/>
      <c r="I468" s="260">
        <f>ROUND(E468*H468,2)</f>
        <v>0</v>
      </c>
      <c r="J468" s="259"/>
      <c r="K468" s="260">
        <f>ROUND(E468*J468,2)</f>
        <v>0</v>
      </c>
      <c r="L468" s="260">
        <v>21</v>
      </c>
      <c r="M468" s="260">
        <f>G468*(1+L468/100)</f>
        <v>0</v>
      </c>
      <c r="N468" s="258">
        <v>0</v>
      </c>
      <c r="O468" s="258">
        <f>ROUND(E468*N468,2)</f>
        <v>0</v>
      </c>
      <c r="P468" s="258">
        <v>0</v>
      </c>
      <c r="Q468" s="258">
        <f>ROUND(E468*P468,2)</f>
        <v>0</v>
      </c>
      <c r="R468" s="260"/>
      <c r="S468" s="260" t="s">
        <v>418</v>
      </c>
      <c r="T468" s="261" t="s">
        <v>419</v>
      </c>
      <c r="U468" s="232">
        <v>0</v>
      </c>
      <c r="V468" s="232">
        <f>ROUND(E468*U468,2)</f>
        <v>0</v>
      </c>
      <c r="W468" s="232"/>
      <c r="X468" s="232" t="s">
        <v>234</v>
      </c>
      <c r="Y468" s="232" t="s">
        <v>235</v>
      </c>
      <c r="Z468" s="212"/>
      <c r="AA468" s="212"/>
      <c r="AB468" s="212"/>
      <c r="AC468" s="212"/>
      <c r="AD468" s="212"/>
      <c r="AE468" s="212"/>
      <c r="AF468" s="212"/>
      <c r="AG468" s="212" t="s">
        <v>236</v>
      </c>
      <c r="AH468" s="212"/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ht="30" outlineLevel="1" x14ac:dyDescent="0.25">
      <c r="A469" s="255">
        <v>97</v>
      </c>
      <c r="B469" s="256" t="s">
        <v>649</v>
      </c>
      <c r="C469" s="268" t="s">
        <v>650</v>
      </c>
      <c r="D469" s="257" t="s">
        <v>615</v>
      </c>
      <c r="E469" s="258">
        <v>1</v>
      </c>
      <c r="F469" s="259"/>
      <c r="G469" s="260">
        <f>ROUND(E469*F469,2)</f>
        <v>0</v>
      </c>
      <c r="H469" s="259"/>
      <c r="I469" s="260">
        <f>ROUND(E469*H469,2)</f>
        <v>0</v>
      </c>
      <c r="J469" s="259"/>
      <c r="K469" s="260">
        <f>ROUND(E469*J469,2)</f>
        <v>0</v>
      </c>
      <c r="L469" s="260">
        <v>21</v>
      </c>
      <c r="M469" s="260">
        <f>G469*(1+L469/100)</f>
        <v>0</v>
      </c>
      <c r="N469" s="258">
        <v>0</v>
      </c>
      <c r="O469" s="258">
        <f>ROUND(E469*N469,2)</f>
        <v>0</v>
      </c>
      <c r="P469" s="258">
        <v>0</v>
      </c>
      <c r="Q469" s="258">
        <f>ROUND(E469*P469,2)</f>
        <v>0</v>
      </c>
      <c r="R469" s="260"/>
      <c r="S469" s="260" t="s">
        <v>418</v>
      </c>
      <c r="T469" s="261" t="s">
        <v>419</v>
      </c>
      <c r="U469" s="232">
        <v>0</v>
      </c>
      <c r="V469" s="232">
        <f>ROUND(E469*U469,2)</f>
        <v>0</v>
      </c>
      <c r="W469" s="232"/>
      <c r="X469" s="232" t="s">
        <v>234</v>
      </c>
      <c r="Y469" s="232" t="s">
        <v>235</v>
      </c>
      <c r="Z469" s="212"/>
      <c r="AA469" s="212"/>
      <c r="AB469" s="212"/>
      <c r="AC469" s="212"/>
      <c r="AD469" s="212"/>
      <c r="AE469" s="212"/>
      <c r="AF469" s="212"/>
      <c r="AG469" s="212" t="s">
        <v>236</v>
      </c>
      <c r="AH469" s="212"/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ht="30" outlineLevel="1" x14ac:dyDescent="0.25">
      <c r="A470" s="255">
        <v>98</v>
      </c>
      <c r="B470" s="256" t="s">
        <v>651</v>
      </c>
      <c r="C470" s="268" t="s">
        <v>652</v>
      </c>
      <c r="D470" s="257" t="s">
        <v>615</v>
      </c>
      <c r="E470" s="258">
        <v>3</v>
      </c>
      <c r="F470" s="259"/>
      <c r="G470" s="260">
        <f>ROUND(E470*F470,2)</f>
        <v>0</v>
      </c>
      <c r="H470" s="259"/>
      <c r="I470" s="260">
        <f>ROUND(E470*H470,2)</f>
        <v>0</v>
      </c>
      <c r="J470" s="259"/>
      <c r="K470" s="260">
        <f>ROUND(E470*J470,2)</f>
        <v>0</v>
      </c>
      <c r="L470" s="260">
        <v>21</v>
      </c>
      <c r="M470" s="260">
        <f>G470*(1+L470/100)</f>
        <v>0</v>
      </c>
      <c r="N470" s="258">
        <v>0</v>
      </c>
      <c r="O470" s="258">
        <f>ROUND(E470*N470,2)</f>
        <v>0</v>
      </c>
      <c r="P470" s="258">
        <v>0</v>
      </c>
      <c r="Q470" s="258">
        <f>ROUND(E470*P470,2)</f>
        <v>0</v>
      </c>
      <c r="R470" s="260"/>
      <c r="S470" s="260" t="s">
        <v>418</v>
      </c>
      <c r="T470" s="261" t="s">
        <v>419</v>
      </c>
      <c r="U470" s="232">
        <v>0</v>
      </c>
      <c r="V470" s="232">
        <f>ROUND(E470*U470,2)</f>
        <v>0</v>
      </c>
      <c r="W470" s="232"/>
      <c r="X470" s="232" t="s">
        <v>234</v>
      </c>
      <c r="Y470" s="232" t="s">
        <v>235</v>
      </c>
      <c r="Z470" s="212"/>
      <c r="AA470" s="212"/>
      <c r="AB470" s="212"/>
      <c r="AC470" s="212"/>
      <c r="AD470" s="212"/>
      <c r="AE470" s="212"/>
      <c r="AF470" s="212"/>
      <c r="AG470" s="212" t="s">
        <v>236</v>
      </c>
      <c r="AH470" s="212"/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ht="30" outlineLevel="1" x14ac:dyDescent="0.25">
      <c r="A471" s="255">
        <v>99</v>
      </c>
      <c r="B471" s="256" t="s">
        <v>653</v>
      </c>
      <c r="C471" s="268" t="s">
        <v>654</v>
      </c>
      <c r="D471" s="257" t="s">
        <v>615</v>
      </c>
      <c r="E471" s="258">
        <v>3</v>
      </c>
      <c r="F471" s="259"/>
      <c r="G471" s="260">
        <f>ROUND(E471*F471,2)</f>
        <v>0</v>
      </c>
      <c r="H471" s="259"/>
      <c r="I471" s="260">
        <f>ROUND(E471*H471,2)</f>
        <v>0</v>
      </c>
      <c r="J471" s="259"/>
      <c r="K471" s="260">
        <f>ROUND(E471*J471,2)</f>
        <v>0</v>
      </c>
      <c r="L471" s="260">
        <v>21</v>
      </c>
      <c r="M471" s="260">
        <f>G471*(1+L471/100)</f>
        <v>0</v>
      </c>
      <c r="N471" s="258">
        <v>0</v>
      </c>
      <c r="O471" s="258">
        <f>ROUND(E471*N471,2)</f>
        <v>0</v>
      </c>
      <c r="P471" s="258">
        <v>0</v>
      </c>
      <c r="Q471" s="258">
        <f>ROUND(E471*P471,2)</f>
        <v>0</v>
      </c>
      <c r="R471" s="260"/>
      <c r="S471" s="260" t="s">
        <v>418</v>
      </c>
      <c r="T471" s="261" t="s">
        <v>419</v>
      </c>
      <c r="U471" s="232">
        <v>0</v>
      </c>
      <c r="V471" s="232">
        <f>ROUND(E471*U471,2)</f>
        <v>0</v>
      </c>
      <c r="W471" s="232"/>
      <c r="X471" s="232" t="s">
        <v>234</v>
      </c>
      <c r="Y471" s="232" t="s">
        <v>235</v>
      </c>
      <c r="Z471" s="212"/>
      <c r="AA471" s="212"/>
      <c r="AB471" s="212"/>
      <c r="AC471" s="212"/>
      <c r="AD471" s="212"/>
      <c r="AE471" s="212"/>
      <c r="AF471" s="212"/>
      <c r="AG471" s="212" t="s">
        <v>236</v>
      </c>
      <c r="AH471" s="212"/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ht="30" outlineLevel="1" x14ac:dyDescent="0.25">
      <c r="A472" s="255">
        <v>100</v>
      </c>
      <c r="B472" s="256" t="s">
        <v>655</v>
      </c>
      <c r="C472" s="268" t="s">
        <v>656</v>
      </c>
      <c r="D472" s="257" t="s">
        <v>615</v>
      </c>
      <c r="E472" s="258">
        <v>1</v>
      </c>
      <c r="F472" s="259"/>
      <c r="G472" s="260">
        <f>ROUND(E472*F472,2)</f>
        <v>0</v>
      </c>
      <c r="H472" s="259"/>
      <c r="I472" s="260">
        <f>ROUND(E472*H472,2)</f>
        <v>0</v>
      </c>
      <c r="J472" s="259"/>
      <c r="K472" s="260">
        <f>ROUND(E472*J472,2)</f>
        <v>0</v>
      </c>
      <c r="L472" s="260">
        <v>21</v>
      </c>
      <c r="M472" s="260">
        <f>G472*(1+L472/100)</f>
        <v>0</v>
      </c>
      <c r="N472" s="258">
        <v>0</v>
      </c>
      <c r="O472" s="258">
        <f>ROUND(E472*N472,2)</f>
        <v>0</v>
      </c>
      <c r="P472" s="258">
        <v>0</v>
      </c>
      <c r="Q472" s="258">
        <f>ROUND(E472*P472,2)</f>
        <v>0</v>
      </c>
      <c r="R472" s="260"/>
      <c r="S472" s="260" t="s">
        <v>418</v>
      </c>
      <c r="T472" s="261" t="s">
        <v>419</v>
      </c>
      <c r="U472" s="232">
        <v>0</v>
      </c>
      <c r="V472" s="232">
        <f>ROUND(E472*U472,2)</f>
        <v>0</v>
      </c>
      <c r="W472" s="232"/>
      <c r="X472" s="232" t="s">
        <v>234</v>
      </c>
      <c r="Y472" s="232" t="s">
        <v>235</v>
      </c>
      <c r="Z472" s="212"/>
      <c r="AA472" s="212"/>
      <c r="AB472" s="212"/>
      <c r="AC472" s="212"/>
      <c r="AD472" s="212"/>
      <c r="AE472" s="212"/>
      <c r="AF472" s="212"/>
      <c r="AG472" s="212" t="s">
        <v>236</v>
      </c>
      <c r="AH472" s="212"/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ht="30" outlineLevel="1" x14ac:dyDescent="0.25">
      <c r="A473" s="255">
        <v>101</v>
      </c>
      <c r="B473" s="256" t="s">
        <v>657</v>
      </c>
      <c r="C473" s="268" t="s">
        <v>658</v>
      </c>
      <c r="D473" s="257" t="s">
        <v>615</v>
      </c>
      <c r="E473" s="258">
        <v>1</v>
      </c>
      <c r="F473" s="259"/>
      <c r="G473" s="260">
        <f>ROUND(E473*F473,2)</f>
        <v>0</v>
      </c>
      <c r="H473" s="259"/>
      <c r="I473" s="260">
        <f>ROUND(E473*H473,2)</f>
        <v>0</v>
      </c>
      <c r="J473" s="259"/>
      <c r="K473" s="260">
        <f>ROUND(E473*J473,2)</f>
        <v>0</v>
      </c>
      <c r="L473" s="260">
        <v>21</v>
      </c>
      <c r="M473" s="260">
        <f>G473*(1+L473/100)</f>
        <v>0</v>
      </c>
      <c r="N473" s="258">
        <v>0</v>
      </c>
      <c r="O473" s="258">
        <f>ROUND(E473*N473,2)</f>
        <v>0</v>
      </c>
      <c r="P473" s="258">
        <v>0</v>
      </c>
      <c r="Q473" s="258">
        <f>ROUND(E473*P473,2)</f>
        <v>0</v>
      </c>
      <c r="R473" s="260"/>
      <c r="S473" s="260" t="s">
        <v>418</v>
      </c>
      <c r="T473" s="261" t="s">
        <v>419</v>
      </c>
      <c r="U473" s="232">
        <v>0</v>
      </c>
      <c r="V473" s="232">
        <f>ROUND(E473*U473,2)</f>
        <v>0</v>
      </c>
      <c r="W473" s="232"/>
      <c r="X473" s="232" t="s">
        <v>234</v>
      </c>
      <c r="Y473" s="232" t="s">
        <v>235</v>
      </c>
      <c r="Z473" s="212"/>
      <c r="AA473" s="212"/>
      <c r="AB473" s="212"/>
      <c r="AC473" s="212"/>
      <c r="AD473" s="212"/>
      <c r="AE473" s="212"/>
      <c r="AF473" s="212"/>
      <c r="AG473" s="212" t="s">
        <v>236</v>
      </c>
      <c r="AH473" s="212"/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ht="30" outlineLevel="1" x14ac:dyDescent="0.25">
      <c r="A474" s="255">
        <v>102</v>
      </c>
      <c r="B474" s="256" t="s">
        <v>659</v>
      </c>
      <c r="C474" s="268" t="s">
        <v>660</v>
      </c>
      <c r="D474" s="257" t="s">
        <v>615</v>
      </c>
      <c r="E474" s="258">
        <v>1</v>
      </c>
      <c r="F474" s="259"/>
      <c r="G474" s="260">
        <f>ROUND(E474*F474,2)</f>
        <v>0</v>
      </c>
      <c r="H474" s="259"/>
      <c r="I474" s="260">
        <f>ROUND(E474*H474,2)</f>
        <v>0</v>
      </c>
      <c r="J474" s="259"/>
      <c r="K474" s="260">
        <f>ROUND(E474*J474,2)</f>
        <v>0</v>
      </c>
      <c r="L474" s="260">
        <v>21</v>
      </c>
      <c r="M474" s="260">
        <f>G474*(1+L474/100)</f>
        <v>0</v>
      </c>
      <c r="N474" s="258">
        <v>0</v>
      </c>
      <c r="O474" s="258">
        <f>ROUND(E474*N474,2)</f>
        <v>0</v>
      </c>
      <c r="P474" s="258">
        <v>0</v>
      </c>
      <c r="Q474" s="258">
        <f>ROUND(E474*P474,2)</f>
        <v>0</v>
      </c>
      <c r="R474" s="260"/>
      <c r="S474" s="260" t="s">
        <v>418</v>
      </c>
      <c r="T474" s="261" t="s">
        <v>419</v>
      </c>
      <c r="U474" s="232">
        <v>0</v>
      </c>
      <c r="V474" s="232">
        <f>ROUND(E474*U474,2)</f>
        <v>0</v>
      </c>
      <c r="W474" s="232"/>
      <c r="X474" s="232" t="s">
        <v>234</v>
      </c>
      <c r="Y474" s="232" t="s">
        <v>235</v>
      </c>
      <c r="Z474" s="212"/>
      <c r="AA474" s="212"/>
      <c r="AB474" s="212"/>
      <c r="AC474" s="212"/>
      <c r="AD474" s="212"/>
      <c r="AE474" s="212"/>
      <c r="AF474" s="212"/>
      <c r="AG474" s="212" t="s">
        <v>236</v>
      </c>
      <c r="AH474" s="212"/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ht="30" outlineLevel="1" x14ac:dyDescent="0.25">
      <c r="A475" s="255">
        <v>103</v>
      </c>
      <c r="B475" s="256" t="s">
        <v>661</v>
      </c>
      <c r="C475" s="268" t="s">
        <v>662</v>
      </c>
      <c r="D475" s="257" t="s">
        <v>615</v>
      </c>
      <c r="E475" s="258">
        <v>1</v>
      </c>
      <c r="F475" s="259"/>
      <c r="G475" s="260">
        <f>ROUND(E475*F475,2)</f>
        <v>0</v>
      </c>
      <c r="H475" s="259"/>
      <c r="I475" s="260">
        <f>ROUND(E475*H475,2)</f>
        <v>0</v>
      </c>
      <c r="J475" s="259"/>
      <c r="K475" s="260">
        <f>ROUND(E475*J475,2)</f>
        <v>0</v>
      </c>
      <c r="L475" s="260">
        <v>21</v>
      </c>
      <c r="M475" s="260">
        <f>G475*(1+L475/100)</f>
        <v>0</v>
      </c>
      <c r="N475" s="258">
        <v>0</v>
      </c>
      <c r="O475" s="258">
        <f>ROUND(E475*N475,2)</f>
        <v>0</v>
      </c>
      <c r="P475" s="258">
        <v>0</v>
      </c>
      <c r="Q475" s="258">
        <f>ROUND(E475*P475,2)</f>
        <v>0</v>
      </c>
      <c r="R475" s="260"/>
      <c r="S475" s="260" t="s">
        <v>418</v>
      </c>
      <c r="T475" s="261" t="s">
        <v>419</v>
      </c>
      <c r="U475" s="232">
        <v>0</v>
      </c>
      <c r="V475" s="232">
        <f>ROUND(E475*U475,2)</f>
        <v>0</v>
      </c>
      <c r="W475" s="232"/>
      <c r="X475" s="232" t="s">
        <v>234</v>
      </c>
      <c r="Y475" s="232" t="s">
        <v>235</v>
      </c>
      <c r="Z475" s="212"/>
      <c r="AA475" s="212"/>
      <c r="AB475" s="212"/>
      <c r="AC475" s="212"/>
      <c r="AD475" s="212"/>
      <c r="AE475" s="212"/>
      <c r="AF475" s="212"/>
      <c r="AG475" s="212" t="s">
        <v>236</v>
      </c>
      <c r="AH475" s="212"/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ht="20" outlineLevel="1" x14ac:dyDescent="0.25">
      <c r="A476" s="255">
        <v>104</v>
      </c>
      <c r="B476" s="256" t="s">
        <v>663</v>
      </c>
      <c r="C476" s="268" t="s">
        <v>664</v>
      </c>
      <c r="D476" s="257" t="s">
        <v>620</v>
      </c>
      <c r="E476" s="258">
        <v>254</v>
      </c>
      <c r="F476" s="259"/>
      <c r="G476" s="260">
        <f>ROUND(E476*F476,2)</f>
        <v>0</v>
      </c>
      <c r="H476" s="259"/>
      <c r="I476" s="260">
        <f>ROUND(E476*H476,2)</f>
        <v>0</v>
      </c>
      <c r="J476" s="259"/>
      <c r="K476" s="260">
        <f>ROUND(E476*J476,2)</f>
        <v>0</v>
      </c>
      <c r="L476" s="260">
        <v>21</v>
      </c>
      <c r="M476" s="260">
        <f>G476*(1+L476/100)</f>
        <v>0</v>
      </c>
      <c r="N476" s="258">
        <v>0</v>
      </c>
      <c r="O476" s="258">
        <f>ROUND(E476*N476,2)</f>
        <v>0</v>
      </c>
      <c r="P476" s="258">
        <v>0</v>
      </c>
      <c r="Q476" s="258">
        <f>ROUND(E476*P476,2)</f>
        <v>0</v>
      </c>
      <c r="R476" s="260"/>
      <c r="S476" s="260" t="s">
        <v>418</v>
      </c>
      <c r="T476" s="261" t="s">
        <v>419</v>
      </c>
      <c r="U476" s="232">
        <v>0</v>
      </c>
      <c r="V476" s="232">
        <f>ROUND(E476*U476,2)</f>
        <v>0</v>
      </c>
      <c r="W476" s="232"/>
      <c r="X476" s="232" t="s">
        <v>234</v>
      </c>
      <c r="Y476" s="232" t="s">
        <v>235</v>
      </c>
      <c r="Z476" s="212"/>
      <c r="AA476" s="212"/>
      <c r="AB476" s="212"/>
      <c r="AC476" s="212"/>
      <c r="AD476" s="212"/>
      <c r="AE476" s="212"/>
      <c r="AF476" s="212"/>
      <c r="AG476" s="212" t="s">
        <v>236</v>
      </c>
      <c r="AH476" s="212"/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ht="30" outlineLevel="1" x14ac:dyDescent="0.25">
      <c r="A477" s="255">
        <v>105</v>
      </c>
      <c r="B477" s="256" t="s">
        <v>665</v>
      </c>
      <c r="C477" s="268" t="s">
        <v>666</v>
      </c>
      <c r="D477" s="257" t="s">
        <v>620</v>
      </c>
      <c r="E477" s="258">
        <v>23</v>
      </c>
      <c r="F477" s="259"/>
      <c r="G477" s="260">
        <f>ROUND(E477*F477,2)</f>
        <v>0</v>
      </c>
      <c r="H477" s="259"/>
      <c r="I477" s="260">
        <f>ROUND(E477*H477,2)</f>
        <v>0</v>
      </c>
      <c r="J477" s="259"/>
      <c r="K477" s="260">
        <f>ROUND(E477*J477,2)</f>
        <v>0</v>
      </c>
      <c r="L477" s="260">
        <v>21</v>
      </c>
      <c r="M477" s="260">
        <f>G477*(1+L477/100)</f>
        <v>0</v>
      </c>
      <c r="N477" s="258">
        <v>0</v>
      </c>
      <c r="O477" s="258">
        <f>ROUND(E477*N477,2)</f>
        <v>0</v>
      </c>
      <c r="P477" s="258">
        <v>0</v>
      </c>
      <c r="Q477" s="258">
        <f>ROUND(E477*P477,2)</f>
        <v>0</v>
      </c>
      <c r="R477" s="260"/>
      <c r="S477" s="260" t="s">
        <v>418</v>
      </c>
      <c r="T477" s="261" t="s">
        <v>419</v>
      </c>
      <c r="U477" s="232">
        <v>0</v>
      </c>
      <c r="V477" s="232">
        <f>ROUND(E477*U477,2)</f>
        <v>0</v>
      </c>
      <c r="W477" s="232"/>
      <c r="X477" s="232" t="s">
        <v>234</v>
      </c>
      <c r="Y477" s="232" t="s">
        <v>235</v>
      </c>
      <c r="Z477" s="212"/>
      <c r="AA477" s="212"/>
      <c r="AB477" s="212"/>
      <c r="AC477" s="212"/>
      <c r="AD477" s="212"/>
      <c r="AE477" s="212"/>
      <c r="AF477" s="212"/>
      <c r="AG477" s="212" t="s">
        <v>236</v>
      </c>
      <c r="AH477" s="212"/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ht="30" outlineLevel="1" x14ac:dyDescent="0.25">
      <c r="A478" s="255">
        <v>106</v>
      </c>
      <c r="B478" s="256" t="s">
        <v>667</v>
      </c>
      <c r="C478" s="268" t="s">
        <v>668</v>
      </c>
      <c r="D478" s="257" t="s">
        <v>620</v>
      </c>
      <c r="E478" s="258">
        <v>23</v>
      </c>
      <c r="F478" s="259"/>
      <c r="G478" s="260">
        <f>ROUND(E478*F478,2)</f>
        <v>0</v>
      </c>
      <c r="H478" s="259"/>
      <c r="I478" s="260">
        <f>ROUND(E478*H478,2)</f>
        <v>0</v>
      </c>
      <c r="J478" s="259"/>
      <c r="K478" s="260">
        <f>ROUND(E478*J478,2)</f>
        <v>0</v>
      </c>
      <c r="L478" s="260">
        <v>21</v>
      </c>
      <c r="M478" s="260">
        <f>G478*(1+L478/100)</f>
        <v>0</v>
      </c>
      <c r="N478" s="258">
        <v>0</v>
      </c>
      <c r="O478" s="258">
        <f>ROUND(E478*N478,2)</f>
        <v>0</v>
      </c>
      <c r="P478" s="258">
        <v>0</v>
      </c>
      <c r="Q478" s="258">
        <f>ROUND(E478*P478,2)</f>
        <v>0</v>
      </c>
      <c r="R478" s="260"/>
      <c r="S478" s="260" t="s">
        <v>418</v>
      </c>
      <c r="T478" s="261" t="s">
        <v>419</v>
      </c>
      <c r="U478" s="232">
        <v>0</v>
      </c>
      <c r="V478" s="232">
        <f>ROUND(E478*U478,2)</f>
        <v>0</v>
      </c>
      <c r="W478" s="232"/>
      <c r="X478" s="232" t="s">
        <v>234</v>
      </c>
      <c r="Y478" s="232" t="s">
        <v>235</v>
      </c>
      <c r="Z478" s="212"/>
      <c r="AA478" s="212"/>
      <c r="AB478" s="212"/>
      <c r="AC478" s="212"/>
      <c r="AD478" s="212"/>
      <c r="AE478" s="212"/>
      <c r="AF478" s="212"/>
      <c r="AG478" s="212" t="s">
        <v>236</v>
      </c>
      <c r="AH478" s="212"/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ht="30" outlineLevel="1" x14ac:dyDescent="0.25">
      <c r="A479" s="255">
        <v>107</v>
      </c>
      <c r="B479" s="256" t="s">
        <v>669</v>
      </c>
      <c r="C479" s="268" t="s">
        <v>670</v>
      </c>
      <c r="D479" s="257" t="s">
        <v>615</v>
      </c>
      <c r="E479" s="258">
        <v>1</v>
      </c>
      <c r="F479" s="259"/>
      <c r="G479" s="260">
        <f>ROUND(E479*F479,2)</f>
        <v>0</v>
      </c>
      <c r="H479" s="259"/>
      <c r="I479" s="260">
        <f>ROUND(E479*H479,2)</f>
        <v>0</v>
      </c>
      <c r="J479" s="259"/>
      <c r="K479" s="260">
        <f>ROUND(E479*J479,2)</f>
        <v>0</v>
      </c>
      <c r="L479" s="260">
        <v>21</v>
      </c>
      <c r="M479" s="260">
        <f>G479*(1+L479/100)</f>
        <v>0</v>
      </c>
      <c r="N479" s="258">
        <v>0</v>
      </c>
      <c r="O479" s="258">
        <f>ROUND(E479*N479,2)</f>
        <v>0</v>
      </c>
      <c r="P479" s="258">
        <v>0</v>
      </c>
      <c r="Q479" s="258">
        <f>ROUND(E479*P479,2)</f>
        <v>0</v>
      </c>
      <c r="R479" s="260"/>
      <c r="S479" s="260" t="s">
        <v>418</v>
      </c>
      <c r="T479" s="261" t="s">
        <v>419</v>
      </c>
      <c r="U479" s="232">
        <v>0</v>
      </c>
      <c r="V479" s="232">
        <f>ROUND(E479*U479,2)</f>
        <v>0</v>
      </c>
      <c r="W479" s="232"/>
      <c r="X479" s="232" t="s">
        <v>234</v>
      </c>
      <c r="Y479" s="232" t="s">
        <v>235</v>
      </c>
      <c r="Z479" s="212"/>
      <c r="AA479" s="212"/>
      <c r="AB479" s="212"/>
      <c r="AC479" s="212"/>
      <c r="AD479" s="212"/>
      <c r="AE479" s="212"/>
      <c r="AF479" s="212"/>
      <c r="AG479" s="212" t="s">
        <v>236</v>
      </c>
      <c r="AH479" s="212"/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ht="13" x14ac:dyDescent="0.25">
      <c r="A480" s="238" t="s">
        <v>227</v>
      </c>
      <c r="B480" s="239" t="s">
        <v>186</v>
      </c>
      <c r="C480" s="265" t="s">
        <v>187</v>
      </c>
      <c r="D480" s="240"/>
      <c r="E480" s="241"/>
      <c r="F480" s="242"/>
      <c r="G480" s="242">
        <f>SUMIF(AG481:AG534,"&lt;&gt;NOR",G481:G534)</f>
        <v>0</v>
      </c>
      <c r="H480" s="242"/>
      <c r="I480" s="242">
        <f>SUM(I481:I534)</f>
        <v>0</v>
      </c>
      <c r="J480" s="242"/>
      <c r="K480" s="242">
        <f>SUM(K481:K534)</f>
        <v>0</v>
      </c>
      <c r="L480" s="242"/>
      <c r="M480" s="242">
        <f>SUM(M481:M534)</f>
        <v>0</v>
      </c>
      <c r="N480" s="241"/>
      <c r="O480" s="241">
        <f>SUM(O481:O534)</f>
        <v>0</v>
      </c>
      <c r="P480" s="241"/>
      <c r="Q480" s="241">
        <f>SUM(Q481:Q534)</f>
        <v>0</v>
      </c>
      <c r="R480" s="242"/>
      <c r="S480" s="242"/>
      <c r="T480" s="243"/>
      <c r="U480" s="237"/>
      <c r="V480" s="237">
        <f>SUM(V481:V534)</f>
        <v>0</v>
      </c>
      <c r="W480" s="237"/>
      <c r="X480" s="237"/>
      <c r="Y480" s="237"/>
      <c r="AG480" t="s">
        <v>228</v>
      </c>
    </row>
    <row r="481" spans="1:60" ht="20" outlineLevel="1" x14ac:dyDescent="0.25">
      <c r="A481" s="255">
        <v>108</v>
      </c>
      <c r="B481" s="256" t="s">
        <v>671</v>
      </c>
      <c r="C481" s="268" t="s">
        <v>672</v>
      </c>
      <c r="D481" s="257" t="s">
        <v>615</v>
      </c>
      <c r="E481" s="258">
        <v>17</v>
      </c>
      <c r="F481" s="259"/>
      <c r="G481" s="260">
        <f>ROUND(E481*F481,2)</f>
        <v>0</v>
      </c>
      <c r="H481" s="259"/>
      <c r="I481" s="260">
        <f>ROUND(E481*H481,2)</f>
        <v>0</v>
      </c>
      <c r="J481" s="259"/>
      <c r="K481" s="260">
        <f>ROUND(E481*J481,2)</f>
        <v>0</v>
      </c>
      <c r="L481" s="260">
        <v>21</v>
      </c>
      <c r="M481" s="260">
        <f>G481*(1+L481/100)</f>
        <v>0</v>
      </c>
      <c r="N481" s="258">
        <v>0</v>
      </c>
      <c r="O481" s="258">
        <f>ROUND(E481*N481,2)</f>
        <v>0</v>
      </c>
      <c r="P481" s="258">
        <v>0</v>
      </c>
      <c r="Q481" s="258">
        <f>ROUND(E481*P481,2)</f>
        <v>0</v>
      </c>
      <c r="R481" s="260"/>
      <c r="S481" s="260" t="s">
        <v>418</v>
      </c>
      <c r="T481" s="261" t="s">
        <v>419</v>
      </c>
      <c r="U481" s="232">
        <v>0</v>
      </c>
      <c r="V481" s="232">
        <f>ROUND(E481*U481,2)</f>
        <v>0</v>
      </c>
      <c r="W481" s="232"/>
      <c r="X481" s="232" t="s">
        <v>234</v>
      </c>
      <c r="Y481" s="232" t="s">
        <v>235</v>
      </c>
      <c r="Z481" s="212"/>
      <c r="AA481" s="212"/>
      <c r="AB481" s="212"/>
      <c r="AC481" s="212"/>
      <c r="AD481" s="212"/>
      <c r="AE481" s="212"/>
      <c r="AF481" s="212"/>
      <c r="AG481" s="212" t="s">
        <v>236</v>
      </c>
      <c r="AH481" s="212"/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ht="20" outlineLevel="1" x14ac:dyDescent="0.25">
      <c r="A482" s="255">
        <v>109</v>
      </c>
      <c r="B482" s="256" t="s">
        <v>673</v>
      </c>
      <c r="C482" s="268" t="s">
        <v>674</v>
      </c>
      <c r="D482" s="257" t="s">
        <v>615</v>
      </c>
      <c r="E482" s="258">
        <v>1</v>
      </c>
      <c r="F482" s="259"/>
      <c r="G482" s="260">
        <f>ROUND(E482*F482,2)</f>
        <v>0</v>
      </c>
      <c r="H482" s="259"/>
      <c r="I482" s="260">
        <f>ROUND(E482*H482,2)</f>
        <v>0</v>
      </c>
      <c r="J482" s="259"/>
      <c r="K482" s="260">
        <f>ROUND(E482*J482,2)</f>
        <v>0</v>
      </c>
      <c r="L482" s="260">
        <v>21</v>
      </c>
      <c r="M482" s="260">
        <f>G482*(1+L482/100)</f>
        <v>0</v>
      </c>
      <c r="N482" s="258">
        <v>0</v>
      </c>
      <c r="O482" s="258">
        <f>ROUND(E482*N482,2)</f>
        <v>0</v>
      </c>
      <c r="P482" s="258">
        <v>0</v>
      </c>
      <c r="Q482" s="258">
        <f>ROUND(E482*P482,2)</f>
        <v>0</v>
      </c>
      <c r="R482" s="260"/>
      <c r="S482" s="260" t="s">
        <v>418</v>
      </c>
      <c r="T482" s="261" t="s">
        <v>419</v>
      </c>
      <c r="U482" s="232">
        <v>0</v>
      </c>
      <c r="V482" s="232">
        <f>ROUND(E482*U482,2)</f>
        <v>0</v>
      </c>
      <c r="W482" s="232"/>
      <c r="X482" s="232" t="s">
        <v>234</v>
      </c>
      <c r="Y482" s="232" t="s">
        <v>235</v>
      </c>
      <c r="Z482" s="212"/>
      <c r="AA482" s="212"/>
      <c r="AB482" s="212"/>
      <c r="AC482" s="212"/>
      <c r="AD482" s="212"/>
      <c r="AE482" s="212"/>
      <c r="AF482" s="212"/>
      <c r="AG482" s="212" t="s">
        <v>236</v>
      </c>
      <c r="AH482" s="212"/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ht="20" outlineLevel="1" x14ac:dyDescent="0.25">
      <c r="A483" s="255">
        <v>110</v>
      </c>
      <c r="B483" s="256" t="s">
        <v>675</v>
      </c>
      <c r="C483" s="268" t="s">
        <v>676</v>
      </c>
      <c r="D483" s="257" t="s">
        <v>615</v>
      </c>
      <c r="E483" s="258">
        <v>2</v>
      </c>
      <c r="F483" s="259"/>
      <c r="G483" s="260">
        <f>ROUND(E483*F483,2)</f>
        <v>0</v>
      </c>
      <c r="H483" s="259"/>
      <c r="I483" s="260">
        <f>ROUND(E483*H483,2)</f>
        <v>0</v>
      </c>
      <c r="J483" s="259"/>
      <c r="K483" s="260">
        <f>ROUND(E483*J483,2)</f>
        <v>0</v>
      </c>
      <c r="L483" s="260">
        <v>21</v>
      </c>
      <c r="M483" s="260">
        <f>G483*(1+L483/100)</f>
        <v>0</v>
      </c>
      <c r="N483" s="258">
        <v>0</v>
      </c>
      <c r="O483" s="258">
        <f>ROUND(E483*N483,2)</f>
        <v>0</v>
      </c>
      <c r="P483" s="258">
        <v>0</v>
      </c>
      <c r="Q483" s="258">
        <f>ROUND(E483*P483,2)</f>
        <v>0</v>
      </c>
      <c r="R483" s="260"/>
      <c r="S483" s="260" t="s">
        <v>418</v>
      </c>
      <c r="T483" s="261" t="s">
        <v>419</v>
      </c>
      <c r="U483" s="232">
        <v>0</v>
      </c>
      <c r="V483" s="232">
        <f>ROUND(E483*U483,2)</f>
        <v>0</v>
      </c>
      <c r="W483" s="232"/>
      <c r="X483" s="232" t="s">
        <v>234</v>
      </c>
      <c r="Y483" s="232" t="s">
        <v>235</v>
      </c>
      <c r="Z483" s="212"/>
      <c r="AA483" s="212"/>
      <c r="AB483" s="212"/>
      <c r="AC483" s="212"/>
      <c r="AD483" s="212"/>
      <c r="AE483" s="212"/>
      <c r="AF483" s="212"/>
      <c r="AG483" s="212" t="s">
        <v>236</v>
      </c>
      <c r="AH483" s="212"/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ht="20" outlineLevel="1" x14ac:dyDescent="0.25">
      <c r="A484" s="255">
        <v>111</v>
      </c>
      <c r="B484" s="256" t="s">
        <v>677</v>
      </c>
      <c r="C484" s="268" t="s">
        <v>678</v>
      </c>
      <c r="D484" s="257" t="s">
        <v>615</v>
      </c>
      <c r="E484" s="258">
        <v>1</v>
      </c>
      <c r="F484" s="259"/>
      <c r="G484" s="260">
        <f>ROUND(E484*F484,2)</f>
        <v>0</v>
      </c>
      <c r="H484" s="259"/>
      <c r="I484" s="260">
        <f>ROUND(E484*H484,2)</f>
        <v>0</v>
      </c>
      <c r="J484" s="259"/>
      <c r="K484" s="260">
        <f>ROUND(E484*J484,2)</f>
        <v>0</v>
      </c>
      <c r="L484" s="260">
        <v>21</v>
      </c>
      <c r="M484" s="260">
        <f>G484*(1+L484/100)</f>
        <v>0</v>
      </c>
      <c r="N484" s="258">
        <v>0</v>
      </c>
      <c r="O484" s="258">
        <f>ROUND(E484*N484,2)</f>
        <v>0</v>
      </c>
      <c r="P484" s="258">
        <v>0</v>
      </c>
      <c r="Q484" s="258">
        <f>ROUND(E484*P484,2)</f>
        <v>0</v>
      </c>
      <c r="R484" s="260"/>
      <c r="S484" s="260" t="s">
        <v>418</v>
      </c>
      <c r="T484" s="261" t="s">
        <v>419</v>
      </c>
      <c r="U484" s="232">
        <v>0</v>
      </c>
      <c r="V484" s="232">
        <f>ROUND(E484*U484,2)</f>
        <v>0</v>
      </c>
      <c r="W484" s="232"/>
      <c r="X484" s="232" t="s">
        <v>234</v>
      </c>
      <c r="Y484" s="232" t="s">
        <v>235</v>
      </c>
      <c r="Z484" s="212"/>
      <c r="AA484" s="212"/>
      <c r="AB484" s="212"/>
      <c r="AC484" s="212"/>
      <c r="AD484" s="212"/>
      <c r="AE484" s="212"/>
      <c r="AF484" s="212"/>
      <c r="AG484" s="212" t="s">
        <v>236</v>
      </c>
      <c r="AH484" s="212"/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ht="20" outlineLevel="1" x14ac:dyDescent="0.25">
      <c r="A485" s="255">
        <v>112</v>
      </c>
      <c r="B485" s="256" t="s">
        <v>679</v>
      </c>
      <c r="C485" s="268" t="s">
        <v>680</v>
      </c>
      <c r="D485" s="257" t="s">
        <v>615</v>
      </c>
      <c r="E485" s="258">
        <v>1</v>
      </c>
      <c r="F485" s="259"/>
      <c r="G485" s="260">
        <f>ROUND(E485*F485,2)</f>
        <v>0</v>
      </c>
      <c r="H485" s="259"/>
      <c r="I485" s="260">
        <f>ROUND(E485*H485,2)</f>
        <v>0</v>
      </c>
      <c r="J485" s="259"/>
      <c r="K485" s="260">
        <f>ROUND(E485*J485,2)</f>
        <v>0</v>
      </c>
      <c r="L485" s="260">
        <v>21</v>
      </c>
      <c r="M485" s="260">
        <f>G485*(1+L485/100)</f>
        <v>0</v>
      </c>
      <c r="N485" s="258">
        <v>0</v>
      </c>
      <c r="O485" s="258">
        <f>ROUND(E485*N485,2)</f>
        <v>0</v>
      </c>
      <c r="P485" s="258">
        <v>0</v>
      </c>
      <c r="Q485" s="258">
        <f>ROUND(E485*P485,2)</f>
        <v>0</v>
      </c>
      <c r="R485" s="260"/>
      <c r="S485" s="260" t="s">
        <v>418</v>
      </c>
      <c r="T485" s="261" t="s">
        <v>419</v>
      </c>
      <c r="U485" s="232">
        <v>0</v>
      </c>
      <c r="V485" s="232">
        <f>ROUND(E485*U485,2)</f>
        <v>0</v>
      </c>
      <c r="W485" s="232"/>
      <c r="X485" s="232" t="s">
        <v>234</v>
      </c>
      <c r="Y485" s="232" t="s">
        <v>235</v>
      </c>
      <c r="Z485" s="212"/>
      <c r="AA485" s="212"/>
      <c r="AB485" s="212"/>
      <c r="AC485" s="212"/>
      <c r="AD485" s="212"/>
      <c r="AE485" s="212"/>
      <c r="AF485" s="212"/>
      <c r="AG485" s="212" t="s">
        <v>236</v>
      </c>
      <c r="AH485" s="212"/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ht="20" outlineLevel="1" x14ac:dyDescent="0.25">
      <c r="A486" s="255">
        <v>113</v>
      </c>
      <c r="B486" s="256" t="s">
        <v>681</v>
      </c>
      <c r="C486" s="268" t="s">
        <v>682</v>
      </c>
      <c r="D486" s="257" t="s">
        <v>615</v>
      </c>
      <c r="E486" s="258">
        <v>16</v>
      </c>
      <c r="F486" s="259"/>
      <c r="G486" s="260">
        <f>ROUND(E486*F486,2)</f>
        <v>0</v>
      </c>
      <c r="H486" s="259"/>
      <c r="I486" s="260">
        <f>ROUND(E486*H486,2)</f>
        <v>0</v>
      </c>
      <c r="J486" s="259"/>
      <c r="K486" s="260">
        <f>ROUND(E486*J486,2)</f>
        <v>0</v>
      </c>
      <c r="L486" s="260">
        <v>21</v>
      </c>
      <c r="M486" s="260">
        <f>G486*(1+L486/100)</f>
        <v>0</v>
      </c>
      <c r="N486" s="258">
        <v>0</v>
      </c>
      <c r="O486" s="258">
        <f>ROUND(E486*N486,2)</f>
        <v>0</v>
      </c>
      <c r="P486" s="258">
        <v>0</v>
      </c>
      <c r="Q486" s="258">
        <f>ROUND(E486*P486,2)</f>
        <v>0</v>
      </c>
      <c r="R486" s="260"/>
      <c r="S486" s="260" t="s">
        <v>418</v>
      </c>
      <c r="T486" s="261" t="s">
        <v>419</v>
      </c>
      <c r="U486" s="232">
        <v>0</v>
      </c>
      <c r="V486" s="232">
        <f>ROUND(E486*U486,2)</f>
        <v>0</v>
      </c>
      <c r="W486" s="232"/>
      <c r="X486" s="232" t="s">
        <v>234</v>
      </c>
      <c r="Y486" s="232" t="s">
        <v>235</v>
      </c>
      <c r="Z486" s="212"/>
      <c r="AA486" s="212"/>
      <c r="AB486" s="212"/>
      <c r="AC486" s="212"/>
      <c r="AD486" s="212"/>
      <c r="AE486" s="212"/>
      <c r="AF486" s="212"/>
      <c r="AG486" s="212" t="s">
        <v>236</v>
      </c>
      <c r="AH486" s="212"/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ht="20" outlineLevel="1" x14ac:dyDescent="0.25">
      <c r="A487" s="255">
        <v>114</v>
      </c>
      <c r="B487" s="256" t="s">
        <v>683</v>
      </c>
      <c r="C487" s="268" t="s">
        <v>684</v>
      </c>
      <c r="D487" s="257" t="s">
        <v>615</v>
      </c>
      <c r="E487" s="258">
        <v>1</v>
      </c>
      <c r="F487" s="259"/>
      <c r="G487" s="260">
        <f>ROUND(E487*F487,2)</f>
        <v>0</v>
      </c>
      <c r="H487" s="259"/>
      <c r="I487" s="260">
        <f>ROUND(E487*H487,2)</f>
        <v>0</v>
      </c>
      <c r="J487" s="259"/>
      <c r="K487" s="260">
        <f>ROUND(E487*J487,2)</f>
        <v>0</v>
      </c>
      <c r="L487" s="260">
        <v>21</v>
      </c>
      <c r="M487" s="260">
        <f>G487*(1+L487/100)</f>
        <v>0</v>
      </c>
      <c r="N487" s="258">
        <v>0</v>
      </c>
      <c r="O487" s="258">
        <f>ROUND(E487*N487,2)</f>
        <v>0</v>
      </c>
      <c r="P487" s="258">
        <v>0</v>
      </c>
      <c r="Q487" s="258">
        <f>ROUND(E487*P487,2)</f>
        <v>0</v>
      </c>
      <c r="R487" s="260"/>
      <c r="S487" s="260" t="s">
        <v>418</v>
      </c>
      <c r="T487" s="261" t="s">
        <v>419</v>
      </c>
      <c r="U487" s="232">
        <v>0</v>
      </c>
      <c r="V487" s="232">
        <f>ROUND(E487*U487,2)</f>
        <v>0</v>
      </c>
      <c r="W487" s="232"/>
      <c r="X487" s="232" t="s">
        <v>234</v>
      </c>
      <c r="Y487" s="232" t="s">
        <v>235</v>
      </c>
      <c r="Z487" s="212"/>
      <c r="AA487" s="212"/>
      <c r="AB487" s="212"/>
      <c r="AC487" s="212"/>
      <c r="AD487" s="212"/>
      <c r="AE487" s="212"/>
      <c r="AF487" s="212"/>
      <c r="AG487" s="212" t="s">
        <v>236</v>
      </c>
      <c r="AH487" s="212"/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ht="20" outlineLevel="1" x14ac:dyDescent="0.25">
      <c r="A488" s="255">
        <v>115</v>
      </c>
      <c r="B488" s="256" t="s">
        <v>685</v>
      </c>
      <c r="C488" s="268" t="s">
        <v>686</v>
      </c>
      <c r="D488" s="257" t="s">
        <v>615</v>
      </c>
      <c r="E488" s="258">
        <v>2</v>
      </c>
      <c r="F488" s="259"/>
      <c r="G488" s="260">
        <f>ROUND(E488*F488,2)</f>
        <v>0</v>
      </c>
      <c r="H488" s="259"/>
      <c r="I488" s="260">
        <f>ROUND(E488*H488,2)</f>
        <v>0</v>
      </c>
      <c r="J488" s="259"/>
      <c r="K488" s="260">
        <f>ROUND(E488*J488,2)</f>
        <v>0</v>
      </c>
      <c r="L488" s="260">
        <v>21</v>
      </c>
      <c r="M488" s="260">
        <f>G488*(1+L488/100)</f>
        <v>0</v>
      </c>
      <c r="N488" s="258">
        <v>0</v>
      </c>
      <c r="O488" s="258">
        <f>ROUND(E488*N488,2)</f>
        <v>0</v>
      </c>
      <c r="P488" s="258">
        <v>0</v>
      </c>
      <c r="Q488" s="258">
        <f>ROUND(E488*P488,2)</f>
        <v>0</v>
      </c>
      <c r="R488" s="260"/>
      <c r="S488" s="260" t="s">
        <v>418</v>
      </c>
      <c r="T488" s="261" t="s">
        <v>419</v>
      </c>
      <c r="U488" s="232">
        <v>0</v>
      </c>
      <c r="V488" s="232">
        <f>ROUND(E488*U488,2)</f>
        <v>0</v>
      </c>
      <c r="W488" s="232"/>
      <c r="X488" s="232" t="s">
        <v>234</v>
      </c>
      <c r="Y488" s="232" t="s">
        <v>235</v>
      </c>
      <c r="Z488" s="212"/>
      <c r="AA488" s="212"/>
      <c r="AB488" s="212"/>
      <c r="AC488" s="212"/>
      <c r="AD488" s="212"/>
      <c r="AE488" s="212"/>
      <c r="AF488" s="212"/>
      <c r="AG488" s="212" t="s">
        <v>236</v>
      </c>
      <c r="AH488" s="212"/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ht="20" outlineLevel="1" x14ac:dyDescent="0.25">
      <c r="A489" s="255">
        <v>116</v>
      </c>
      <c r="B489" s="256" t="s">
        <v>687</v>
      </c>
      <c r="C489" s="268" t="s">
        <v>688</v>
      </c>
      <c r="D489" s="257" t="s">
        <v>615</v>
      </c>
      <c r="E489" s="258">
        <v>1</v>
      </c>
      <c r="F489" s="259"/>
      <c r="G489" s="260">
        <f>ROUND(E489*F489,2)</f>
        <v>0</v>
      </c>
      <c r="H489" s="259"/>
      <c r="I489" s="260">
        <f>ROUND(E489*H489,2)</f>
        <v>0</v>
      </c>
      <c r="J489" s="259"/>
      <c r="K489" s="260">
        <f>ROUND(E489*J489,2)</f>
        <v>0</v>
      </c>
      <c r="L489" s="260">
        <v>21</v>
      </c>
      <c r="M489" s="260">
        <f>G489*(1+L489/100)</f>
        <v>0</v>
      </c>
      <c r="N489" s="258">
        <v>0</v>
      </c>
      <c r="O489" s="258">
        <f>ROUND(E489*N489,2)</f>
        <v>0</v>
      </c>
      <c r="P489" s="258">
        <v>0</v>
      </c>
      <c r="Q489" s="258">
        <f>ROUND(E489*P489,2)</f>
        <v>0</v>
      </c>
      <c r="R489" s="260"/>
      <c r="S489" s="260" t="s">
        <v>418</v>
      </c>
      <c r="T489" s="261" t="s">
        <v>419</v>
      </c>
      <c r="U489" s="232">
        <v>0</v>
      </c>
      <c r="V489" s="232">
        <f>ROUND(E489*U489,2)</f>
        <v>0</v>
      </c>
      <c r="W489" s="232"/>
      <c r="X489" s="232" t="s">
        <v>234</v>
      </c>
      <c r="Y489" s="232" t="s">
        <v>235</v>
      </c>
      <c r="Z489" s="212"/>
      <c r="AA489" s="212"/>
      <c r="AB489" s="212"/>
      <c r="AC489" s="212"/>
      <c r="AD489" s="212"/>
      <c r="AE489" s="212"/>
      <c r="AF489" s="212"/>
      <c r="AG489" s="212" t="s">
        <v>236</v>
      </c>
      <c r="AH489" s="212"/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ht="20" outlineLevel="1" x14ac:dyDescent="0.25">
      <c r="A490" s="255">
        <v>117</v>
      </c>
      <c r="B490" s="256" t="s">
        <v>689</v>
      </c>
      <c r="C490" s="268" t="s">
        <v>690</v>
      </c>
      <c r="D490" s="257" t="s">
        <v>615</v>
      </c>
      <c r="E490" s="258">
        <v>2</v>
      </c>
      <c r="F490" s="259"/>
      <c r="G490" s="260">
        <f>ROUND(E490*F490,2)</f>
        <v>0</v>
      </c>
      <c r="H490" s="259"/>
      <c r="I490" s="260">
        <f>ROUND(E490*H490,2)</f>
        <v>0</v>
      </c>
      <c r="J490" s="259"/>
      <c r="K490" s="260">
        <f>ROUND(E490*J490,2)</f>
        <v>0</v>
      </c>
      <c r="L490" s="260">
        <v>21</v>
      </c>
      <c r="M490" s="260">
        <f>G490*(1+L490/100)</f>
        <v>0</v>
      </c>
      <c r="N490" s="258">
        <v>0</v>
      </c>
      <c r="O490" s="258">
        <f>ROUND(E490*N490,2)</f>
        <v>0</v>
      </c>
      <c r="P490" s="258">
        <v>0</v>
      </c>
      <c r="Q490" s="258">
        <f>ROUND(E490*P490,2)</f>
        <v>0</v>
      </c>
      <c r="R490" s="260"/>
      <c r="S490" s="260" t="s">
        <v>418</v>
      </c>
      <c r="T490" s="261" t="s">
        <v>419</v>
      </c>
      <c r="U490" s="232">
        <v>0</v>
      </c>
      <c r="V490" s="232">
        <f>ROUND(E490*U490,2)</f>
        <v>0</v>
      </c>
      <c r="W490" s="232"/>
      <c r="X490" s="232" t="s">
        <v>234</v>
      </c>
      <c r="Y490" s="232" t="s">
        <v>235</v>
      </c>
      <c r="Z490" s="212"/>
      <c r="AA490" s="212"/>
      <c r="AB490" s="212"/>
      <c r="AC490" s="212"/>
      <c r="AD490" s="212"/>
      <c r="AE490" s="212"/>
      <c r="AF490" s="212"/>
      <c r="AG490" s="212" t="s">
        <v>236</v>
      </c>
      <c r="AH490" s="212"/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ht="20" outlineLevel="1" x14ac:dyDescent="0.25">
      <c r="A491" s="255">
        <v>118</v>
      </c>
      <c r="B491" s="256" t="s">
        <v>691</v>
      </c>
      <c r="C491" s="268" t="s">
        <v>692</v>
      </c>
      <c r="D491" s="257" t="s">
        <v>615</v>
      </c>
      <c r="E491" s="258">
        <v>1</v>
      </c>
      <c r="F491" s="259"/>
      <c r="G491" s="260">
        <f>ROUND(E491*F491,2)</f>
        <v>0</v>
      </c>
      <c r="H491" s="259"/>
      <c r="I491" s="260">
        <f>ROUND(E491*H491,2)</f>
        <v>0</v>
      </c>
      <c r="J491" s="259"/>
      <c r="K491" s="260">
        <f>ROUND(E491*J491,2)</f>
        <v>0</v>
      </c>
      <c r="L491" s="260">
        <v>21</v>
      </c>
      <c r="M491" s="260">
        <f>G491*(1+L491/100)</f>
        <v>0</v>
      </c>
      <c r="N491" s="258">
        <v>0</v>
      </c>
      <c r="O491" s="258">
        <f>ROUND(E491*N491,2)</f>
        <v>0</v>
      </c>
      <c r="P491" s="258">
        <v>0</v>
      </c>
      <c r="Q491" s="258">
        <f>ROUND(E491*P491,2)</f>
        <v>0</v>
      </c>
      <c r="R491" s="260"/>
      <c r="S491" s="260" t="s">
        <v>418</v>
      </c>
      <c r="T491" s="261" t="s">
        <v>419</v>
      </c>
      <c r="U491" s="232">
        <v>0</v>
      </c>
      <c r="V491" s="232">
        <f>ROUND(E491*U491,2)</f>
        <v>0</v>
      </c>
      <c r="W491" s="232"/>
      <c r="X491" s="232" t="s">
        <v>234</v>
      </c>
      <c r="Y491" s="232" t="s">
        <v>235</v>
      </c>
      <c r="Z491" s="212"/>
      <c r="AA491" s="212"/>
      <c r="AB491" s="212"/>
      <c r="AC491" s="212"/>
      <c r="AD491" s="212"/>
      <c r="AE491" s="212"/>
      <c r="AF491" s="212"/>
      <c r="AG491" s="212" t="s">
        <v>236</v>
      </c>
      <c r="AH491" s="212"/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ht="20" outlineLevel="1" x14ac:dyDescent="0.25">
      <c r="A492" s="255">
        <v>119</v>
      </c>
      <c r="B492" s="256" t="s">
        <v>693</v>
      </c>
      <c r="C492" s="268" t="s">
        <v>694</v>
      </c>
      <c r="D492" s="257" t="s">
        <v>615</v>
      </c>
      <c r="E492" s="258">
        <v>1</v>
      </c>
      <c r="F492" s="259"/>
      <c r="G492" s="260">
        <f>ROUND(E492*F492,2)</f>
        <v>0</v>
      </c>
      <c r="H492" s="259"/>
      <c r="I492" s="260">
        <f>ROUND(E492*H492,2)</f>
        <v>0</v>
      </c>
      <c r="J492" s="259"/>
      <c r="K492" s="260">
        <f>ROUND(E492*J492,2)</f>
        <v>0</v>
      </c>
      <c r="L492" s="260">
        <v>21</v>
      </c>
      <c r="M492" s="260">
        <f>G492*(1+L492/100)</f>
        <v>0</v>
      </c>
      <c r="N492" s="258">
        <v>0</v>
      </c>
      <c r="O492" s="258">
        <f>ROUND(E492*N492,2)</f>
        <v>0</v>
      </c>
      <c r="P492" s="258">
        <v>0</v>
      </c>
      <c r="Q492" s="258">
        <f>ROUND(E492*P492,2)</f>
        <v>0</v>
      </c>
      <c r="R492" s="260"/>
      <c r="S492" s="260" t="s">
        <v>418</v>
      </c>
      <c r="T492" s="261" t="s">
        <v>419</v>
      </c>
      <c r="U492" s="232">
        <v>0</v>
      </c>
      <c r="V492" s="232">
        <f>ROUND(E492*U492,2)</f>
        <v>0</v>
      </c>
      <c r="W492" s="232"/>
      <c r="X492" s="232" t="s">
        <v>234</v>
      </c>
      <c r="Y492" s="232" t="s">
        <v>235</v>
      </c>
      <c r="Z492" s="212"/>
      <c r="AA492" s="212"/>
      <c r="AB492" s="212"/>
      <c r="AC492" s="212"/>
      <c r="AD492" s="212"/>
      <c r="AE492" s="212"/>
      <c r="AF492" s="212"/>
      <c r="AG492" s="212" t="s">
        <v>236</v>
      </c>
      <c r="AH492" s="212"/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ht="20" outlineLevel="1" x14ac:dyDescent="0.25">
      <c r="A493" s="255">
        <v>120</v>
      </c>
      <c r="B493" s="256" t="s">
        <v>695</v>
      </c>
      <c r="C493" s="268" t="s">
        <v>696</v>
      </c>
      <c r="D493" s="257" t="s">
        <v>615</v>
      </c>
      <c r="E493" s="258">
        <v>18</v>
      </c>
      <c r="F493" s="259"/>
      <c r="G493" s="260">
        <f>ROUND(E493*F493,2)</f>
        <v>0</v>
      </c>
      <c r="H493" s="259"/>
      <c r="I493" s="260">
        <f>ROUND(E493*H493,2)</f>
        <v>0</v>
      </c>
      <c r="J493" s="259"/>
      <c r="K493" s="260">
        <f>ROUND(E493*J493,2)</f>
        <v>0</v>
      </c>
      <c r="L493" s="260">
        <v>21</v>
      </c>
      <c r="M493" s="260">
        <f>G493*(1+L493/100)</f>
        <v>0</v>
      </c>
      <c r="N493" s="258">
        <v>0</v>
      </c>
      <c r="O493" s="258">
        <f>ROUND(E493*N493,2)</f>
        <v>0</v>
      </c>
      <c r="P493" s="258">
        <v>0</v>
      </c>
      <c r="Q493" s="258">
        <f>ROUND(E493*P493,2)</f>
        <v>0</v>
      </c>
      <c r="R493" s="260"/>
      <c r="S493" s="260" t="s">
        <v>418</v>
      </c>
      <c r="T493" s="261" t="s">
        <v>419</v>
      </c>
      <c r="U493" s="232">
        <v>0</v>
      </c>
      <c r="V493" s="232">
        <f>ROUND(E493*U493,2)</f>
        <v>0</v>
      </c>
      <c r="W493" s="232"/>
      <c r="X493" s="232" t="s">
        <v>234</v>
      </c>
      <c r="Y493" s="232" t="s">
        <v>235</v>
      </c>
      <c r="Z493" s="212"/>
      <c r="AA493" s="212"/>
      <c r="AB493" s="212"/>
      <c r="AC493" s="212"/>
      <c r="AD493" s="212"/>
      <c r="AE493" s="212"/>
      <c r="AF493" s="212"/>
      <c r="AG493" s="212" t="s">
        <v>236</v>
      </c>
      <c r="AH493" s="212"/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ht="20" outlineLevel="1" x14ac:dyDescent="0.25">
      <c r="A494" s="255">
        <v>121</v>
      </c>
      <c r="B494" s="256" t="s">
        <v>697</v>
      </c>
      <c r="C494" s="268" t="s">
        <v>698</v>
      </c>
      <c r="D494" s="257" t="s">
        <v>615</v>
      </c>
      <c r="E494" s="258">
        <v>1</v>
      </c>
      <c r="F494" s="259"/>
      <c r="G494" s="260">
        <f>ROUND(E494*F494,2)</f>
        <v>0</v>
      </c>
      <c r="H494" s="259"/>
      <c r="I494" s="260">
        <f>ROUND(E494*H494,2)</f>
        <v>0</v>
      </c>
      <c r="J494" s="259"/>
      <c r="K494" s="260">
        <f>ROUND(E494*J494,2)</f>
        <v>0</v>
      </c>
      <c r="L494" s="260">
        <v>21</v>
      </c>
      <c r="M494" s="260">
        <f>G494*(1+L494/100)</f>
        <v>0</v>
      </c>
      <c r="N494" s="258">
        <v>0</v>
      </c>
      <c r="O494" s="258">
        <f>ROUND(E494*N494,2)</f>
        <v>0</v>
      </c>
      <c r="P494" s="258">
        <v>0</v>
      </c>
      <c r="Q494" s="258">
        <f>ROUND(E494*P494,2)</f>
        <v>0</v>
      </c>
      <c r="R494" s="260"/>
      <c r="S494" s="260" t="s">
        <v>418</v>
      </c>
      <c r="T494" s="261" t="s">
        <v>419</v>
      </c>
      <c r="U494" s="232">
        <v>0</v>
      </c>
      <c r="V494" s="232">
        <f>ROUND(E494*U494,2)</f>
        <v>0</v>
      </c>
      <c r="W494" s="232"/>
      <c r="X494" s="232" t="s">
        <v>234</v>
      </c>
      <c r="Y494" s="232" t="s">
        <v>235</v>
      </c>
      <c r="Z494" s="212"/>
      <c r="AA494" s="212"/>
      <c r="AB494" s="212"/>
      <c r="AC494" s="212"/>
      <c r="AD494" s="212"/>
      <c r="AE494" s="212"/>
      <c r="AF494" s="212"/>
      <c r="AG494" s="212" t="s">
        <v>236</v>
      </c>
      <c r="AH494" s="212"/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ht="20" outlineLevel="1" x14ac:dyDescent="0.25">
      <c r="A495" s="255">
        <v>122</v>
      </c>
      <c r="B495" s="256" t="s">
        <v>699</v>
      </c>
      <c r="C495" s="268" t="s">
        <v>700</v>
      </c>
      <c r="D495" s="257" t="s">
        <v>615</v>
      </c>
      <c r="E495" s="258">
        <v>1</v>
      </c>
      <c r="F495" s="259"/>
      <c r="G495" s="260">
        <f>ROUND(E495*F495,2)</f>
        <v>0</v>
      </c>
      <c r="H495" s="259"/>
      <c r="I495" s="260">
        <f>ROUND(E495*H495,2)</f>
        <v>0</v>
      </c>
      <c r="J495" s="259"/>
      <c r="K495" s="260">
        <f>ROUND(E495*J495,2)</f>
        <v>0</v>
      </c>
      <c r="L495" s="260">
        <v>21</v>
      </c>
      <c r="M495" s="260">
        <f>G495*(1+L495/100)</f>
        <v>0</v>
      </c>
      <c r="N495" s="258">
        <v>0</v>
      </c>
      <c r="O495" s="258">
        <f>ROUND(E495*N495,2)</f>
        <v>0</v>
      </c>
      <c r="P495" s="258">
        <v>0</v>
      </c>
      <c r="Q495" s="258">
        <f>ROUND(E495*P495,2)</f>
        <v>0</v>
      </c>
      <c r="R495" s="260"/>
      <c r="S495" s="260" t="s">
        <v>418</v>
      </c>
      <c r="T495" s="261" t="s">
        <v>419</v>
      </c>
      <c r="U495" s="232">
        <v>0</v>
      </c>
      <c r="V495" s="232">
        <f>ROUND(E495*U495,2)</f>
        <v>0</v>
      </c>
      <c r="W495" s="232"/>
      <c r="X495" s="232" t="s">
        <v>234</v>
      </c>
      <c r="Y495" s="232" t="s">
        <v>235</v>
      </c>
      <c r="Z495" s="212"/>
      <c r="AA495" s="212"/>
      <c r="AB495" s="212"/>
      <c r="AC495" s="212"/>
      <c r="AD495" s="212"/>
      <c r="AE495" s="212"/>
      <c r="AF495" s="212"/>
      <c r="AG495" s="212" t="s">
        <v>236</v>
      </c>
      <c r="AH495" s="212"/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ht="20" outlineLevel="1" x14ac:dyDescent="0.25">
      <c r="A496" s="255">
        <v>123</v>
      </c>
      <c r="B496" s="256" t="s">
        <v>701</v>
      </c>
      <c r="C496" s="268" t="s">
        <v>702</v>
      </c>
      <c r="D496" s="257" t="s">
        <v>615</v>
      </c>
      <c r="E496" s="258">
        <v>4</v>
      </c>
      <c r="F496" s="259"/>
      <c r="G496" s="260">
        <f>ROUND(E496*F496,2)</f>
        <v>0</v>
      </c>
      <c r="H496" s="259"/>
      <c r="I496" s="260">
        <f>ROUND(E496*H496,2)</f>
        <v>0</v>
      </c>
      <c r="J496" s="259"/>
      <c r="K496" s="260">
        <f>ROUND(E496*J496,2)</f>
        <v>0</v>
      </c>
      <c r="L496" s="260">
        <v>21</v>
      </c>
      <c r="M496" s="260">
        <f>G496*(1+L496/100)</f>
        <v>0</v>
      </c>
      <c r="N496" s="258">
        <v>0</v>
      </c>
      <c r="O496" s="258">
        <f>ROUND(E496*N496,2)</f>
        <v>0</v>
      </c>
      <c r="P496" s="258">
        <v>0</v>
      </c>
      <c r="Q496" s="258">
        <f>ROUND(E496*P496,2)</f>
        <v>0</v>
      </c>
      <c r="R496" s="260"/>
      <c r="S496" s="260" t="s">
        <v>418</v>
      </c>
      <c r="T496" s="261" t="s">
        <v>419</v>
      </c>
      <c r="U496" s="232">
        <v>0</v>
      </c>
      <c r="V496" s="232">
        <f>ROUND(E496*U496,2)</f>
        <v>0</v>
      </c>
      <c r="W496" s="232"/>
      <c r="X496" s="232" t="s">
        <v>234</v>
      </c>
      <c r="Y496" s="232" t="s">
        <v>235</v>
      </c>
      <c r="Z496" s="212"/>
      <c r="AA496" s="212"/>
      <c r="AB496" s="212"/>
      <c r="AC496" s="212"/>
      <c r="AD496" s="212"/>
      <c r="AE496" s="212"/>
      <c r="AF496" s="212"/>
      <c r="AG496" s="212" t="s">
        <v>236</v>
      </c>
      <c r="AH496" s="212"/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ht="20" outlineLevel="1" x14ac:dyDescent="0.25">
      <c r="A497" s="255">
        <v>124</v>
      </c>
      <c r="B497" s="256" t="s">
        <v>703</v>
      </c>
      <c r="C497" s="268" t="s">
        <v>704</v>
      </c>
      <c r="D497" s="257" t="s">
        <v>615</v>
      </c>
      <c r="E497" s="258">
        <v>3</v>
      </c>
      <c r="F497" s="259"/>
      <c r="G497" s="260">
        <f>ROUND(E497*F497,2)</f>
        <v>0</v>
      </c>
      <c r="H497" s="259"/>
      <c r="I497" s="260">
        <f>ROUND(E497*H497,2)</f>
        <v>0</v>
      </c>
      <c r="J497" s="259"/>
      <c r="K497" s="260">
        <f>ROUND(E497*J497,2)</f>
        <v>0</v>
      </c>
      <c r="L497" s="260">
        <v>21</v>
      </c>
      <c r="M497" s="260">
        <f>G497*(1+L497/100)</f>
        <v>0</v>
      </c>
      <c r="N497" s="258">
        <v>0</v>
      </c>
      <c r="O497" s="258">
        <f>ROUND(E497*N497,2)</f>
        <v>0</v>
      </c>
      <c r="P497" s="258">
        <v>0</v>
      </c>
      <c r="Q497" s="258">
        <f>ROUND(E497*P497,2)</f>
        <v>0</v>
      </c>
      <c r="R497" s="260"/>
      <c r="S497" s="260" t="s">
        <v>418</v>
      </c>
      <c r="T497" s="261" t="s">
        <v>419</v>
      </c>
      <c r="U497" s="232">
        <v>0</v>
      </c>
      <c r="V497" s="232">
        <f>ROUND(E497*U497,2)</f>
        <v>0</v>
      </c>
      <c r="W497" s="232"/>
      <c r="X497" s="232" t="s">
        <v>234</v>
      </c>
      <c r="Y497" s="232" t="s">
        <v>235</v>
      </c>
      <c r="Z497" s="212"/>
      <c r="AA497" s="212"/>
      <c r="AB497" s="212"/>
      <c r="AC497" s="212"/>
      <c r="AD497" s="212"/>
      <c r="AE497" s="212"/>
      <c r="AF497" s="212"/>
      <c r="AG497" s="212" t="s">
        <v>236</v>
      </c>
      <c r="AH497" s="212"/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ht="20" outlineLevel="1" x14ac:dyDescent="0.25">
      <c r="A498" s="255">
        <v>125</v>
      </c>
      <c r="B498" s="256" t="s">
        <v>705</v>
      </c>
      <c r="C498" s="268" t="s">
        <v>706</v>
      </c>
      <c r="D498" s="257" t="s">
        <v>615</v>
      </c>
      <c r="E498" s="258">
        <v>1</v>
      </c>
      <c r="F498" s="259"/>
      <c r="G498" s="260">
        <f>ROUND(E498*F498,2)</f>
        <v>0</v>
      </c>
      <c r="H498" s="259"/>
      <c r="I498" s="260">
        <f>ROUND(E498*H498,2)</f>
        <v>0</v>
      </c>
      <c r="J498" s="259"/>
      <c r="K498" s="260">
        <f>ROUND(E498*J498,2)</f>
        <v>0</v>
      </c>
      <c r="L498" s="260">
        <v>21</v>
      </c>
      <c r="M498" s="260">
        <f>G498*(1+L498/100)</f>
        <v>0</v>
      </c>
      <c r="N498" s="258">
        <v>0</v>
      </c>
      <c r="O498" s="258">
        <f>ROUND(E498*N498,2)</f>
        <v>0</v>
      </c>
      <c r="P498" s="258">
        <v>0</v>
      </c>
      <c r="Q498" s="258">
        <f>ROUND(E498*P498,2)</f>
        <v>0</v>
      </c>
      <c r="R498" s="260"/>
      <c r="S498" s="260" t="s">
        <v>418</v>
      </c>
      <c r="T498" s="261" t="s">
        <v>419</v>
      </c>
      <c r="U498" s="232">
        <v>0</v>
      </c>
      <c r="V498" s="232">
        <f>ROUND(E498*U498,2)</f>
        <v>0</v>
      </c>
      <c r="W498" s="232"/>
      <c r="X498" s="232" t="s">
        <v>234</v>
      </c>
      <c r="Y498" s="232" t="s">
        <v>235</v>
      </c>
      <c r="Z498" s="212"/>
      <c r="AA498" s="212"/>
      <c r="AB498" s="212"/>
      <c r="AC498" s="212"/>
      <c r="AD498" s="212"/>
      <c r="AE498" s="212"/>
      <c r="AF498" s="212"/>
      <c r="AG498" s="212" t="s">
        <v>236</v>
      </c>
      <c r="AH498" s="212"/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ht="20" outlineLevel="1" x14ac:dyDescent="0.25">
      <c r="A499" s="255">
        <v>126</v>
      </c>
      <c r="B499" s="256" t="s">
        <v>707</v>
      </c>
      <c r="C499" s="268" t="s">
        <v>708</v>
      </c>
      <c r="D499" s="257" t="s">
        <v>615</v>
      </c>
      <c r="E499" s="258">
        <v>1</v>
      </c>
      <c r="F499" s="259"/>
      <c r="G499" s="260">
        <f>ROUND(E499*F499,2)</f>
        <v>0</v>
      </c>
      <c r="H499" s="259"/>
      <c r="I499" s="260">
        <f>ROUND(E499*H499,2)</f>
        <v>0</v>
      </c>
      <c r="J499" s="259"/>
      <c r="K499" s="260">
        <f>ROUND(E499*J499,2)</f>
        <v>0</v>
      </c>
      <c r="L499" s="260">
        <v>21</v>
      </c>
      <c r="M499" s="260">
        <f>G499*(1+L499/100)</f>
        <v>0</v>
      </c>
      <c r="N499" s="258">
        <v>0</v>
      </c>
      <c r="O499" s="258">
        <f>ROUND(E499*N499,2)</f>
        <v>0</v>
      </c>
      <c r="P499" s="258">
        <v>0</v>
      </c>
      <c r="Q499" s="258">
        <f>ROUND(E499*P499,2)</f>
        <v>0</v>
      </c>
      <c r="R499" s="260"/>
      <c r="S499" s="260" t="s">
        <v>418</v>
      </c>
      <c r="T499" s="261" t="s">
        <v>419</v>
      </c>
      <c r="U499" s="232">
        <v>0</v>
      </c>
      <c r="V499" s="232">
        <f>ROUND(E499*U499,2)</f>
        <v>0</v>
      </c>
      <c r="W499" s="232"/>
      <c r="X499" s="232" t="s">
        <v>234</v>
      </c>
      <c r="Y499" s="232" t="s">
        <v>235</v>
      </c>
      <c r="Z499" s="212"/>
      <c r="AA499" s="212"/>
      <c r="AB499" s="212"/>
      <c r="AC499" s="212"/>
      <c r="AD499" s="212"/>
      <c r="AE499" s="212"/>
      <c r="AF499" s="212"/>
      <c r="AG499" s="212" t="s">
        <v>236</v>
      </c>
      <c r="AH499" s="212"/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ht="20" outlineLevel="1" x14ac:dyDescent="0.25">
      <c r="A500" s="255">
        <v>127</v>
      </c>
      <c r="B500" s="256" t="s">
        <v>709</v>
      </c>
      <c r="C500" s="268" t="s">
        <v>710</v>
      </c>
      <c r="D500" s="257" t="s">
        <v>615</v>
      </c>
      <c r="E500" s="258">
        <v>1</v>
      </c>
      <c r="F500" s="259"/>
      <c r="G500" s="260">
        <f>ROUND(E500*F500,2)</f>
        <v>0</v>
      </c>
      <c r="H500" s="259"/>
      <c r="I500" s="260">
        <f>ROUND(E500*H500,2)</f>
        <v>0</v>
      </c>
      <c r="J500" s="259"/>
      <c r="K500" s="260">
        <f>ROUND(E500*J500,2)</f>
        <v>0</v>
      </c>
      <c r="L500" s="260">
        <v>21</v>
      </c>
      <c r="M500" s="260">
        <f>G500*(1+L500/100)</f>
        <v>0</v>
      </c>
      <c r="N500" s="258">
        <v>0</v>
      </c>
      <c r="O500" s="258">
        <f>ROUND(E500*N500,2)</f>
        <v>0</v>
      </c>
      <c r="P500" s="258">
        <v>0</v>
      </c>
      <c r="Q500" s="258">
        <f>ROUND(E500*P500,2)</f>
        <v>0</v>
      </c>
      <c r="R500" s="260"/>
      <c r="S500" s="260" t="s">
        <v>418</v>
      </c>
      <c r="T500" s="261" t="s">
        <v>419</v>
      </c>
      <c r="U500" s="232">
        <v>0</v>
      </c>
      <c r="V500" s="232">
        <f>ROUND(E500*U500,2)</f>
        <v>0</v>
      </c>
      <c r="W500" s="232"/>
      <c r="X500" s="232" t="s">
        <v>234</v>
      </c>
      <c r="Y500" s="232" t="s">
        <v>235</v>
      </c>
      <c r="Z500" s="212"/>
      <c r="AA500" s="212"/>
      <c r="AB500" s="212"/>
      <c r="AC500" s="212"/>
      <c r="AD500" s="212"/>
      <c r="AE500" s="212"/>
      <c r="AF500" s="212"/>
      <c r="AG500" s="212" t="s">
        <v>236</v>
      </c>
      <c r="AH500" s="212"/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ht="20" outlineLevel="1" x14ac:dyDescent="0.25">
      <c r="A501" s="255">
        <v>128</v>
      </c>
      <c r="B501" s="256" t="s">
        <v>711</v>
      </c>
      <c r="C501" s="268" t="s">
        <v>712</v>
      </c>
      <c r="D501" s="257" t="s">
        <v>615</v>
      </c>
      <c r="E501" s="258">
        <v>1</v>
      </c>
      <c r="F501" s="259"/>
      <c r="G501" s="260">
        <f>ROUND(E501*F501,2)</f>
        <v>0</v>
      </c>
      <c r="H501" s="259"/>
      <c r="I501" s="260">
        <f>ROUND(E501*H501,2)</f>
        <v>0</v>
      </c>
      <c r="J501" s="259"/>
      <c r="K501" s="260">
        <f>ROUND(E501*J501,2)</f>
        <v>0</v>
      </c>
      <c r="L501" s="260">
        <v>21</v>
      </c>
      <c r="M501" s="260">
        <f>G501*(1+L501/100)</f>
        <v>0</v>
      </c>
      <c r="N501" s="258">
        <v>0</v>
      </c>
      <c r="O501" s="258">
        <f>ROUND(E501*N501,2)</f>
        <v>0</v>
      </c>
      <c r="P501" s="258">
        <v>0</v>
      </c>
      <c r="Q501" s="258">
        <f>ROUND(E501*P501,2)</f>
        <v>0</v>
      </c>
      <c r="R501" s="260"/>
      <c r="S501" s="260" t="s">
        <v>418</v>
      </c>
      <c r="T501" s="261" t="s">
        <v>419</v>
      </c>
      <c r="U501" s="232">
        <v>0</v>
      </c>
      <c r="V501" s="232">
        <f>ROUND(E501*U501,2)</f>
        <v>0</v>
      </c>
      <c r="W501" s="232"/>
      <c r="X501" s="232" t="s">
        <v>234</v>
      </c>
      <c r="Y501" s="232" t="s">
        <v>235</v>
      </c>
      <c r="Z501" s="212"/>
      <c r="AA501" s="212"/>
      <c r="AB501" s="212"/>
      <c r="AC501" s="212"/>
      <c r="AD501" s="212"/>
      <c r="AE501" s="212"/>
      <c r="AF501" s="212"/>
      <c r="AG501" s="212" t="s">
        <v>236</v>
      </c>
      <c r="AH501" s="212"/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ht="20" outlineLevel="1" x14ac:dyDescent="0.25">
      <c r="A502" s="255">
        <v>129</v>
      </c>
      <c r="B502" s="256" t="s">
        <v>713</v>
      </c>
      <c r="C502" s="268" t="s">
        <v>714</v>
      </c>
      <c r="D502" s="257" t="s">
        <v>615</v>
      </c>
      <c r="E502" s="258">
        <v>38</v>
      </c>
      <c r="F502" s="259"/>
      <c r="G502" s="260">
        <f>ROUND(E502*F502,2)</f>
        <v>0</v>
      </c>
      <c r="H502" s="259"/>
      <c r="I502" s="260">
        <f>ROUND(E502*H502,2)</f>
        <v>0</v>
      </c>
      <c r="J502" s="259"/>
      <c r="K502" s="260">
        <f>ROUND(E502*J502,2)</f>
        <v>0</v>
      </c>
      <c r="L502" s="260">
        <v>21</v>
      </c>
      <c r="M502" s="260">
        <f>G502*(1+L502/100)</f>
        <v>0</v>
      </c>
      <c r="N502" s="258">
        <v>0</v>
      </c>
      <c r="O502" s="258">
        <f>ROUND(E502*N502,2)</f>
        <v>0</v>
      </c>
      <c r="P502" s="258">
        <v>0</v>
      </c>
      <c r="Q502" s="258">
        <f>ROUND(E502*P502,2)</f>
        <v>0</v>
      </c>
      <c r="R502" s="260"/>
      <c r="S502" s="260" t="s">
        <v>418</v>
      </c>
      <c r="T502" s="261" t="s">
        <v>419</v>
      </c>
      <c r="U502" s="232">
        <v>0</v>
      </c>
      <c r="V502" s="232">
        <f>ROUND(E502*U502,2)</f>
        <v>0</v>
      </c>
      <c r="W502" s="232"/>
      <c r="X502" s="232" t="s">
        <v>234</v>
      </c>
      <c r="Y502" s="232" t="s">
        <v>235</v>
      </c>
      <c r="Z502" s="212"/>
      <c r="AA502" s="212"/>
      <c r="AB502" s="212"/>
      <c r="AC502" s="212"/>
      <c r="AD502" s="212"/>
      <c r="AE502" s="212"/>
      <c r="AF502" s="212"/>
      <c r="AG502" s="212" t="s">
        <v>236</v>
      </c>
      <c r="AH502" s="212"/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ht="20" outlineLevel="1" x14ac:dyDescent="0.25">
      <c r="A503" s="255">
        <v>130</v>
      </c>
      <c r="B503" s="256" t="s">
        <v>715</v>
      </c>
      <c r="C503" s="268" t="s">
        <v>716</v>
      </c>
      <c r="D503" s="257" t="s">
        <v>615</v>
      </c>
      <c r="E503" s="258">
        <v>6</v>
      </c>
      <c r="F503" s="259"/>
      <c r="G503" s="260">
        <f>ROUND(E503*F503,2)</f>
        <v>0</v>
      </c>
      <c r="H503" s="259"/>
      <c r="I503" s="260">
        <f>ROUND(E503*H503,2)</f>
        <v>0</v>
      </c>
      <c r="J503" s="259"/>
      <c r="K503" s="260">
        <f>ROUND(E503*J503,2)</f>
        <v>0</v>
      </c>
      <c r="L503" s="260">
        <v>21</v>
      </c>
      <c r="M503" s="260">
        <f>G503*(1+L503/100)</f>
        <v>0</v>
      </c>
      <c r="N503" s="258">
        <v>0</v>
      </c>
      <c r="O503" s="258">
        <f>ROUND(E503*N503,2)</f>
        <v>0</v>
      </c>
      <c r="P503" s="258">
        <v>0</v>
      </c>
      <c r="Q503" s="258">
        <f>ROUND(E503*P503,2)</f>
        <v>0</v>
      </c>
      <c r="R503" s="260"/>
      <c r="S503" s="260" t="s">
        <v>418</v>
      </c>
      <c r="T503" s="261" t="s">
        <v>419</v>
      </c>
      <c r="U503" s="232">
        <v>0</v>
      </c>
      <c r="V503" s="232">
        <f>ROUND(E503*U503,2)</f>
        <v>0</v>
      </c>
      <c r="W503" s="232"/>
      <c r="X503" s="232" t="s">
        <v>234</v>
      </c>
      <c r="Y503" s="232" t="s">
        <v>235</v>
      </c>
      <c r="Z503" s="212"/>
      <c r="AA503" s="212"/>
      <c r="AB503" s="212"/>
      <c r="AC503" s="212"/>
      <c r="AD503" s="212"/>
      <c r="AE503" s="212"/>
      <c r="AF503" s="212"/>
      <c r="AG503" s="212" t="s">
        <v>236</v>
      </c>
      <c r="AH503" s="212"/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ht="20" outlineLevel="1" x14ac:dyDescent="0.25">
      <c r="A504" s="255">
        <v>131</v>
      </c>
      <c r="B504" s="256" t="s">
        <v>717</v>
      </c>
      <c r="C504" s="268" t="s">
        <v>718</v>
      </c>
      <c r="D504" s="257" t="s">
        <v>615</v>
      </c>
      <c r="E504" s="258">
        <v>1</v>
      </c>
      <c r="F504" s="259"/>
      <c r="G504" s="260">
        <f>ROUND(E504*F504,2)</f>
        <v>0</v>
      </c>
      <c r="H504" s="259"/>
      <c r="I504" s="260">
        <f>ROUND(E504*H504,2)</f>
        <v>0</v>
      </c>
      <c r="J504" s="259"/>
      <c r="K504" s="260">
        <f>ROUND(E504*J504,2)</f>
        <v>0</v>
      </c>
      <c r="L504" s="260">
        <v>21</v>
      </c>
      <c r="M504" s="260">
        <f>G504*(1+L504/100)</f>
        <v>0</v>
      </c>
      <c r="N504" s="258">
        <v>0</v>
      </c>
      <c r="O504" s="258">
        <f>ROUND(E504*N504,2)</f>
        <v>0</v>
      </c>
      <c r="P504" s="258">
        <v>0</v>
      </c>
      <c r="Q504" s="258">
        <f>ROUND(E504*P504,2)</f>
        <v>0</v>
      </c>
      <c r="R504" s="260"/>
      <c r="S504" s="260" t="s">
        <v>418</v>
      </c>
      <c r="T504" s="261" t="s">
        <v>419</v>
      </c>
      <c r="U504" s="232">
        <v>0</v>
      </c>
      <c r="V504" s="232">
        <f>ROUND(E504*U504,2)</f>
        <v>0</v>
      </c>
      <c r="W504" s="232"/>
      <c r="X504" s="232" t="s">
        <v>234</v>
      </c>
      <c r="Y504" s="232" t="s">
        <v>235</v>
      </c>
      <c r="Z504" s="212"/>
      <c r="AA504" s="212"/>
      <c r="AB504" s="212"/>
      <c r="AC504" s="212"/>
      <c r="AD504" s="212"/>
      <c r="AE504" s="212"/>
      <c r="AF504" s="212"/>
      <c r="AG504" s="212" t="s">
        <v>236</v>
      </c>
      <c r="AH504" s="212"/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ht="20" outlineLevel="1" x14ac:dyDescent="0.25">
      <c r="A505" s="255">
        <v>132</v>
      </c>
      <c r="B505" s="256" t="s">
        <v>719</v>
      </c>
      <c r="C505" s="268" t="s">
        <v>720</v>
      </c>
      <c r="D505" s="257" t="s">
        <v>615</v>
      </c>
      <c r="E505" s="258">
        <v>2</v>
      </c>
      <c r="F505" s="259"/>
      <c r="G505" s="260">
        <f>ROUND(E505*F505,2)</f>
        <v>0</v>
      </c>
      <c r="H505" s="259"/>
      <c r="I505" s="260">
        <f>ROUND(E505*H505,2)</f>
        <v>0</v>
      </c>
      <c r="J505" s="259"/>
      <c r="K505" s="260">
        <f>ROUND(E505*J505,2)</f>
        <v>0</v>
      </c>
      <c r="L505" s="260">
        <v>21</v>
      </c>
      <c r="M505" s="260">
        <f>G505*(1+L505/100)</f>
        <v>0</v>
      </c>
      <c r="N505" s="258">
        <v>0</v>
      </c>
      <c r="O505" s="258">
        <f>ROUND(E505*N505,2)</f>
        <v>0</v>
      </c>
      <c r="P505" s="258">
        <v>0</v>
      </c>
      <c r="Q505" s="258">
        <f>ROUND(E505*P505,2)</f>
        <v>0</v>
      </c>
      <c r="R505" s="260"/>
      <c r="S505" s="260" t="s">
        <v>418</v>
      </c>
      <c r="T505" s="261" t="s">
        <v>419</v>
      </c>
      <c r="U505" s="232">
        <v>0</v>
      </c>
      <c r="V505" s="232">
        <f>ROUND(E505*U505,2)</f>
        <v>0</v>
      </c>
      <c r="W505" s="232"/>
      <c r="X505" s="232" t="s">
        <v>234</v>
      </c>
      <c r="Y505" s="232" t="s">
        <v>235</v>
      </c>
      <c r="Z505" s="212"/>
      <c r="AA505" s="212"/>
      <c r="AB505" s="212"/>
      <c r="AC505" s="212"/>
      <c r="AD505" s="212"/>
      <c r="AE505" s="212"/>
      <c r="AF505" s="212"/>
      <c r="AG505" s="212" t="s">
        <v>236</v>
      </c>
      <c r="AH505" s="212"/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ht="20" outlineLevel="1" x14ac:dyDescent="0.25">
      <c r="A506" s="255">
        <v>133</v>
      </c>
      <c r="B506" s="256" t="s">
        <v>721</v>
      </c>
      <c r="C506" s="268" t="s">
        <v>722</v>
      </c>
      <c r="D506" s="257" t="s">
        <v>615</v>
      </c>
      <c r="E506" s="258">
        <v>2</v>
      </c>
      <c r="F506" s="259"/>
      <c r="G506" s="260">
        <f>ROUND(E506*F506,2)</f>
        <v>0</v>
      </c>
      <c r="H506" s="259"/>
      <c r="I506" s="260">
        <f>ROUND(E506*H506,2)</f>
        <v>0</v>
      </c>
      <c r="J506" s="259"/>
      <c r="K506" s="260">
        <f>ROUND(E506*J506,2)</f>
        <v>0</v>
      </c>
      <c r="L506" s="260">
        <v>21</v>
      </c>
      <c r="M506" s="260">
        <f>G506*(1+L506/100)</f>
        <v>0</v>
      </c>
      <c r="N506" s="258">
        <v>0</v>
      </c>
      <c r="O506" s="258">
        <f>ROUND(E506*N506,2)</f>
        <v>0</v>
      </c>
      <c r="P506" s="258">
        <v>0</v>
      </c>
      <c r="Q506" s="258">
        <f>ROUND(E506*P506,2)</f>
        <v>0</v>
      </c>
      <c r="R506" s="260"/>
      <c r="S506" s="260" t="s">
        <v>418</v>
      </c>
      <c r="T506" s="261" t="s">
        <v>419</v>
      </c>
      <c r="U506" s="232">
        <v>0</v>
      </c>
      <c r="V506" s="232">
        <f>ROUND(E506*U506,2)</f>
        <v>0</v>
      </c>
      <c r="W506" s="232"/>
      <c r="X506" s="232" t="s">
        <v>234</v>
      </c>
      <c r="Y506" s="232" t="s">
        <v>235</v>
      </c>
      <c r="Z506" s="212"/>
      <c r="AA506" s="212"/>
      <c r="AB506" s="212"/>
      <c r="AC506" s="212"/>
      <c r="AD506" s="212"/>
      <c r="AE506" s="212"/>
      <c r="AF506" s="212"/>
      <c r="AG506" s="212" t="s">
        <v>236</v>
      </c>
      <c r="AH506" s="212"/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ht="20" outlineLevel="1" x14ac:dyDescent="0.25">
      <c r="A507" s="255">
        <v>134</v>
      </c>
      <c r="B507" s="256" t="s">
        <v>723</v>
      </c>
      <c r="C507" s="268" t="s">
        <v>724</v>
      </c>
      <c r="D507" s="257" t="s">
        <v>615</v>
      </c>
      <c r="E507" s="258">
        <v>1</v>
      </c>
      <c r="F507" s="259"/>
      <c r="G507" s="260">
        <f>ROUND(E507*F507,2)</f>
        <v>0</v>
      </c>
      <c r="H507" s="259"/>
      <c r="I507" s="260">
        <f>ROUND(E507*H507,2)</f>
        <v>0</v>
      </c>
      <c r="J507" s="259"/>
      <c r="K507" s="260">
        <f>ROUND(E507*J507,2)</f>
        <v>0</v>
      </c>
      <c r="L507" s="260">
        <v>21</v>
      </c>
      <c r="M507" s="260">
        <f>G507*(1+L507/100)</f>
        <v>0</v>
      </c>
      <c r="N507" s="258">
        <v>0</v>
      </c>
      <c r="O507" s="258">
        <f>ROUND(E507*N507,2)</f>
        <v>0</v>
      </c>
      <c r="P507" s="258">
        <v>0</v>
      </c>
      <c r="Q507" s="258">
        <f>ROUND(E507*P507,2)</f>
        <v>0</v>
      </c>
      <c r="R507" s="260"/>
      <c r="S507" s="260" t="s">
        <v>418</v>
      </c>
      <c r="T507" s="261" t="s">
        <v>419</v>
      </c>
      <c r="U507" s="232">
        <v>0</v>
      </c>
      <c r="V507" s="232">
        <f>ROUND(E507*U507,2)</f>
        <v>0</v>
      </c>
      <c r="W507" s="232"/>
      <c r="X507" s="232" t="s">
        <v>234</v>
      </c>
      <c r="Y507" s="232" t="s">
        <v>235</v>
      </c>
      <c r="Z507" s="212"/>
      <c r="AA507" s="212"/>
      <c r="AB507" s="212"/>
      <c r="AC507" s="212"/>
      <c r="AD507" s="212"/>
      <c r="AE507" s="212"/>
      <c r="AF507" s="212"/>
      <c r="AG507" s="212" t="s">
        <v>236</v>
      </c>
      <c r="AH507" s="212"/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ht="20" outlineLevel="1" x14ac:dyDescent="0.25">
      <c r="A508" s="255">
        <v>135</v>
      </c>
      <c r="B508" s="256" t="s">
        <v>725</v>
      </c>
      <c r="C508" s="268" t="s">
        <v>726</v>
      </c>
      <c r="D508" s="257" t="s">
        <v>615</v>
      </c>
      <c r="E508" s="258">
        <v>5</v>
      </c>
      <c r="F508" s="259"/>
      <c r="G508" s="260">
        <f>ROUND(E508*F508,2)</f>
        <v>0</v>
      </c>
      <c r="H508" s="259"/>
      <c r="I508" s="260">
        <f>ROUND(E508*H508,2)</f>
        <v>0</v>
      </c>
      <c r="J508" s="259"/>
      <c r="K508" s="260">
        <f>ROUND(E508*J508,2)</f>
        <v>0</v>
      </c>
      <c r="L508" s="260">
        <v>21</v>
      </c>
      <c r="M508" s="260">
        <f>G508*(1+L508/100)</f>
        <v>0</v>
      </c>
      <c r="N508" s="258">
        <v>0</v>
      </c>
      <c r="O508" s="258">
        <f>ROUND(E508*N508,2)</f>
        <v>0</v>
      </c>
      <c r="P508" s="258">
        <v>0</v>
      </c>
      <c r="Q508" s="258">
        <f>ROUND(E508*P508,2)</f>
        <v>0</v>
      </c>
      <c r="R508" s="260"/>
      <c r="S508" s="260" t="s">
        <v>418</v>
      </c>
      <c r="T508" s="261" t="s">
        <v>419</v>
      </c>
      <c r="U508" s="232">
        <v>0</v>
      </c>
      <c r="V508" s="232">
        <f>ROUND(E508*U508,2)</f>
        <v>0</v>
      </c>
      <c r="W508" s="232"/>
      <c r="X508" s="232" t="s">
        <v>234</v>
      </c>
      <c r="Y508" s="232" t="s">
        <v>235</v>
      </c>
      <c r="Z508" s="212"/>
      <c r="AA508" s="212"/>
      <c r="AB508" s="212"/>
      <c r="AC508" s="212"/>
      <c r="AD508" s="212"/>
      <c r="AE508" s="212"/>
      <c r="AF508" s="212"/>
      <c r="AG508" s="212" t="s">
        <v>236</v>
      </c>
      <c r="AH508" s="212"/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ht="20" outlineLevel="1" x14ac:dyDescent="0.25">
      <c r="A509" s="255">
        <v>136</v>
      </c>
      <c r="B509" s="256" t="s">
        <v>727</v>
      </c>
      <c r="C509" s="268" t="s">
        <v>728</v>
      </c>
      <c r="D509" s="257" t="s">
        <v>615</v>
      </c>
      <c r="E509" s="258">
        <v>3</v>
      </c>
      <c r="F509" s="259"/>
      <c r="G509" s="260">
        <f>ROUND(E509*F509,2)</f>
        <v>0</v>
      </c>
      <c r="H509" s="259"/>
      <c r="I509" s="260">
        <f>ROUND(E509*H509,2)</f>
        <v>0</v>
      </c>
      <c r="J509" s="259"/>
      <c r="K509" s="260">
        <f>ROUND(E509*J509,2)</f>
        <v>0</v>
      </c>
      <c r="L509" s="260">
        <v>21</v>
      </c>
      <c r="M509" s="260">
        <f>G509*(1+L509/100)</f>
        <v>0</v>
      </c>
      <c r="N509" s="258">
        <v>0</v>
      </c>
      <c r="O509" s="258">
        <f>ROUND(E509*N509,2)</f>
        <v>0</v>
      </c>
      <c r="P509" s="258">
        <v>0</v>
      </c>
      <c r="Q509" s="258">
        <f>ROUND(E509*P509,2)</f>
        <v>0</v>
      </c>
      <c r="R509" s="260"/>
      <c r="S509" s="260" t="s">
        <v>418</v>
      </c>
      <c r="T509" s="261" t="s">
        <v>419</v>
      </c>
      <c r="U509" s="232">
        <v>0</v>
      </c>
      <c r="V509" s="232">
        <f>ROUND(E509*U509,2)</f>
        <v>0</v>
      </c>
      <c r="W509" s="232"/>
      <c r="X509" s="232" t="s">
        <v>234</v>
      </c>
      <c r="Y509" s="232" t="s">
        <v>235</v>
      </c>
      <c r="Z509" s="212"/>
      <c r="AA509" s="212"/>
      <c r="AB509" s="212"/>
      <c r="AC509" s="212"/>
      <c r="AD509" s="212"/>
      <c r="AE509" s="212"/>
      <c r="AF509" s="212"/>
      <c r="AG509" s="212" t="s">
        <v>236</v>
      </c>
      <c r="AH509" s="212"/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ht="20" outlineLevel="1" x14ac:dyDescent="0.25">
      <c r="A510" s="255">
        <v>137</v>
      </c>
      <c r="B510" s="256" t="s">
        <v>729</v>
      </c>
      <c r="C510" s="268" t="s">
        <v>730</v>
      </c>
      <c r="D510" s="257" t="s">
        <v>615</v>
      </c>
      <c r="E510" s="258">
        <v>3</v>
      </c>
      <c r="F510" s="259"/>
      <c r="G510" s="260">
        <f>ROUND(E510*F510,2)</f>
        <v>0</v>
      </c>
      <c r="H510" s="259"/>
      <c r="I510" s="260">
        <f>ROUND(E510*H510,2)</f>
        <v>0</v>
      </c>
      <c r="J510" s="259"/>
      <c r="K510" s="260">
        <f>ROUND(E510*J510,2)</f>
        <v>0</v>
      </c>
      <c r="L510" s="260">
        <v>21</v>
      </c>
      <c r="M510" s="260">
        <f>G510*(1+L510/100)</f>
        <v>0</v>
      </c>
      <c r="N510" s="258">
        <v>0</v>
      </c>
      <c r="O510" s="258">
        <f>ROUND(E510*N510,2)</f>
        <v>0</v>
      </c>
      <c r="P510" s="258">
        <v>0</v>
      </c>
      <c r="Q510" s="258">
        <f>ROUND(E510*P510,2)</f>
        <v>0</v>
      </c>
      <c r="R510" s="260"/>
      <c r="S510" s="260" t="s">
        <v>418</v>
      </c>
      <c r="T510" s="261" t="s">
        <v>419</v>
      </c>
      <c r="U510" s="232">
        <v>0</v>
      </c>
      <c r="V510" s="232">
        <f>ROUND(E510*U510,2)</f>
        <v>0</v>
      </c>
      <c r="W510" s="232"/>
      <c r="X510" s="232" t="s">
        <v>234</v>
      </c>
      <c r="Y510" s="232" t="s">
        <v>235</v>
      </c>
      <c r="Z510" s="212"/>
      <c r="AA510" s="212"/>
      <c r="AB510" s="212"/>
      <c r="AC510" s="212"/>
      <c r="AD510" s="212"/>
      <c r="AE510" s="212"/>
      <c r="AF510" s="212"/>
      <c r="AG510" s="212" t="s">
        <v>236</v>
      </c>
      <c r="AH510" s="212"/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ht="20" outlineLevel="1" x14ac:dyDescent="0.25">
      <c r="A511" s="255">
        <v>138</v>
      </c>
      <c r="B511" s="256" t="s">
        <v>731</v>
      </c>
      <c r="C511" s="268" t="s">
        <v>732</v>
      </c>
      <c r="D511" s="257" t="s">
        <v>615</v>
      </c>
      <c r="E511" s="258">
        <v>1</v>
      </c>
      <c r="F511" s="259"/>
      <c r="G511" s="260">
        <f>ROUND(E511*F511,2)</f>
        <v>0</v>
      </c>
      <c r="H511" s="259"/>
      <c r="I511" s="260">
        <f>ROUND(E511*H511,2)</f>
        <v>0</v>
      </c>
      <c r="J511" s="259"/>
      <c r="K511" s="260">
        <f>ROUND(E511*J511,2)</f>
        <v>0</v>
      </c>
      <c r="L511" s="260">
        <v>21</v>
      </c>
      <c r="M511" s="260">
        <f>G511*(1+L511/100)</f>
        <v>0</v>
      </c>
      <c r="N511" s="258">
        <v>0</v>
      </c>
      <c r="O511" s="258">
        <f>ROUND(E511*N511,2)</f>
        <v>0</v>
      </c>
      <c r="P511" s="258">
        <v>0</v>
      </c>
      <c r="Q511" s="258">
        <f>ROUND(E511*P511,2)</f>
        <v>0</v>
      </c>
      <c r="R511" s="260"/>
      <c r="S511" s="260" t="s">
        <v>418</v>
      </c>
      <c r="T511" s="261" t="s">
        <v>419</v>
      </c>
      <c r="U511" s="232">
        <v>0</v>
      </c>
      <c r="V511" s="232">
        <f>ROUND(E511*U511,2)</f>
        <v>0</v>
      </c>
      <c r="W511" s="232"/>
      <c r="X511" s="232" t="s">
        <v>234</v>
      </c>
      <c r="Y511" s="232" t="s">
        <v>235</v>
      </c>
      <c r="Z511" s="212"/>
      <c r="AA511" s="212"/>
      <c r="AB511" s="212"/>
      <c r="AC511" s="212"/>
      <c r="AD511" s="212"/>
      <c r="AE511" s="212"/>
      <c r="AF511" s="212"/>
      <c r="AG511" s="212" t="s">
        <v>236</v>
      </c>
      <c r="AH511" s="212"/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ht="20" outlineLevel="1" x14ac:dyDescent="0.25">
      <c r="A512" s="255">
        <v>139</v>
      </c>
      <c r="B512" s="256" t="s">
        <v>733</v>
      </c>
      <c r="C512" s="268" t="s">
        <v>734</v>
      </c>
      <c r="D512" s="257" t="s">
        <v>615</v>
      </c>
      <c r="E512" s="258">
        <v>1</v>
      </c>
      <c r="F512" s="259"/>
      <c r="G512" s="260">
        <f>ROUND(E512*F512,2)</f>
        <v>0</v>
      </c>
      <c r="H512" s="259"/>
      <c r="I512" s="260">
        <f>ROUND(E512*H512,2)</f>
        <v>0</v>
      </c>
      <c r="J512" s="259"/>
      <c r="K512" s="260">
        <f>ROUND(E512*J512,2)</f>
        <v>0</v>
      </c>
      <c r="L512" s="260">
        <v>21</v>
      </c>
      <c r="M512" s="260">
        <f>G512*(1+L512/100)</f>
        <v>0</v>
      </c>
      <c r="N512" s="258">
        <v>0</v>
      </c>
      <c r="O512" s="258">
        <f>ROUND(E512*N512,2)</f>
        <v>0</v>
      </c>
      <c r="P512" s="258">
        <v>0</v>
      </c>
      <c r="Q512" s="258">
        <f>ROUND(E512*P512,2)</f>
        <v>0</v>
      </c>
      <c r="R512" s="260"/>
      <c r="S512" s="260" t="s">
        <v>418</v>
      </c>
      <c r="T512" s="261" t="s">
        <v>419</v>
      </c>
      <c r="U512" s="232">
        <v>0</v>
      </c>
      <c r="V512" s="232">
        <f>ROUND(E512*U512,2)</f>
        <v>0</v>
      </c>
      <c r="W512" s="232"/>
      <c r="X512" s="232" t="s">
        <v>234</v>
      </c>
      <c r="Y512" s="232" t="s">
        <v>235</v>
      </c>
      <c r="Z512" s="212"/>
      <c r="AA512" s="212"/>
      <c r="AB512" s="212"/>
      <c r="AC512" s="212"/>
      <c r="AD512" s="212"/>
      <c r="AE512" s="212"/>
      <c r="AF512" s="212"/>
      <c r="AG512" s="212" t="s">
        <v>236</v>
      </c>
      <c r="AH512" s="212"/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ht="20" outlineLevel="1" x14ac:dyDescent="0.25">
      <c r="A513" s="255">
        <v>140</v>
      </c>
      <c r="B513" s="256" t="s">
        <v>735</v>
      </c>
      <c r="C513" s="268" t="s">
        <v>736</v>
      </c>
      <c r="D513" s="257" t="s">
        <v>615</v>
      </c>
      <c r="E513" s="258">
        <v>2</v>
      </c>
      <c r="F513" s="259"/>
      <c r="G513" s="260">
        <f>ROUND(E513*F513,2)</f>
        <v>0</v>
      </c>
      <c r="H513" s="259"/>
      <c r="I513" s="260">
        <f>ROUND(E513*H513,2)</f>
        <v>0</v>
      </c>
      <c r="J513" s="259"/>
      <c r="K513" s="260">
        <f>ROUND(E513*J513,2)</f>
        <v>0</v>
      </c>
      <c r="L513" s="260">
        <v>21</v>
      </c>
      <c r="M513" s="260">
        <f>G513*(1+L513/100)</f>
        <v>0</v>
      </c>
      <c r="N513" s="258">
        <v>0</v>
      </c>
      <c r="O513" s="258">
        <f>ROUND(E513*N513,2)</f>
        <v>0</v>
      </c>
      <c r="P513" s="258">
        <v>0</v>
      </c>
      <c r="Q513" s="258">
        <f>ROUND(E513*P513,2)</f>
        <v>0</v>
      </c>
      <c r="R513" s="260"/>
      <c r="S513" s="260" t="s">
        <v>418</v>
      </c>
      <c r="T513" s="261" t="s">
        <v>419</v>
      </c>
      <c r="U513" s="232">
        <v>0</v>
      </c>
      <c r="V513" s="232">
        <f>ROUND(E513*U513,2)</f>
        <v>0</v>
      </c>
      <c r="W513" s="232"/>
      <c r="X513" s="232" t="s">
        <v>234</v>
      </c>
      <c r="Y513" s="232" t="s">
        <v>235</v>
      </c>
      <c r="Z513" s="212"/>
      <c r="AA513" s="212"/>
      <c r="AB513" s="212"/>
      <c r="AC513" s="212"/>
      <c r="AD513" s="212"/>
      <c r="AE513" s="212"/>
      <c r="AF513" s="212"/>
      <c r="AG513" s="212" t="s">
        <v>236</v>
      </c>
      <c r="AH513" s="212"/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ht="20" outlineLevel="1" x14ac:dyDescent="0.25">
      <c r="A514" s="255">
        <v>141</v>
      </c>
      <c r="B514" s="256" t="s">
        <v>737</v>
      </c>
      <c r="C514" s="268" t="s">
        <v>738</v>
      </c>
      <c r="D514" s="257" t="s">
        <v>615</v>
      </c>
      <c r="E514" s="258">
        <v>1</v>
      </c>
      <c r="F514" s="259"/>
      <c r="G514" s="260">
        <f>ROUND(E514*F514,2)</f>
        <v>0</v>
      </c>
      <c r="H514" s="259"/>
      <c r="I514" s="260">
        <f>ROUND(E514*H514,2)</f>
        <v>0</v>
      </c>
      <c r="J514" s="259"/>
      <c r="K514" s="260">
        <f>ROUND(E514*J514,2)</f>
        <v>0</v>
      </c>
      <c r="L514" s="260">
        <v>21</v>
      </c>
      <c r="M514" s="260">
        <f>G514*(1+L514/100)</f>
        <v>0</v>
      </c>
      <c r="N514" s="258">
        <v>0</v>
      </c>
      <c r="O514" s="258">
        <f>ROUND(E514*N514,2)</f>
        <v>0</v>
      </c>
      <c r="P514" s="258">
        <v>0</v>
      </c>
      <c r="Q514" s="258">
        <f>ROUND(E514*P514,2)</f>
        <v>0</v>
      </c>
      <c r="R514" s="260"/>
      <c r="S514" s="260" t="s">
        <v>418</v>
      </c>
      <c r="T514" s="261" t="s">
        <v>419</v>
      </c>
      <c r="U514" s="232">
        <v>0</v>
      </c>
      <c r="V514" s="232">
        <f>ROUND(E514*U514,2)</f>
        <v>0</v>
      </c>
      <c r="W514" s="232"/>
      <c r="X514" s="232" t="s">
        <v>234</v>
      </c>
      <c r="Y514" s="232" t="s">
        <v>235</v>
      </c>
      <c r="Z514" s="212"/>
      <c r="AA514" s="212"/>
      <c r="AB514" s="212"/>
      <c r="AC514" s="212"/>
      <c r="AD514" s="212"/>
      <c r="AE514" s="212"/>
      <c r="AF514" s="212"/>
      <c r="AG514" s="212" t="s">
        <v>236</v>
      </c>
      <c r="AH514" s="212"/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ht="20" outlineLevel="1" x14ac:dyDescent="0.25">
      <c r="A515" s="255">
        <v>142</v>
      </c>
      <c r="B515" s="256" t="s">
        <v>739</v>
      </c>
      <c r="C515" s="268" t="s">
        <v>740</v>
      </c>
      <c r="D515" s="257" t="s">
        <v>615</v>
      </c>
      <c r="E515" s="258">
        <v>2</v>
      </c>
      <c r="F515" s="259"/>
      <c r="G515" s="260">
        <f>ROUND(E515*F515,2)</f>
        <v>0</v>
      </c>
      <c r="H515" s="259"/>
      <c r="I515" s="260">
        <f>ROUND(E515*H515,2)</f>
        <v>0</v>
      </c>
      <c r="J515" s="259"/>
      <c r="K515" s="260">
        <f>ROUND(E515*J515,2)</f>
        <v>0</v>
      </c>
      <c r="L515" s="260">
        <v>21</v>
      </c>
      <c r="M515" s="260">
        <f>G515*(1+L515/100)</f>
        <v>0</v>
      </c>
      <c r="N515" s="258">
        <v>0</v>
      </c>
      <c r="O515" s="258">
        <f>ROUND(E515*N515,2)</f>
        <v>0</v>
      </c>
      <c r="P515" s="258">
        <v>0</v>
      </c>
      <c r="Q515" s="258">
        <f>ROUND(E515*P515,2)</f>
        <v>0</v>
      </c>
      <c r="R515" s="260"/>
      <c r="S515" s="260" t="s">
        <v>418</v>
      </c>
      <c r="T515" s="261" t="s">
        <v>419</v>
      </c>
      <c r="U515" s="232">
        <v>0</v>
      </c>
      <c r="V515" s="232">
        <f>ROUND(E515*U515,2)</f>
        <v>0</v>
      </c>
      <c r="W515" s="232"/>
      <c r="X515" s="232" t="s">
        <v>234</v>
      </c>
      <c r="Y515" s="232" t="s">
        <v>235</v>
      </c>
      <c r="Z515" s="212"/>
      <c r="AA515" s="212"/>
      <c r="AB515" s="212"/>
      <c r="AC515" s="212"/>
      <c r="AD515" s="212"/>
      <c r="AE515" s="212"/>
      <c r="AF515" s="212"/>
      <c r="AG515" s="212" t="s">
        <v>236</v>
      </c>
      <c r="AH515" s="212"/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ht="30" outlineLevel="1" x14ac:dyDescent="0.25">
      <c r="A516" s="255">
        <v>143</v>
      </c>
      <c r="B516" s="256" t="s">
        <v>741</v>
      </c>
      <c r="C516" s="268" t="s">
        <v>742</v>
      </c>
      <c r="D516" s="257" t="s">
        <v>615</v>
      </c>
      <c r="E516" s="258">
        <v>1</v>
      </c>
      <c r="F516" s="259"/>
      <c r="G516" s="260">
        <f>ROUND(E516*F516,2)</f>
        <v>0</v>
      </c>
      <c r="H516" s="259"/>
      <c r="I516" s="260">
        <f>ROUND(E516*H516,2)</f>
        <v>0</v>
      </c>
      <c r="J516" s="259"/>
      <c r="K516" s="260">
        <f>ROUND(E516*J516,2)</f>
        <v>0</v>
      </c>
      <c r="L516" s="260">
        <v>21</v>
      </c>
      <c r="M516" s="260">
        <f>G516*(1+L516/100)</f>
        <v>0</v>
      </c>
      <c r="N516" s="258">
        <v>0</v>
      </c>
      <c r="O516" s="258">
        <f>ROUND(E516*N516,2)</f>
        <v>0</v>
      </c>
      <c r="P516" s="258">
        <v>0</v>
      </c>
      <c r="Q516" s="258">
        <f>ROUND(E516*P516,2)</f>
        <v>0</v>
      </c>
      <c r="R516" s="260"/>
      <c r="S516" s="260" t="s">
        <v>418</v>
      </c>
      <c r="T516" s="261" t="s">
        <v>419</v>
      </c>
      <c r="U516" s="232">
        <v>0</v>
      </c>
      <c r="V516" s="232">
        <f>ROUND(E516*U516,2)</f>
        <v>0</v>
      </c>
      <c r="W516" s="232"/>
      <c r="X516" s="232" t="s">
        <v>234</v>
      </c>
      <c r="Y516" s="232" t="s">
        <v>235</v>
      </c>
      <c r="Z516" s="212"/>
      <c r="AA516" s="212"/>
      <c r="AB516" s="212"/>
      <c r="AC516" s="212"/>
      <c r="AD516" s="212"/>
      <c r="AE516" s="212"/>
      <c r="AF516" s="212"/>
      <c r="AG516" s="212" t="s">
        <v>236</v>
      </c>
      <c r="AH516" s="212"/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ht="20" outlineLevel="1" x14ac:dyDescent="0.25">
      <c r="A517" s="255">
        <v>144</v>
      </c>
      <c r="B517" s="256" t="s">
        <v>743</v>
      </c>
      <c r="C517" s="268" t="s">
        <v>744</v>
      </c>
      <c r="D517" s="257" t="s">
        <v>615</v>
      </c>
      <c r="E517" s="258">
        <v>1</v>
      </c>
      <c r="F517" s="259"/>
      <c r="G517" s="260">
        <f>ROUND(E517*F517,2)</f>
        <v>0</v>
      </c>
      <c r="H517" s="259"/>
      <c r="I517" s="260">
        <f>ROUND(E517*H517,2)</f>
        <v>0</v>
      </c>
      <c r="J517" s="259"/>
      <c r="K517" s="260">
        <f>ROUND(E517*J517,2)</f>
        <v>0</v>
      </c>
      <c r="L517" s="260">
        <v>21</v>
      </c>
      <c r="M517" s="260">
        <f>G517*(1+L517/100)</f>
        <v>0</v>
      </c>
      <c r="N517" s="258">
        <v>0</v>
      </c>
      <c r="O517" s="258">
        <f>ROUND(E517*N517,2)</f>
        <v>0</v>
      </c>
      <c r="P517" s="258">
        <v>0</v>
      </c>
      <c r="Q517" s="258">
        <f>ROUND(E517*P517,2)</f>
        <v>0</v>
      </c>
      <c r="R517" s="260"/>
      <c r="S517" s="260" t="s">
        <v>418</v>
      </c>
      <c r="T517" s="261" t="s">
        <v>419</v>
      </c>
      <c r="U517" s="232">
        <v>0</v>
      </c>
      <c r="V517" s="232">
        <f>ROUND(E517*U517,2)</f>
        <v>0</v>
      </c>
      <c r="W517" s="232"/>
      <c r="X517" s="232" t="s">
        <v>234</v>
      </c>
      <c r="Y517" s="232" t="s">
        <v>235</v>
      </c>
      <c r="Z517" s="212"/>
      <c r="AA517" s="212"/>
      <c r="AB517" s="212"/>
      <c r="AC517" s="212"/>
      <c r="AD517" s="212"/>
      <c r="AE517" s="212"/>
      <c r="AF517" s="212"/>
      <c r="AG517" s="212" t="s">
        <v>236</v>
      </c>
      <c r="AH517" s="212"/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ht="20" outlineLevel="1" x14ac:dyDescent="0.25">
      <c r="A518" s="255">
        <v>145</v>
      </c>
      <c r="B518" s="256" t="s">
        <v>745</v>
      </c>
      <c r="C518" s="268" t="s">
        <v>746</v>
      </c>
      <c r="D518" s="257" t="s">
        <v>615</v>
      </c>
      <c r="E518" s="258">
        <v>1</v>
      </c>
      <c r="F518" s="259"/>
      <c r="G518" s="260">
        <f>ROUND(E518*F518,2)</f>
        <v>0</v>
      </c>
      <c r="H518" s="259"/>
      <c r="I518" s="260">
        <f>ROUND(E518*H518,2)</f>
        <v>0</v>
      </c>
      <c r="J518" s="259"/>
      <c r="K518" s="260">
        <f>ROUND(E518*J518,2)</f>
        <v>0</v>
      </c>
      <c r="L518" s="260">
        <v>21</v>
      </c>
      <c r="M518" s="260">
        <f>G518*(1+L518/100)</f>
        <v>0</v>
      </c>
      <c r="N518" s="258">
        <v>0</v>
      </c>
      <c r="O518" s="258">
        <f>ROUND(E518*N518,2)</f>
        <v>0</v>
      </c>
      <c r="P518" s="258">
        <v>0</v>
      </c>
      <c r="Q518" s="258">
        <f>ROUND(E518*P518,2)</f>
        <v>0</v>
      </c>
      <c r="R518" s="260"/>
      <c r="S518" s="260" t="s">
        <v>418</v>
      </c>
      <c r="T518" s="261" t="s">
        <v>419</v>
      </c>
      <c r="U518" s="232">
        <v>0</v>
      </c>
      <c r="V518" s="232">
        <f>ROUND(E518*U518,2)</f>
        <v>0</v>
      </c>
      <c r="W518" s="232"/>
      <c r="X518" s="232" t="s">
        <v>234</v>
      </c>
      <c r="Y518" s="232" t="s">
        <v>235</v>
      </c>
      <c r="Z518" s="212"/>
      <c r="AA518" s="212"/>
      <c r="AB518" s="212"/>
      <c r="AC518" s="212"/>
      <c r="AD518" s="212"/>
      <c r="AE518" s="212"/>
      <c r="AF518" s="212"/>
      <c r="AG518" s="212" t="s">
        <v>236</v>
      </c>
      <c r="AH518" s="212"/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ht="20" outlineLevel="1" x14ac:dyDescent="0.25">
      <c r="A519" s="255">
        <v>146</v>
      </c>
      <c r="B519" s="256" t="s">
        <v>747</v>
      </c>
      <c r="C519" s="268" t="s">
        <v>748</v>
      </c>
      <c r="D519" s="257" t="s">
        <v>615</v>
      </c>
      <c r="E519" s="258">
        <v>1</v>
      </c>
      <c r="F519" s="259"/>
      <c r="G519" s="260">
        <f>ROUND(E519*F519,2)</f>
        <v>0</v>
      </c>
      <c r="H519" s="259"/>
      <c r="I519" s="260">
        <f>ROUND(E519*H519,2)</f>
        <v>0</v>
      </c>
      <c r="J519" s="259"/>
      <c r="K519" s="260">
        <f>ROUND(E519*J519,2)</f>
        <v>0</v>
      </c>
      <c r="L519" s="260">
        <v>21</v>
      </c>
      <c r="M519" s="260">
        <f>G519*(1+L519/100)</f>
        <v>0</v>
      </c>
      <c r="N519" s="258">
        <v>0</v>
      </c>
      <c r="O519" s="258">
        <f>ROUND(E519*N519,2)</f>
        <v>0</v>
      </c>
      <c r="P519" s="258">
        <v>0</v>
      </c>
      <c r="Q519" s="258">
        <f>ROUND(E519*P519,2)</f>
        <v>0</v>
      </c>
      <c r="R519" s="260"/>
      <c r="S519" s="260" t="s">
        <v>418</v>
      </c>
      <c r="T519" s="261" t="s">
        <v>419</v>
      </c>
      <c r="U519" s="232">
        <v>0</v>
      </c>
      <c r="V519" s="232">
        <f>ROUND(E519*U519,2)</f>
        <v>0</v>
      </c>
      <c r="W519" s="232"/>
      <c r="X519" s="232" t="s">
        <v>234</v>
      </c>
      <c r="Y519" s="232" t="s">
        <v>235</v>
      </c>
      <c r="Z519" s="212"/>
      <c r="AA519" s="212"/>
      <c r="AB519" s="212"/>
      <c r="AC519" s="212"/>
      <c r="AD519" s="212"/>
      <c r="AE519" s="212"/>
      <c r="AF519" s="212"/>
      <c r="AG519" s="212" t="s">
        <v>236</v>
      </c>
      <c r="AH519" s="212"/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ht="20" outlineLevel="1" x14ac:dyDescent="0.25">
      <c r="A520" s="255">
        <v>147</v>
      </c>
      <c r="B520" s="256" t="s">
        <v>749</v>
      </c>
      <c r="C520" s="268" t="s">
        <v>750</v>
      </c>
      <c r="D520" s="257" t="s">
        <v>615</v>
      </c>
      <c r="E520" s="258">
        <v>3</v>
      </c>
      <c r="F520" s="259"/>
      <c r="G520" s="260">
        <f>ROUND(E520*F520,2)</f>
        <v>0</v>
      </c>
      <c r="H520" s="259"/>
      <c r="I520" s="260">
        <f>ROUND(E520*H520,2)</f>
        <v>0</v>
      </c>
      <c r="J520" s="259"/>
      <c r="K520" s="260">
        <f>ROUND(E520*J520,2)</f>
        <v>0</v>
      </c>
      <c r="L520" s="260">
        <v>21</v>
      </c>
      <c r="M520" s="260">
        <f>G520*(1+L520/100)</f>
        <v>0</v>
      </c>
      <c r="N520" s="258">
        <v>0</v>
      </c>
      <c r="O520" s="258">
        <f>ROUND(E520*N520,2)</f>
        <v>0</v>
      </c>
      <c r="P520" s="258">
        <v>0</v>
      </c>
      <c r="Q520" s="258">
        <f>ROUND(E520*P520,2)</f>
        <v>0</v>
      </c>
      <c r="R520" s="260"/>
      <c r="S520" s="260" t="s">
        <v>418</v>
      </c>
      <c r="T520" s="261" t="s">
        <v>419</v>
      </c>
      <c r="U520" s="232">
        <v>0</v>
      </c>
      <c r="V520" s="232">
        <f>ROUND(E520*U520,2)</f>
        <v>0</v>
      </c>
      <c r="W520" s="232"/>
      <c r="X520" s="232" t="s">
        <v>234</v>
      </c>
      <c r="Y520" s="232" t="s">
        <v>235</v>
      </c>
      <c r="Z520" s="212"/>
      <c r="AA520" s="212"/>
      <c r="AB520" s="212"/>
      <c r="AC520" s="212"/>
      <c r="AD520" s="212"/>
      <c r="AE520" s="212"/>
      <c r="AF520" s="212"/>
      <c r="AG520" s="212" t="s">
        <v>236</v>
      </c>
      <c r="AH520" s="212"/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ht="20" outlineLevel="1" x14ac:dyDescent="0.25">
      <c r="A521" s="255">
        <v>148</v>
      </c>
      <c r="B521" s="256" t="s">
        <v>751</v>
      </c>
      <c r="C521" s="268" t="s">
        <v>752</v>
      </c>
      <c r="D521" s="257" t="s">
        <v>615</v>
      </c>
      <c r="E521" s="258">
        <v>1</v>
      </c>
      <c r="F521" s="259"/>
      <c r="G521" s="260">
        <f>ROUND(E521*F521,2)</f>
        <v>0</v>
      </c>
      <c r="H521" s="259"/>
      <c r="I521" s="260">
        <f>ROUND(E521*H521,2)</f>
        <v>0</v>
      </c>
      <c r="J521" s="259"/>
      <c r="K521" s="260">
        <f>ROUND(E521*J521,2)</f>
        <v>0</v>
      </c>
      <c r="L521" s="260">
        <v>21</v>
      </c>
      <c r="M521" s="260">
        <f>G521*(1+L521/100)</f>
        <v>0</v>
      </c>
      <c r="N521" s="258">
        <v>0</v>
      </c>
      <c r="O521" s="258">
        <f>ROUND(E521*N521,2)</f>
        <v>0</v>
      </c>
      <c r="P521" s="258">
        <v>0</v>
      </c>
      <c r="Q521" s="258">
        <f>ROUND(E521*P521,2)</f>
        <v>0</v>
      </c>
      <c r="R521" s="260"/>
      <c r="S521" s="260" t="s">
        <v>418</v>
      </c>
      <c r="T521" s="261" t="s">
        <v>419</v>
      </c>
      <c r="U521" s="232">
        <v>0</v>
      </c>
      <c r="V521" s="232">
        <f>ROUND(E521*U521,2)</f>
        <v>0</v>
      </c>
      <c r="W521" s="232"/>
      <c r="X521" s="232" t="s">
        <v>234</v>
      </c>
      <c r="Y521" s="232" t="s">
        <v>235</v>
      </c>
      <c r="Z521" s="212"/>
      <c r="AA521" s="212"/>
      <c r="AB521" s="212"/>
      <c r="AC521" s="212"/>
      <c r="AD521" s="212"/>
      <c r="AE521" s="212"/>
      <c r="AF521" s="212"/>
      <c r="AG521" s="212" t="s">
        <v>236</v>
      </c>
      <c r="AH521" s="212"/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ht="20" outlineLevel="1" x14ac:dyDescent="0.25">
      <c r="A522" s="255">
        <v>149</v>
      </c>
      <c r="B522" s="256" t="s">
        <v>753</v>
      </c>
      <c r="C522" s="268" t="s">
        <v>754</v>
      </c>
      <c r="D522" s="257" t="s">
        <v>615</v>
      </c>
      <c r="E522" s="258">
        <v>1</v>
      </c>
      <c r="F522" s="259"/>
      <c r="G522" s="260">
        <f>ROUND(E522*F522,2)</f>
        <v>0</v>
      </c>
      <c r="H522" s="259"/>
      <c r="I522" s="260">
        <f>ROUND(E522*H522,2)</f>
        <v>0</v>
      </c>
      <c r="J522" s="259"/>
      <c r="K522" s="260">
        <f>ROUND(E522*J522,2)</f>
        <v>0</v>
      </c>
      <c r="L522" s="260">
        <v>21</v>
      </c>
      <c r="M522" s="260">
        <f>G522*(1+L522/100)</f>
        <v>0</v>
      </c>
      <c r="N522" s="258">
        <v>0</v>
      </c>
      <c r="O522" s="258">
        <f>ROUND(E522*N522,2)</f>
        <v>0</v>
      </c>
      <c r="P522" s="258">
        <v>0</v>
      </c>
      <c r="Q522" s="258">
        <f>ROUND(E522*P522,2)</f>
        <v>0</v>
      </c>
      <c r="R522" s="260"/>
      <c r="S522" s="260" t="s">
        <v>418</v>
      </c>
      <c r="T522" s="261" t="s">
        <v>419</v>
      </c>
      <c r="U522" s="232">
        <v>0</v>
      </c>
      <c r="V522" s="232">
        <f>ROUND(E522*U522,2)</f>
        <v>0</v>
      </c>
      <c r="W522" s="232"/>
      <c r="X522" s="232" t="s">
        <v>234</v>
      </c>
      <c r="Y522" s="232" t="s">
        <v>235</v>
      </c>
      <c r="Z522" s="212"/>
      <c r="AA522" s="212"/>
      <c r="AB522" s="212"/>
      <c r="AC522" s="212"/>
      <c r="AD522" s="212"/>
      <c r="AE522" s="212"/>
      <c r="AF522" s="212"/>
      <c r="AG522" s="212" t="s">
        <v>236</v>
      </c>
      <c r="AH522" s="212"/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ht="20" outlineLevel="1" x14ac:dyDescent="0.25">
      <c r="A523" s="255">
        <v>150</v>
      </c>
      <c r="B523" s="256" t="s">
        <v>755</v>
      </c>
      <c r="C523" s="268" t="s">
        <v>756</v>
      </c>
      <c r="D523" s="257" t="s">
        <v>615</v>
      </c>
      <c r="E523" s="258">
        <v>1</v>
      </c>
      <c r="F523" s="259"/>
      <c r="G523" s="260">
        <f>ROUND(E523*F523,2)</f>
        <v>0</v>
      </c>
      <c r="H523" s="259"/>
      <c r="I523" s="260">
        <f>ROUND(E523*H523,2)</f>
        <v>0</v>
      </c>
      <c r="J523" s="259"/>
      <c r="K523" s="260">
        <f>ROUND(E523*J523,2)</f>
        <v>0</v>
      </c>
      <c r="L523" s="260">
        <v>21</v>
      </c>
      <c r="M523" s="260">
        <f>G523*(1+L523/100)</f>
        <v>0</v>
      </c>
      <c r="N523" s="258">
        <v>0</v>
      </c>
      <c r="O523" s="258">
        <f>ROUND(E523*N523,2)</f>
        <v>0</v>
      </c>
      <c r="P523" s="258">
        <v>0</v>
      </c>
      <c r="Q523" s="258">
        <f>ROUND(E523*P523,2)</f>
        <v>0</v>
      </c>
      <c r="R523" s="260"/>
      <c r="S523" s="260" t="s">
        <v>418</v>
      </c>
      <c r="T523" s="261" t="s">
        <v>419</v>
      </c>
      <c r="U523" s="232">
        <v>0</v>
      </c>
      <c r="V523" s="232">
        <f>ROUND(E523*U523,2)</f>
        <v>0</v>
      </c>
      <c r="W523" s="232"/>
      <c r="X523" s="232" t="s">
        <v>234</v>
      </c>
      <c r="Y523" s="232" t="s">
        <v>235</v>
      </c>
      <c r="Z523" s="212"/>
      <c r="AA523" s="212"/>
      <c r="AB523" s="212"/>
      <c r="AC523" s="212"/>
      <c r="AD523" s="212"/>
      <c r="AE523" s="212"/>
      <c r="AF523" s="212"/>
      <c r="AG523" s="212" t="s">
        <v>236</v>
      </c>
      <c r="AH523" s="212"/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ht="20" outlineLevel="1" x14ac:dyDescent="0.25">
      <c r="A524" s="255">
        <v>151</v>
      </c>
      <c r="B524" s="256" t="s">
        <v>757</v>
      </c>
      <c r="C524" s="268" t="s">
        <v>758</v>
      </c>
      <c r="D524" s="257" t="s">
        <v>615</v>
      </c>
      <c r="E524" s="258">
        <v>1</v>
      </c>
      <c r="F524" s="259"/>
      <c r="G524" s="260">
        <f>ROUND(E524*F524,2)</f>
        <v>0</v>
      </c>
      <c r="H524" s="259"/>
      <c r="I524" s="260">
        <f>ROUND(E524*H524,2)</f>
        <v>0</v>
      </c>
      <c r="J524" s="259"/>
      <c r="K524" s="260">
        <f>ROUND(E524*J524,2)</f>
        <v>0</v>
      </c>
      <c r="L524" s="260">
        <v>21</v>
      </c>
      <c r="M524" s="260">
        <f>G524*(1+L524/100)</f>
        <v>0</v>
      </c>
      <c r="N524" s="258">
        <v>0</v>
      </c>
      <c r="O524" s="258">
        <f>ROUND(E524*N524,2)</f>
        <v>0</v>
      </c>
      <c r="P524" s="258">
        <v>0</v>
      </c>
      <c r="Q524" s="258">
        <f>ROUND(E524*P524,2)</f>
        <v>0</v>
      </c>
      <c r="R524" s="260"/>
      <c r="S524" s="260" t="s">
        <v>418</v>
      </c>
      <c r="T524" s="261" t="s">
        <v>419</v>
      </c>
      <c r="U524" s="232">
        <v>0</v>
      </c>
      <c r="V524" s="232">
        <f>ROUND(E524*U524,2)</f>
        <v>0</v>
      </c>
      <c r="W524" s="232"/>
      <c r="X524" s="232" t="s">
        <v>234</v>
      </c>
      <c r="Y524" s="232" t="s">
        <v>235</v>
      </c>
      <c r="Z524" s="212"/>
      <c r="AA524" s="212"/>
      <c r="AB524" s="212"/>
      <c r="AC524" s="212"/>
      <c r="AD524" s="212"/>
      <c r="AE524" s="212"/>
      <c r="AF524" s="212"/>
      <c r="AG524" s="212" t="s">
        <v>236</v>
      </c>
      <c r="AH524" s="212"/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 ht="20" outlineLevel="1" x14ac:dyDescent="0.25">
      <c r="A525" s="255">
        <v>152</v>
      </c>
      <c r="B525" s="256" t="s">
        <v>759</v>
      </c>
      <c r="C525" s="268" t="s">
        <v>760</v>
      </c>
      <c r="D525" s="257" t="s">
        <v>615</v>
      </c>
      <c r="E525" s="258">
        <v>1</v>
      </c>
      <c r="F525" s="259"/>
      <c r="G525" s="260">
        <f>ROUND(E525*F525,2)</f>
        <v>0</v>
      </c>
      <c r="H525" s="259"/>
      <c r="I525" s="260">
        <f>ROUND(E525*H525,2)</f>
        <v>0</v>
      </c>
      <c r="J525" s="259"/>
      <c r="K525" s="260">
        <f>ROUND(E525*J525,2)</f>
        <v>0</v>
      </c>
      <c r="L525" s="260">
        <v>21</v>
      </c>
      <c r="M525" s="260">
        <f>G525*(1+L525/100)</f>
        <v>0</v>
      </c>
      <c r="N525" s="258">
        <v>0</v>
      </c>
      <c r="O525" s="258">
        <f>ROUND(E525*N525,2)</f>
        <v>0</v>
      </c>
      <c r="P525" s="258">
        <v>0</v>
      </c>
      <c r="Q525" s="258">
        <f>ROUND(E525*P525,2)</f>
        <v>0</v>
      </c>
      <c r="R525" s="260"/>
      <c r="S525" s="260" t="s">
        <v>418</v>
      </c>
      <c r="T525" s="261" t="s">
        <v>419</v>
      </c>
      <c r="U525" s="232">
        <v>0</v>
      </c>
      <c r="V525" s="232">
        <f>ROUND(E525*U525,2)</f>
        <v>0</v>
      </c>
      <c r="W525" s="232"/>
      <c r="X525" s="232" t="s">
        <v>234</v>
      </c>
      <c r="Y525" s="232" t="s">
        <v>235</v>
      </c>
      <c r="Z525" s="212"/>
      <c r="AA525" s="212"/>
      <c r="AB525" s="212"/>
      <c r="AC525" s="212"/>
      <c r="AD525" s="212"/>
      <c r="AE525" s="212"/>
      <c r="AF525" s="212"/>
      <c r="AG525" s="212" t="s">
        <v>236</v>
      </c>
      <c r="AH525" s="212"/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</row>
    <row r="526" spans="1:60" ht="20" outlineLevel="1" x14ac:dyDescent="0.25">
      <c r="A526" s="255">
        <v>153</v>
      </c>
      <c r="B526" s="256" t="s">
        <v>761</v>
      </c>
      <c r="C526" s="268" t="s">
        <v>762</v>
      </c>
      <c r="D526" s="257" t="s">
        <v>615</v>
      </c>
      <c r="E526" s="258">
        <v>1</v>
      </c>
      <c r="F526" s="259"/>
      <c r="G526" s="260">
        <f>ROUND(E526*F526,2)</f>
        <v>0</v>
      </c>
      <c r="H526" s="259"/>
      <c r="I526" s="260">
        <f>ROUND(E526*H526,2)</f>
        <v>0</v>
      </c>
      <c r="J526" s="259"/>
      <c r="K526" s="260">
        <f>ROUND(E526*J526,2)</f>
        <v>0</v>
      </c>
      <c r="L526" s="260">
        <v>21</v>
      </c>
      <c r="M526" s="260">
        <f>G526*(1+L526/100)</f>
        <v>0</v>
      </c>
      <c r="N526" s="258">
        <v>0</v>
      </c>
      <c r="O526" s="258">
        <f>ROUND(E526*N526,2)</f>
        <v>0</v>
      </c>
      <c r="P526" s="258">
        <v>0</v>
      </c>
      <c r="Q526" s="258">
        <f>ROUND(E526*P526,2)</f>
        <v>0</v>
      </c>
      <c r="R526" s="260"/>
      <c r="S526" s="260" t="s">
        <v>418</v>
      </c>
      <c r="T526" s="261" t="s">
        <v>419</v>
      </c>
      <c r="U526" s="232">
        <v>0</v>
      </c>
      <c r="V526" s="232">
        <f>ROUND(E526*U526,2)</f>
        <v>0</v>
      </c>
      <c r="W526" s="232"/>
      <c r="X526" s="232" t="s">
        <v>234</v>
      </c>
      <c r="Y526" s="232" t="s">
        <v>235</v>
      </c>
      <c r="Z526" s="212"/>
      <c r="AA526" s="212"/>
      <c r="AB526" s="212"/>
      <c r="AC526" s="212"/>
      <c r="AD526" s="212"/>
      <c r="AE526" s="212"/>
      <c r="AF526" s="212"/>
      <c r="AG526" s="212" t="s">
        <v>236</v>
      </c>
      <c r="AH526" s="212"/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ht="30" outlineLevel="1" x14ac:dyDescent="0.25">
      <c r="A527" s="255">
        <v>154</v>
      </c>
      <c r="B527" s="256" t="s">
        <v>763</v>
      </c>
      <c r="C527" s="268" t="s">
        <v>764</v>
      </c>
      <c r="D527" s="257" t="s">
        <v>615</v>
      </c>
      <c r="E527" s="258">
        <v>1</v>
      </c>
      <c r="F527" s="259"/>
      <c r="G527" s="260">
        <f>ROUND(E527*F527,2)</f>
        <v>0</v>
      </c>
      <c r="H527" s="259"/>
      <c r="I527" s="260">
        <f>ROUND(E527*H527,2)</f>
        <v>0</v>
      </c>
      <c r="J527" s="259"/>
      <c r="K527" s="260">
        <f>ROUND(E527*J527,2)</f>
        <v>0</v>
      </c>
      <c r="L527" s="260">
        <v>21</v>
      </c>
      <c r="M527" s="260">
        <f>G527*(1+L527/100)</f>
        <v>0</v>
      </c>
      <c r="N527" s="258">
        <v>0</v>
      </c>
      <c r="O527" s="258">
        <f>ROUND(E527*N527,2)</f>
        <v>0</v>
      </c>
      <c r="P527" s="258">
        <v>0</v>
      </c>
      <c r="Q527" s="258">
        <f>ROUND(E527*P527,2)</f>
        <v>0</v>
      </c>
      <c r="R527" s="260"/>
      <c r="S527" s="260" t="s">
        <v>418</v>
      </c>
      <c r="T527" s="261" t="s">
        <v>419</v>
      </c>
      <c r="U527" s="232">
        <v>0</v>
      </c>
      <c r="V527" s="232">
        <f>ROUND(E527*U527,2)</f>
        <v>0</v>
      </c>
      <c r="W527" s="232"/>
      <c r="X527" s="232" t="s">
        <v>234</v>
      </c>
      <c r="Y527" s="232" t="s">
        <v>235</v>
      </c>
      <c r="Z527" s="212"/>
      <c r="AA527" s="212"/>
      <c r="AB527" s="212"/>
      <c r="AC527" s="212"/>
      <c r="AD527" s="212"/>
      <c r="AE527" s="212"/>
      <c r="AF527" s="212"/>
      <c r="AG527" s="212" t="s">
        <v>236</v>
      </c>
      <c r="AH527" s="212"/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ht="20" outlineLevel="1" x14ac:dyDescent="0.25">
      <c r="A528" s="255">
        <v>155</v>
      </c>
      <c r="B528" s="256" t="s">
        <v>765</v>
      </c>
      <c r="C528" s="268" t="s">
        <v>766</v>
      </c>
      <c r="D528" s="257" t="s">
        <v>615</v>
      </c>
      <c r="E528" s="258">
        <v>1</v>
      </c>
      <c r="F528" s="259"/>
      <c r="G528" s="260">
        <f>ROUND(E528*F528,2)</f>
        <v>0</v>
      </c>
      <c r="H528" s="259"/>
      <c r="I528" s="260">
        <f>ROUND(E528*H528,2)</f>
        <v>0</v>
      </c>
      <c r="J528" s="259"/>
      <c r="K528" s="260">
        <f>ROUND(E528*J528,2)</f>
        <v>0</v>
      </c>
      <c r="L528" s="260">
        <v>21</v>
      </c>
      <c r="M528" s="260">
        <f>G528*(1+L528/100)</f>
        <v>0</v>
      </c>
      <c r="N528" s="258">
        <v>0</v>
      </c>
      <c r="O528" s="258">
        <f>ROUND(E528*N528,2)</f>
        <v>0</v>
      </c>
      <c r="P528" s="258">
        <v>0</v>
      </c>
      <c r="Q528" s="258">
        <f>ROUND(E528*P528,2)</f>
        <v>0</v>
      </c>
      <c r="R528" s="260"/>
      <c r="S528" s="260" t="s">
        <v>418</v>
      </c>
      <c r="T528" s="261" t="s">
        <v>419</v>
      </c>
      <c r="U528" s="232">
        <v>0</v>
      </c>
      <c r="V528" s="232">
        <f>ROUND(E528*U528,2)</f>
        <v>0</v>
      </c>
      <c r="W528" s="232"/>
      <c r="X528" s="232" t="s">
        <v>234</v>
      </c>
      <c r="Y528" s="232" t="s">
        <v>235</v>
      </c>
      <c r="Z528" s="212"/>
      <c r="AA528" s="212"/>
      <c r="AB528" s="212"/>
      <c r="AC528" s="212"/>
      <c r="AD528" s="212"/>
      <c r="AE528" s="212"/>
      <c r="AF528" s="212"/>
      <c r="AG528" s="212" t="s">
        <v>236</v>
      </c>
      <c r="AH528" s="212"/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ht="20" outlineLevel="1" x14ac:dyDescent="0.25">
      <c r="A529" s="255">
        <v>156</v>
      </c>
      <c r="B529" s="256" t="s">
        <v>767</v>
      </c>
      <c r="C529" s="268" t="s">
        <v>768</v>
      </c>
      <c r="D529" s="257" t="s">
        <v>615</v>
      </c>
      <c r="E529" s="258">
        <v>7</v>
      </c>
      <c r="F529" s="259"/>
      <c r="G529" s="260">
        <f>ROUND(E529*F529,2)</f>
        <v>0</v>
      </c>
      <c r="H529" s="259"/>
      <c r="I529" s="260">
        <f>ROUND(E529*H529,2)</f>
        <v>0</v>
      </c>
      <c r="J529" s="259"/>
      <c r="K529" s="260">
        <f>ROUND(E529*J529,2)</f>
        <v>0</v>
      </c>
      <c r="L529" s="260">
        <v>21</v>
      </c>
      <c r="M529" s="260">
        <f>G529*(1+L529/100)</f>
        <v>0</v>
      </c>
      <c r="N529" s="258">
        <v>0</v>
      </c>
      <c r="O529" s="258">
        <f>ROUND(E529*N529,2)</f>
        <v>0</v>
      </c>
      <c r="P529" s="258">
        <v>0</v>
      </c>
      <c r="Q529" s="258">
        <f>ROUND(E529*P529,2)</f>
        <v>0</v>
      </c>
      <c r="R529" s="260"/>
      <c r="S529" s="260" t="s">
        <v>418</v>
      </c>
      <c r="T529" s="261" t="s">
        <v>419</v>
      </c>
      <c r="U529" s="232">
        <v>0</v>
      </c>
      <c r="V529" s="232">
        <f>ROUND(E529*U529,2)</f>
        <v>0</v>
      </c>
      <c r="W529" s="232"/>
      <c r="X529" s="232" t="s">
        <v>234</v>
      </c>
      <c r="Y529" s="232" t="s">
        <v>235</v>
      </c>
      <c r="Z529" s="212"/>
      <c r="AA529" s="212"/>
      <c r="AB529" s="212"/>
      <c r="AC529" s="212"/>
      <c r="AD529" s="212"/>
      <c r="AE529" s="212"/>
      <c r="AF529" s="212"/>
      <c r="AG529" s="212" t="s">
        <v>236</v>
      </c>
      <c r="AH529" s="212"/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 ht="20" outlineLevel="1" x14ac:dyDescent="0.25">
      <c r="A530" s="255">
        <v>157</v>
      </c>
      <c r="B530" s="256" t="s">
        <v>769</v>
      </c>
      <c r="C530" s="268" t="s">
        <v>770</v>
      </c>
      <c r="D530" s="257" t="s">
        <v>615</v>
      </c>
      <c r="E530" s="258">
        <v>1</v>
      </c>
      <c r="F530" s="259"/>
      <c r="G530" s="260">
        <f>ROUND(E530*F530,2)</f>
        <v>0</v>
      </c>
      <c r="H530" s="259"/>
      <c r="I530" s="260">
        <f>ROUND(E530*H530,2)</f>
        <v>0</v>
      </c>
      <c r="J530" s="259"/>
      <c r="K530" s="260">
        <f>ROUND(E530*J530,2)</f>
        <v>0</v>
      </c>
      <c r="L530" s="260">
        <v>21</v>
      </c>
      <c r="M530" s="260">
        <f>G530*(1+L530/100)</f>
        <v>0</v>
      </c>
      <c r="N530" s="258">
        <v>0</v>
      </c>
      <c r="O530" s="258">
        <f>ROUND(E530*N530,2)</f>
        <v>0</v>
      </c>
      <c r="P530" s="258">
        <v>0</v>
      </c>
      <c r="Q530" s="258">
        <f>ROUND(E530*P530,2)</f>
        <v>0</v>
      </c>
      <c r="R530" s="260"/>
      <c r="S530" s="260" t="s">
        <v>418</v>
      </c>
      <c r="T530" s="261" t="s">
        <v>419</v>
      </c>
      <c r="U530" s="232">
        <v>0</v>
      </c>
      <c r="V530" s="232">
        <f>ROUND(E530*U530,2)</f>
        <v>0</v>
      </c>
      <c r="W530" s="232"/>
      <c r="X530" s="232" t="s">
        <v>234</v>
      </c>
      <c r="Y530" s="232" t="s">
        <v>235</v>
      </c>
      <c r="Z530" s="212"/>
      <c r="AA530" s="212"/>
      <c r="AB530" s="212"/>
      <c r="AC530" s="212"/>
      <c r="AD530" s="212"/>
      <c r="AE530" s="212"/>
      <c r="AF530" s="212"/>
      <c r="AG530" s="212" t="s">
        <v>236</v>
      </c>
      <c r="AH530" s="212"/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 ht="20" outlineLevel="1" x14ac:dyDescent="0.25">
      <c r="A531" s="255">
        <v>158</v>
      </c>
      <c r="B531" s="256" t="s">
        <v>771</v>
      </c>
      <c r="C531" s="268" t="s">
        <v>772</v>
      </c>
      <c r="D531" s="257" t="s">
        <v>615</v>
      </c>
      <c r="E531" s="258">
        <v>1</v>
      </c>
      <c r="F531" s="259"/>
      <c r="G531" s="260">
        <f>ROUND(E531*F531,2)</f>
        <v>0</v>
      </c>
      <c r="H531" s="259"/>
      <c r="I531" s="260">
        <f>ROUND(E531*H531,2)</f>
        <v>0</v>
      </c>
      <c r="J531" s="259"/>
      <c r="K531" s="260">
        <f>ROUND(E531*J531,2)</f>
        <v>0</v>
      </c>
      <c r="L531" s="260">
        <v>21</v>
      </c>
      <c r="M531" s="260">
        <f>G531*(1+L531/100)</f>
        <v>0</v>
      </c>
      <c r="N531" s="258">
        <v>0</v>
      </c>
      <c r="O531" s="258">
        <f>ROUND(E531*N531,2)</f>
        <v>0</v>
      </c>
      <c r="P531" s="258">
        <v>0</v>
      </c>
      <c r="Q531" s="258">
        <f>ROUND(E531*P531,2)</f>
        <v>0</v>
      </c>
      <c r="R531" s="260"/>
      <c r="S531" s="260" t="s">
        <v>418</v>
      </c>
      <c r="T531" s="261" t="s">
        <v>419</v>
      </c>
      <c r="U531" s="232">
        <v>0</v>
      </c>
      <c r="V531" s="232">
        <f>ROUND(E531*U531,2)</f>
        <v>0</v>
      </c>
      <c r="W531" s="232"/>
      <c r="X531" s="232" t="s">
        <v>234</v>
      </c>
      <c r="Y531" s="232" t="s">
        <v>235</v>
      </c>
      <c r="Z531" s="212"/>
      <c r="AA531" s="212"/>
      <c r="AB531" s="212"/>
      <c r="AC531" s="212"/>
      <c r="AD531" s="212"/>
      <c r="AE531" s="212"/>
      <c r="AF531" s="212"/>
      <c r="AG531" s="212" t="s">
        <v>236</v>
      </c>
      <c r="AH531" s="212"/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</row>
    <row r="532" spans="1:60" ht="20" outlineLevel="1" x14ac:dyDescent="0.25">
      <c r="A532" s="255">
        <v>159</v>
      </c>
      <c r="B532" s="256" t="s">
        <v>773</v>
      </c>
      <c r="C532" s="268" t="s">
        <v>774</v>
      </c>
      <c r="D532" s="257" t="s">
        <v>615</v>
      </c>
      <c r="E532" s="258">
        <v>1</v>
      </c>
      <c r="F532" s="259"/>
      <c r="G532" s="260">
        <f>ROUND(E532*F532,2)</f>
        <v>0</v>
      </c>
      <c r="H532" s="259"/>
      <c r="I532" s="260">
        <f>ROUND(E532*H532,2)</f>
        <v>0</v>
      </c>
      <c r="J532" s="259"/>
      <c r="K532" s="260">
        <f>ROUND(E532*J532,2)</f>
        <v>0</v>
      </c>
      <c r="L532" s="260">
        <v>21</v>
      </c>
      <c r="M532" s="260">
        <f>G532*(1+L532/100)</f>
        <v>0</v>
      </c>
      <c r="N532" s="258">
        <v>0</v>
      </c>
      <c r="O532" s="258">
        <f>ROUND(E532*N532,2)</f>
        <v>0</v>
      </c>
      <c r="P532" s="258">
        <v>0</v>
      </c>
      <c r="Q532" s="258">
        <f>ROUND(E532*P532,2)</f>
        <v>0</v>
      </c>
      <c r="R532" s="260"/>
      <c r="S532" s="260" t="s">
        <v>418</v>
      </c>
      <c r="T532" s="261" t="s">
        <v>419</v>
      </c>
      <c r="U532" s="232">
        <v>0</v>
      </c>
      <c r="V532" s="232">
        <f>ROUND(E532*U532,2)</f>
        <v>0</v>
      </c>
      <c r="W532" s="232"/>
      <c r="X532" s="232" t="s">
        <v>234</v>
      </c>
      <c r="Y532" s="232" t="s">
        <v>235</v>
      </c>
      <c r="Z532" s="212"/>
      <c r="AA532" s="212"/>
      <c r="AB532" s="212"/>
      <c r="AC532" s="212"/>
      <c r="AD532" s="212"/>
      <c r="AE532" s="212"/>
      <c r="AF532" s="212"/>
      <c r="AG532" s="212" t="s">
        <v>236</v>
      </c>
      <c r="AH532" s="212"/>
      <c r="AI532" s="212"/>
      <c r="AJ532" s="212"/>
      <c r="AK532" s="212"/>
      <c r="AL532" s="212"/>
      <c r="AM532" s="212"/>
      <c r="AN532" s="212"/>
      <c r="AO532" s="212"/>
      <c r="AP532" s="212"/>
      <c r="AQ532" s="212"/>
      <c r="AR532" s="212"/>
      <c r="AS532" s="212"/>
      <c r="AT532" s="212"/>
      <c r="AU532" s="212"/>
      <c r="AV532" s="212"/>
      <c r="AW532" s="212"/>
      <c r="AX532" s="212"/>
      <c r="AY532" s="212"/>
      <c r="AZ532" s="212"/>
      <c r="BA532" s="212"/>
      <c r="BB532" s="212"/>
      <c r="BC532" s="212"/>
      <c r="BD532" s="212"/>
      <c r="BE532" s="212"/>
      <c r="BF532" s="212"/>
      <c r="BG532" s="212"/>
      <c r="BH532" s="212"/>
    </row>
    <row r="533" spans="1:60" ht="20" outlineLevel="1" x14ac:dyDescent="0.25">
      <c r="A533" s="255">
        <v>160</v>
      </c>
      <c r="B533" s="256" t="s">
        <v>775</v>
      </c>
      <c r="C533" s="268" t="s">
        <v>776</v>
      </c>
      <c r="D533" s="257" t="s">
        <v>615</v>
      </c>
      <c r="E533" s="258">
        <v>1</v>
      </c>
      <c r="F533" s="259"/>
      <c r="G533" s="260">
        <f>ROUND(E533*F533,2)</f>
        <v>0</v>
      </c>
      <c r="H533" s="259"/>
      <c r="I533" s="260">
        <f>ROUND(E533*H533,2)</f>
        <v>0</v>
      </c>
      <c r="J533" s="259"/>
      <c r="K533" s="260">
        <f>ROUND(E533*J533,2)</f>
        <v>0</v>
      </c>
      <c r="L533" s="260">
        <v>21</v>
      </c>
      <c r="M533" s="260">
        <f>G533*(1+L533/100)</f>
        <v>0</v>
      </c>
      <c r="N533" s="258">
        <v>0</v>
      </c>
      <c r="O533" s="258">
        <f>ROUND(E533*N533,2)</f>
        <v>0</v>
      </c>
      <c r="P533" s="258">
        <v>0</v>
      </c>
      <c r="Q533" s="258">
        <f>ROUND(E533*P533,2)</f>
        <v>0</v>
      </c>
      <c r="R533" s="260"/>
      <c r="S533" s="260" t="s">
        <v>418</v>
      </c>
      <c r="T533" s="261" t="s">
        <v>419</v>
      </c>
      <c r="U533" s="232">
        <v>0</v>
      </c>
      <c r="V533" s="232">
        <f>ROUND(E533*U533,2)</f>
        <v>0</v>
      </c>
      <c r="W533" s="232"/>
      <c r="X533" s="232" t="s">
        <v>234</v>
      </c>
      <c r="Y533" s="232" t="s">
        <v>235</v>
      </c>
      <c r="Z533" s="212"/>
      <c r="AA533" s="212"/>
      <c r="AB533" s="212"/>
      <c r="AC533" s="212"/>
      <c r="AD533" s="212"/>
      <c r="AE533" s="212"/>
      <c r="AF533" s="212"/>
      <c r="AG533" s="212" t="s">
        <v>236</v>
      </c>
      <c r="AH533" s="212"/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</row>
    <row r="534" spans="1:60" ht="20" outlineLevel="1" x14ac:dyDescent="0.25">
      <c r="A534" s="255">
        <v>161</v>
      </c>
      <c r="B534" s="256" t="s">
        <v>777</v>
      </c>
      <c r="C534" s="268" t="s">
        <v>778</v>
      </c>
      <c r="D534" s="257" t="s">
        <v>615</v>
      </c>
      <c r="E534" s="258">
        <v>2</v>
      </c>
      <c r="F534" s="259"/>
      <c r="G534" s="260">
        <f>ROUND(E534*F534,2)</f>
        <v>0</v>
      </c>
      <c r="H534" s="259"/>
      <c r="I534" s="260">
        <f>ROUND(E534*H534,2)</f>
        <v>0</v>
      </c>
      <c r="J534" s="259"/>
      <c r="K534" s="260">
        <f>ROUND(E534*J534,2)</f>
        <v>0</v>
      </c>
      <c r="L534" s="260">
        <v>21</v>
      </c>
      <c r="M534" s="260">
        <f>G534*(1+L534/100)</f>
        <v>0</v>
      </c>
      <c r="N534" s="258">
        <v>0</v>
      </c>
      <c r="O534" s="258">
        <f>ROUND(E534*N534,2)</f>
        <v>0</v>
      </c>
      <c r="P534" s="258">
        <v>0</v>
      </c>
      <c r="Q534" s="258">
        <f>ROUND(E534*P534,2)</f>
        <v>0</v>
      </c>
      <c r="R534" s="260"/>
      <c r="S534" s="260" t="s">
        <v>418</v>
      </c>
      <c r="T534" s="261" t="s">
        <v>419</v>
      </c>
      <c r="U534" s="232">
        <v>0</v>
      </c>
      <c r="V534" s="232">
        <f>ROUND(E534*U534,2)</f>
        <v>0</v>
      </c>
      <c r="W534" s="232"/>
      <c r="X534" s="232" t="s">
        <v>234</v>
      </c>
      <c r="Y534" s="232" t="s">
        <v>235</v>
      </c>
      <c r="Z534" s="212"/>
      <c r="AA534" s="212"/>
      <c r="AB534" s="212"/>
      <c r="AC534" s="212"/>
      <c r="AD534" s="212"/>
      <c r="AE534" s="212"/>
      <c r="AF534" s="212"/>
      <c r="AG534" s="212" t="s">
        <v>236</v>
      </c>
      <c r="AH534" s="212"/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</row>
    <row r="535" spans="1:60" ht="13" x14ac:dyDescent="0.25">
      <c r="A535" s="238" t="s">
        <v>227</v>
      </c>
      <c r="B535" s="239" t="s">
        <v>188</v>
      </c>
      <c r="C535" s="265" t="s">
        <v>189</v>
      </c>
      <c r="D535" s="240"/>
      <c r="E535" s="241"/>
      <c r="F535" s="242"/>
      <c r="G535" s="242">
        <f>SUMIF(AG536:AG606,"&lt;&gt;NOR",G536:G606)</f>
        <v>0</v>
      </c>
      <c r="H535" s="242"/>
      <c r="I535" s="242">
        <f>SUM(I536:I606)</f>
        <v>0</v>
      </c>
      <c r="J535" s="242"/>
      <c r="K535" s="242">
        <f>SUM(K536:K606)</f>
        <v>0</v>
      </c>
      <c r="L535" s="242"/>
      <c r="M535" s="242">
        <f>SUM(M536:M606)</f>
        <v>0</v>
      </c>
      <c r="N535" s="241"/>
      <c r="O535" s="241">
        <f>SUM(O536:O606)</f>
        <v>0</v>
      </c>
      <c r="P535" s="241"/>
      <c r="Q535" s="241">
        <f>SUM(Q536:Q606)</f>
        <v>0</v>
      </c>
      <c r="R535" s="242"/>
      <c r="S535" s="242"/>
      <c r="T535" s="243"/>
      <c r="U535" s="237"/>
      <c r="V535" s="237">
        <f>SUM(V536:V606)</f>
        <v>48.54</v>
      </c>
      <c r="W535" s="237"/>
      <c r="X535" s="237"/>
      <c r="Y535" s="237"/>
      <c r="AG535" t="s">
        <v>228</v>
      </c>
    </row>
    <row r="536" spans="1:60" ht="20" outlineLevel="1" x14ac:dyDescent="0.25">
      <c r="A536" s="255">
        <v>162</v>
      </c>
      <c r="B536" s="256" t="s">
        <v>779</v>
      </c>
      <c r="C536" s="268" t="s">
        <v>780</v>
      </c>
      <c r="D536" s="257" t="s">
        <v>615</v>
      </c>
      <c r="E536" s="258">
        <v>48</v>
      </c>
      <c r="F536" s="259"/>
      <c r="G536" s="260">
        <f>ROUND(E536*F536,2)</f>
        <v>0</v>
      </c>
      <c r="H536" s="259"/>
      <c r="I536" s="260">
        <f>ROUND(E536*H536,2)</f>
        <v>0</v>
      </c>
      <c r="J536" s="259"/>
      <c r="K536" s="260">
        <f>ROUND(E536*J536,2)</f>
        <v>0</v>
      </c>
      <c r="L536" s="260">
        <v>21</v>
      </c>
      <c r="M536" s="260">
        <f>G536*(1+L536/100)</f>
        <v>0</v>
      </c>
      <c r="N536" s="258">
        <v>0</v>
      </c>
      <c r="O536" s="258">
        <f>ROUND(E536*N536,2)</f>
        <v>0</v>
      </c>
      <c r="P536" s="258">
        <v>0</v>
      </c>
      <c r="Q536" s="258">
        <f>ROUND(E536*P536,2)</f>
        <v>0</v>
      </c>
      <c r="R536" s="260"/>
      <c r="S536" s="260" t="s">
        <v>418</v>
      </c>
      <c r="T536" s="261" t="s">
        <v>419</v>
      </c>
      <c r="U536" s="232">
        <v>0</v>
      </c>
      <c r="V536" s="232">
        <f>ROUND(E536*U536,2)</f>
        <v>0</v>
      </c>
      <c r="W536" s="232"/>
      <c r="X536" s="232" t="s">
        <v>234</v>
      </c>
      <c r="Y536" s="232" t="s">
        <v>235</v>
      </c>
      <c r="Z536" s="212"/>
      <c r="AA536" s="212"/>
      <c r="AB536" s="212"/>
      <c r="AC536" s="212"/>
      <c r="AD536" s="212"/>
      <c r="AE536" s="212"/>
      <c r="AF536" s="212"/>
      <c r="AG536" s="212" t="s">
        <v>236</v>
      </c>
      <c r="AH536" s="212"/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2"/>
      <c r="AZ536" s="212"/>
      <c r="BA536" s="212"/>
      <c r="BB536" s="212"/>
      <c r="BC536" s="212"/>
      <c r="BD536" s="212"/>
      <c r="BE536" s="212"/>
      <c r="BF536" s="212"/>
      <c r="BG536" s="212"/>
      <c r="BH536" s="212"/>
    </row>
    <row r="537" spans="1:60" ht="20" outlineLevel="1" x14ac:dyDescent="0.25">
      <c r="A537" s="255">
        <v>163</v>
      </c>
      <c r="B537" s="256" t="s">
        <v>781</v>
      </c>
      <c r="C537" s="268" t="s">
        <v>782</v>
      </c>
      <c r="D537" s="257" t="s">
        <v>615</v>
      </c>
      <c r="E537" s="258">
        <v>1</v>
      </c>
      <c r="F537" s="259"/>
      <c r="G537" s="260">
        <f>ROUND(E537*F537,2)</f>
        <v>0</v>
      </c>
      <c r="H537" s="259"/>
      <c r="I537" s="260">
        <f>ROUND(E537*H537,2)</f>
        <v>0</v>
      </c>
      <c r="J537" s="259"/>
      <c r="K537" s="260">
        <f>ROUND(E537*J537,2)</f>
        <v>0</v>
      </c>
      <c r="L537" s="260">
        <v>21</v>
      </c>
      <c r="M537" s="260">
        <f>G537*(1+L537/100)</f>
        <v>0</v>
      </c>
      <c r="N537" s="258">
        <v>0</v>
      </c>
      <c r="O537" s="258">
        <f>ROUND(E537*N537,2)</f>
        <v>0</v>
      </c>
      <c r="P537" s="258">
        <v>0</v>
      </c>
      <c r="Q537" s="258">
        <f>ROUND(E537*P537,2)</f>
        <v>0</v>
      </c>
      <c r="R537" s="260"/>
      <c r="S537" s="260" t="s">
        <v>418</v>
      </c>
      <c r="T537" s="261" t="s">
        <v>419</v>
      </c>
      <c r="U537" s="232">
        <v>0</v>
      </c>
      <c r="V537" s="232">
        <f>ROUND(E537*U537,2)</f>
        <v>0</v>
      </c>
      <c r="W537" s="232"/>
      <c r="X537" s="232" t="s">
        <v>234</v>
      </c>
      <c r="Y537" s="232" t="s">
        <v>235</v>
      </c>
      <c r="Z537" s="212"/>
      <c r="AA537" s="212"/>
      <c r="AB537" s="212"/>
      <c r="AC537" s="212"/>
      <c r="AD537" s="212"/>
      <c r="AE537" s="212"/>
      <c r="AF537" s="212"/>
      <c r="AG537" s="212" t="s">
        <v>236</v>
      </c>
      <c r="AH537" s="212"/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</row>
    <row r="538" spans="1:60" ht="20" outlineLevel="1" x14ac:dyDescent="0.25">
      <c r="A538" s="255">
        <v>164</v>
      </c>
      <c r="B538" s="256" t="s">
        <v>783</v>
      </c>
      <c r="C538" s="268" t="s">
        <v>784</v>
      </c>
      <c r="D538" s="257" t="s">
        <v>615</v>
      </c>
      <c r="E538" s="258">
        <v>2</v>
      </c>
      <c r="F538" s="259"/>
      <c r="G538" s="260">
        <f>ROUND(E538*F538,2)</f>
        <v>0</v>
      </c>
      <c r="H538" s="259"/>
      <c r="I538" s="260">
        <f>ROUND(E538*H538,2)</f>
        <v>0</v>
      </c>
      <c r="J538" s="259"/>
      <c r="K538" s="260">
        <f>ROUND(E538*J538,2)</f>
        <v>0</v>
      </c>
      <c r="L538" s="260">
        <v>21</v>
      </c>
      <c r="M538" s="260">
        <f>G538*(1+L538/100)</f>
        <v>0</v>
      </c>
      <c r="N538" s="258">
        <v>0</v>
      </c>
      <c r="O538" s="258">
        <f>ROUND(E538*N538,2)</f>
        <v>0</v>
      </c>
      <c r="P538" s="258">
        <v>0</v>
      </c>
      <c r="Q538" s="258">
        <f>ROUND(E538*P538,2)</f>
        <v>0</v>
      </c>
      <c r="R538" s="260"/>
      <c r="S538" s="260" t="s">
        <v>418</v>
      </c>
      <c r="T538" s="261" t="s">
        <v>419</v>
      </c>
      <c r="U538" s="232">
        <v>0</v>
      </c>
      <c r="V538" s="232">
        <f>ROUND(E538*U538,2)</f>
        <v>0</v>
      </c>
      <c r="W538" s="232"/>
      <c r="X538" s="232" t="s">
        <v>234</v>
      </c>
      <c r="Y538" s="232" t="s">
        <v>235</v>
      </c>
      <c r="Z538" s="212"/>
      <c r="AA538" s="212"/>
      <c r="AB538" s="212"/>
      <c r="AC538" s="212"/>
      <c r="AD538" s="212"/>
      <c r="AE538" s="212"/>
      <c r="AF538" s="212"/>
      <c r="AG538" s="212" t="s">
        <v>236</v>
      </c>
      <c r="AH538" s="212"/>
      <c r="AI538" s="212"/>
      <c r="AJ538" s="212"/>
      <c r="AK538" s="212"/>
      <c r="AL538" s="212"/>
      <c r="AM538" s="212"/>
      <c r="AN538" s="212"/>
      <c r="AO538" s="212"/>
      <c r="AP538" s="212"/>
      <c r="AQ538" s="212"/>
      <c r="AR538" s="212"/>
      <c r="AS538" s="212"/>
      <c r="AT538" s="212"/>
      <c r="AU538" s="212"/>
      <c r="AV538" s="212"/>
      <c r="AW538" s="212"/>
      <c r="AX538" s="212"/>
      <c r="AY538" s="212"/>
      <c r="AZ538" s="212"/>
      <c r="BA538" s="212"/>
      <c r="BB538" s="212"/>
      <c r="BC538" s="212"/>
      <c r="BD538" s="212"/>
      <c r="BE538" s="212"/>
      <c r="BF538" s="212"/>
      <c r="BG538" s="212"/>
      <c r="BH538" s="212"/>
    </row>
    <row r="539" spans="1:60" ht="20" outlineLevel="1" x14ac:dyDescent="0.25">
      <c r="A539" s="255">
        <v>165</v>
      </c>
      <c r="B539" s="256" t="s">
        <v>785</v>
      </c>
      <c r="C539" s="268" t="s">
        <v>786</v>
      </c>
      <c r="D539" s="257" t="s">
        <v>615</v>
      </c>
      <c r="E539" s="258">
        <v>5</v>
      </c>
      <c r="F539" s="259"/>
      <c r="G539" s="260">
        <f>ROUND(E539*F539,2)</f>
        <v>0</v>
      </c>
      <c r="H539" s="259"/>
      <c r="I539" s="260">
        <f>ROUND(E539*H539,2)</f>
        <v>0</v>
      </c>
      <c r="J539" s="259"/>
      <c r="K539" s="260">
        <f>ROUND(E539*J539,2)</f>
        <v>0</v>
      </c>
      <c r="L539" s="260">
        <v>21</v>
      </c>
      <c r="M539" s="260">
        <f>G539*(1+L539/100)</f>
        <v>0</v>
      </c>
      <c r="N539" s="258">
        <v>0</v>
      </c>
      <c r="O539" s="258">
        <f>ROUND(E539*N539,2)</f>
        <v>0</v>
      </c>
      <c r="P539" s="258">
        <v>0</v>
      </c>
      <c r="Q539" s="258">
        <f>ROUND(E539*P539,2)</f>
        <v>0</v>
      </c>
      <c r="R539" s="260"/>
      <c r="S539" s="260" t="s">
        <v>418</v>
      </c>
      <c r="T539" s="261" t="s">
        <v>419</v>
      </c>
      <c r="U539" s="232">
        <v>0</v>
      </c>
      <c r="V539" s="232">
        <f>ROUND(E539*U539,2)</f>
        <v>0</v>
      </c>
      <c r="W539" s="232"/>
      <c r="X539" s="232" t="s">
        <v>234</v>
      </c>
      <c r="Y539" s="232" t="s">
        <v>235</v>
      </c>
      <c r="Z539" s="212"/>
      <c r="AA539" s="212"/>
      <c r="AB539" s="212"/>
      <c r="AC539" s="212"/>
      <c r="AD539" s="212"/>
      <c r="AE539" s="212"/>
      <c r="AF539" s="212"/>
      <c r="AG539" s="212" t="s">
        <v>236</v>
      </c>
      <c r="AH539" s="212"/>
      <c r="AI539" s="212"/>
      <c r="AJ539" s="212"/>
      <c r="AK539" s="212"/>
      <c r="AL539" s="212"/>
      <c r="AM539" s="212"/>
      <c r="AN539" s="212"/>
      <c r="AO539" s="212"/>
      <c r="AP539" s="212"/>
      <c r="AQ539" s="212"/>
      <c r="AR539" s="212"/>
      <c r="AS539" s="212"/>
      <c r="AT539" s="212"/>
      <c r="AU539" s="212"/>
      <c r="AV539" s="212"/>
      <c r="AW539" s="212"/>
      <c r="AX539" s="212"/>
      <c r="AY539" s="212"/>
      <c r="AZ539" s="212"/>
      <c r="BA539" s="212"/>
      <c r="BB539" s="212"/>
      <c r="BC539" s="212"/>
      <c r="BD539" s="212"/>
      <c r="BE539" s="212"/>
      <c r="BF539" s="212"/>
      <c r="BG539" s="212"/>
      <c r="BH539" s="212"/>
    </row>
    <row r="540" spans="1:60" ht="20" outlineLevel="1" x14ac:dyDescent="0.25">
      <c r="A540" s="255">
        <v>166</v>
      </c>
      <c r="B540" s="256" t="s">
        <v>787</v>
      </c>
      <c r="C540" s="268" t="s">
        <v>788</v>
      </c>
      <c r="D540" s="257" t="s">
        <v>615</v>
      </c>
      <c r="E540" s="258">
        <v>1</v>
      </c>
      <c r="F540" s="259"/>
      <c r="G540" s="260">
        <f>ROUND(E540*F540,2)</f>
        <v>0</v>
      </c>
      <c r="H540" s="259"/>
      <c r="I540" s="260">
        <f>ROUND(E540*H540,2)</f>
        <v>0</v>
      </c>
      <c r="J540" s="259"/>
      <c r="K540" s="260">
        <f>ROUND(E540*J540,2)</f>
        <v>0</v>
      </c>
      <c r="L540" s="260">
        <v>21</v>
      </c>
      <c r="M540" s="260">
        <f>G540*(1+L540/100)</f>
        <v>0</v>
      </c>
      <c r="N540" s="258">
        <v>0</v>
      </c>
      <c r="O540" s="258">
        <f>ROUND(E540*N540,2)</f>
        <v>0</v>
      </c>
      <c r="P540" s="258">
        <v>0</v>
      </c>
      <c r="Q540" s="258">
        <f>ROUND(E540*P540,2)</f>
        <v>0</v>
      </c>
      <c r="R540" s="260"/>
      <c r="S540" s="260" t="s">
        <v>418</v>
      </c>
      <c r="T540" s="261" t="s">
        <v>419</v>
      </c>
      <c r="U540" s="232">
        <v>0</v>
      </c>
      <c r="V540" s="232">
        <f>ROUND(E540*U540,2)</f>
        <v>0</v>
      </c>
      <c r="W540" s="232"/>
      <c r="X540" s="232" t="s">
        <v>234</v>
      </c>
      <c r="Y540" s="232" t="s">
        <v>235</v>
      </c>
      <c r="Z540" s="212"/>
      <c r="AA540" s="212"/>
      <c r="AB540" s="212"/>
      <c r="AC540" s="212"/>
      <c r="AD540" s="212"/>
      <c r="AE540" s="212"/>
      <c r="AF540" s="212"/>
      <c r="AG540" s="212" t="s">
        <v>236</v>
      </c>
      <c r="AH540" s="212"/>
      <c r="AI540" s="212"/>
      <c r="AJ540" s="212"/>
      <c r="AK540" s="212"/>
      <c r="AL540" s="212"/>
      <c r="AM540" s="212"/>
      <c r="AN540" s="212"/>
      <c r="AO540" s="212"/>
      <c r="AP540" s="212"/>
      <c r="AQ540" s="212"/>
      <c r="AR540" s="212"/>
      <c r="AS540" s="212"/>
      <c r="AT540" s="212"/>
      <c r="AU540" s="212"/>
      <c r="AV540" s="212"/>
      <c r="AW540" s="212"/>
      <c r="AX540" s="212"/>
      <c r="AY540" s="212"/>
      <c r="AZ540" s="212"/>
      <c r="BA540" s="212"/>
      <c r="BB540" s="212"/>
      <c r="BC540" s="212"/>
      <c r="BD540" s="212"/>
      <c r="BE540" s="212"/>
      <c r="BF540" s="212"/>
      <c r="BG540" s="212"/>
      <c r="BH540" s="212"/>
    </row>
    <row r="541" spans="1:60" ht="20" outlineLevel="1" x14ac:dyDescent="0.25">
      <c r="A541" s="255">
        <v>167</v>
      </c>
      <c r="B541" s="256" t="s">
        <v>789</v>
      </c>
      <c r="C541" s="268" t="s">
        <v>790</v>
      </c>
      <c r="D541" s="257" t="s">
        <v>615</v>
      </c>
      <c r="E541" s="258">
        <v>1</v>
      </c>
      <c r="F541" s="259"/>
      <c r="G541" s="260">
        <f>ROUND(E541*F541,2)</f>
        <v>0</v>
      </c>
      <c r="H541" s="259"/>
      <c r="I541" s="260">
        <f>ROUND(E541*H541,2)</f>
        <v>0</v>
      </c>
      <c r="J541" s="259"/>
      <c r="K541" s="260">
        <f>ROUND(E541*J541,2)</f>
        <v>0</v>
      </c>
      <c r="L541" s="260">
        <v>21</v>
      </c>
      <c r="M541" s="260">
        <f>G541*(1+L541/100)</f>
        <v>0</v>
      </c>
      <c r="N541" s="258">
        <v>0</v>
      </c>
      <c r="O541" s="258">
        <f>ROUND(E541*N541,2)</f>
        <v>0</v>
      </c>
      <c r="P541" s="258">
        <v>0</v>
      </c>
      <c r="Q541" s="258">
        <f>ROUND(E541*P541,2)</f>
        <v>0</v>
      </c>
      <c r="R541" s="260"/>
      <c r="S541" s="260" t="s">
        <v>418</v>
      </c>
      <c r="T541" s="261" t="s">
        <v>419</v>
      </c>
      <c r="U541" s="232">
        <v>0</v>
      </c>
      <c r="V541" s="232">
        <f>ROUND(E541*U541,2)</f>
        <v>0</v>
      </c>
      <c r="W541" s="232"/>
      <c r="X541" s="232" t="s">
        <v>234</v>
      </c>
      <c r="Y541" s="232" t="s">
        <v>235</v>
      </c>
      <c r="Z541" s="212"/>
      <c r="AA541" s="212"/>
      <c r="AB541" s="212"/>
      <c r="AC541" s="212"/>
      <c r="AD541" s="212"/>
      <c r="AE541" s="212"/>
      <c r="AF541" s="212"/>
      <c r="AG541" s="212" t="s">
        <v>236</v>
      </c>
      <c r="AH541" s="212"/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</row>
    <row r="542" spans="1:60" ht="20" outlineLevel="1" x14ac:dyDescent="0.25">
      <c r="A542" s="255">
        <v>168</v>
      </c>
      <c r="B542" s="256" t="s">
        <v>791</v>
      </c>
      <c r="C542" s="268" t="s">
        <v>792</v>
      </c>
      <c r="D542" s="257" t="s">
        <v>615</v>
      </c>
      <c r="E542" s="258">
        <v>2</v>
      </c>
      <c r="F542" s="259"/>
      <c r="G542" s="260">
        <f>ROUND(E542*F542,2)</f>
        <v>0</v>
      </c>
      <c r="H542" s="259"/>
      <c r="I542" s="260">
        <f>ROUND(E542*H542,2)</f>
        <v>0</v>
      </c>
      <c r="J542" s="259"/>
      <c r="K542" s="260">
        <f>ROUND(E542*J542,2)</f>
        <v>0</v>
      </c>
      <c r="L542" s="260">
        <v>21</v>
      </c>
      <c r="M542" s="260">
        <f>G542*(1+L542/100)</f>
        <v>0</v>
      </c>
      <c r="N542" s="258">
        <v>0</v>
      </c>
      <c r="O542" s="258">
        <f>ROUND(E542*N542,2)</f>
        <v>0</v>
      </c>
      <c r="P542" s="258">
        <v>0</v>
      </c>
      <c r="Q542" s="258">
        <f>ROUND(E542*P542,2)</f>
        <v>0</v>
      </c>
      <c r="R542" s="260"/>
      <c r="S542" s="260" t="s">
        <v>418</v>
      </c>
      <c r="T542" s="261" t="s">
        <v>419</v>
      </c>
      <c r="U542" s="232">
        <v>0</v>
      </c>
      <c r="V542" s="232">
        <f>ROUND(E542*U542,2)</f>
        <v>0</v>
      </c>
      <c r="W542" s="232"/>
      <c r="X542" s="232" t="s">
        <v>234</v>
      </c>
      <c r="Y542" s="232" t="s">
        <v>235</v>
      </c>
      <c r="Z542" s="212"/>
      <c r="AA542" s="212"/>
      <c r="AB542" s="212"/>
      <c r="AC542" s="212"/>
      <c r="AD542" s="212"/>
      <c r="AE542" s="212"/>
      <c r="AF542" s="212"/>
      <c r="AG542" s="212" t="s">
        <v>236</v>
      </c>
      <c r="AH542" s="212"/>
      <c r="AI542" s="212"/>
      <c r="AJ542" s="212"/>
      <c r="AK542" s="212"/>
      <c r="AL542" s="212"/>
      <c r="AM542" s="212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12"/>
      <c r="BB542" s="212"/>
      <c r="BC542" s="212"/>
      <c r="BD542" s="212"/>
      <c r="BE542" s="212"/>
      <c r="BF542" s="212"/>
      <c r="BG542" s="212"/>
      <c r="BH542" s="212"/>
    </row>
    <row r="543" spans="1:60" ht="20" outlineLevel="1" x14ac:dyDescent="0.25">
      <c r="A543" s="255">
        <v>169</v>
      </c>
      <c r="B543" s="256" t="s">
        <v>793</v>
      </c>
      <c r="C543" s="268" t="s">
        <v>794</v>
      </c>
      <c r="D543" s="257" t="s">
        <v>615</v>
      </c>
      <c r="E543" s="258">
        <v>1</v>
      </c>
      <c r="F543" s="259"/>
      <c r="G543" s="260">
        <f>ROUND(E543*F543,2)</f>
        <v>0</v>
      </c>
      <c r="H543" s="259"/>
      <c r="I543" s="260">
        <f>ROUND(E543*H543,2)</f>
        <v>0</v>
      </c>
      <c r="J543" s="259"/>
      <c r="K543" s="260">
        <f>ROUND(E543*J543,2)</f>
        <v>0</v>
      </c>
      <c r="L543" s="260">
        <v>21</v>
      </c>
      <c r="M543" s="260">
        <f>G543*(1+L543/100)</f>
        <v>0</v>
      </c>
      <c r="N543" s="258">
        <v>0</v>
      </c>
      <c r="O543" s="258">
        <f>ROUND(E543*N543,2)</f>
        <v>0</v>
      </c>
      <c r="P543" s="258">
        <v>0</v>
      </c>
      <c r="Q543" s="258">
        <f>ROUND(E543*P543,2)</f>
        <v>0</v>
      </c>
      <c r="R543" s="260"/>
      <c r="S543" s="260" t="s">
        <v>418</v>
      </c>
      <c r="T543" s="261" t="s">
        <v>419</v>
      </c>
      <c r="U543" s="232">
        <v>0</v>
      </c>
      <c r="V543" s="232">
        <f>ROUND(E543*U543,2)</f>
        <v>0</v>
      </c>
      <c r="W543" s="232"/>
      <c r="X543" s="232" t="s">
        <v>234</v>
      </c>
      <c r="Y543" s="232" t="s">
        <v>235</v>
      </c>
      <c r="Z543" s="212"/>
      <c r="AA543" s="212"/>
      <c r="AB543" s="212"/>
      <c r="AC543" s="212"/>
      <c r="AD543" s="212"/>
      <c r="AE543" s="212"/>
      <c r="AF543" s="212"/>
      <c r="AG543" s="212" t="s">
        <v>236</v>
      </c>
      <c r="AH543" s="212"/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</row>
    <row r="544" spans="1:60" ht="20" outlineLevel="1" x14ac:dyDescent="0.25">
      <c r="A544" s="255">
        <v>170</v>
      </c>
      <c r="B544" s="256" t="s">
        <v>795</v>
      </c>
      <c r="C544" s="268" t="s">
        <v>796</v>
      </c>
      <c r="D544" s="257" t="s">
        <v>615</v>
      </c>
      <c r="E544" s="258">
        <v>1</v>
      </c>
      <c r="F544" s="259"/>
      <c r="G544" s="260">
        <f>ROUND(E544*F544,2)</f>
        <v>0</v>
      </c>
      <c r="H544" s="259"/>
      <c r="I544" s="260">
        <f>ROUND(E544*H544,2)</f>
        <v>0</v>
      </c>
      <c r="J544" s="259"/>
      <c r="K544" s="260">
        <f>ROUND(E544*J544,2)</f>
        <v>0</v>
      </c>
      <c r="L544" s="260">
        <v>21</v>
      </c>
      <c r="M544" s="260">
        <f>G544*(1+L544/100)</f>
        <v>0</v>
      </c>
      <c r="N544" s="258">
        <v>0</v>
      </c>
      <c r="O544" s="258">
        <f>ROUND(E544*N544,2)</f>
        <v>0</v>
      </c>
      <c r="P544" s="258">
        <v>0</v>
      </c>
      <c r="Q544" s="258">
        <f>ROUND(E544*P544,2)</f>
        <v>0</v>
      </c>
      <c r="R544" s="260"/>
      <c r="S544" s="260" t="s">
        <v>418</v>
      </c>
      <c r="T544" s="261" t="s">
        <v>419</v>
      </c>
      <c r="U544" s="232">
        <v>0</v>
      </c>
      <c r="V544" s="232">
        <f>ROUND(E544*U544,2)</f>
        <v>0</v>
      </c>
      <c r="W544" s="232"/>
      <c r="X544" s="232" t="s">
        <v>234</v>
      </c>
      <c r="Y544" s="232" t="s">
        <v>235</v>
      </c>
      <c r="Z544" s="212"/>
      <c r="AA544" s="212"/>
      <c r="AB544" s="212"/>
      <c r="AC544" s="212"/>
      <c r="AD544" s="212"/>
      <c r="AE544" s="212"/>
      <c r="AF544" s="212"/>
      <c r="AG544" s="212" t="s">
        <v>236</v>
      </c>
      <c r="AH544" s="212"/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  <c r="BE544" s="212"/>
      <c r="BF544" s="212"/>
      <c r="BG544" s="212"/>
      <c r="BH544" s="212"/>
    </row>
    <row r="545" spans="1:60" ht="20" outlineLevel="1" x14ac:dyDescent="0.25">
      <c r="A545" s="255">
        <v>171</v>
      </c>
      <c r="B545" s="256" t="s">
        <v>797</v>
      </c>
      <c r="C545" s="268" t="s">
        <v>798</v>
      </c>
      <c r="D545" s="257" t="s">
        <v>615</v>
      </c>
      <c r="E545" s="258">
        <v>1</v>
      </c>
      <c r="F545" s="259"/>
      <c r="G545" s="260">
        <f>ROUND(E545*F545,2)</f>
        <v>0</v>
      </c>
      <c r="H545" s="259"/>
      <c r="I545" s="260">
        <f>ROUND(E545*H545,2)</f>
        <v>0</v>
      </c>
      <c r="J545" s="259"/>
      <c r="K545" s="260">
        <f>ROUND(E545*J545,2)</f>
        <v>0</v>
      </c>
      <c r="L545" s="260">
        <v>21</v>
      </c>
      <c r="M545" s="260">
        <f>G545*(1+L545/100)</f>
        <v>0</v>
      </c>
      <c r="N545" s="258">
        <v>0</v>
      </c>
      <c r="O545" s="258">
        <f>ROUND(E545*N545,2)</f>
        <v>0</v>
      </c>
      <c r="P545" s="258">
        <v>0</v>
      </c>
      <c r="Q545" s="258">
        <f>ROUND(E545*P545,2)</f>
        <v>0</v>
      </c>
      <c r="R545" s="260"/>
      <c r="S545" s="260" t="s">
        <v>418</v>
      </c>
      <c r="T545" s="261" t="s">
        <v>419</v>
      </c>
      <c r="U545" s="232">
        <v>0</v>
      </c>
      <c r="V545" s="232">
        <f>ROUND(E545*U545,2)</f>
        <v>0</v>
      </c>
      <c r="W545" s="232"/>
      <c r="X545" s="232" t="s">
        <v>234</v>
      </c>
      <c r="Y545" s="232" t="s">
        <v>235</v>
      </c>
      <c r="Z545" s="212"/>
      <c r="AA545" s="212"/>
      <c r="AB545" s="212"/>
      <c r="AC545" s="212"/>
      <c r="AD545" s="212"/>
      <c r="AE545" s="212"/>
      <c r="AF545" s="212"/>
      <c r="AG545" s="212" t="s">
        <v>236</v>
      </c>
      <c r="AH545" s="212"/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</row>
    <row r="546" spans="1:60" ht="20" outlineLevel="1" x14ac:dyDescent="0.25">
      <c r="A546" s="255">
        <v>172</v>
      </c>
      <c r="B546" s="256" t="s">
        <v>799</v>
      </c>
      <c r="C546" s="268" t="s">
        <v>800</v>
      </c>
      <c r="D546" s="257" t="s">
        <v>615</v>
      </c>
      <c r="E546" s="258">
        <v>1</v>
      </c>
      <c r="F546" s="259"/>
      <c r="G546" s="260">
        <f>ROUND(E546*F546,2)</f>
        <v>0</v>
      </c>
      <c r="H546" s="259"/>
      <c r="I546" s="260">
        <f>ROUND(E546*H546,2)</f>
        <v>0</v>
      </c>
      <c r="J546" s="259"/>
      <c r="K546" s="260">
        <f>ROUND(E546*J546,2)</f>
        <v>0</v>
      </c>
      <c r="L546" s="260">
        <v>21</v>
      </c>
      <c r="M546" s="260">
        <f>G546*(1+L546/100)</f>
        <v>0</v>
      </c>
      <c r="N546" s="258">
        <v>0</v>
      </c>
      <c r="O546" s="258">
        <f>ROUND(E546*N546,2)</f>
        <v>0</v>
      </c>
      <c r="P546" s="258">
        <v>0</v>
      </c>
      <c r="Q546" s="258">
        <f>ROUND(E546*P546,2)</f>
        <v>0</v>
      </c>
      <c r="R546" s="260"/>
      <c r="S546" s="260" t="s">
        <v>418</v>
      </c>
      <c r="T546" s="261" t="s">
        <v>419</v>
      </c>
      <c r="U546" s="232">
        <v>0</v>
      </c>
      <c r="V546" s="232">
        <f>ROUND(E546*U546,2)</f>
        <v>0</v>
      </c>
      <c r="W546" s="232"/>
      <c r="X546" s="232" t="s">
        <v>234</v>
      </c>
      <c r="Y546" s="232" t="s">
        <v>235</v>
      </c>
      <c r="Z546" s="212"/>
      <c r="AA546" s="212"/>
      <c r="AB546" s="212"/>
      <c r="AC546" s="212"/>
      <c r="AD546" s="212"/>
      <c r="AE546" s="212"/>
      <c r="AF546" s="212"/>
      <c r="AG546" s="212" t="s">
        <v>236</v>
      </c>
      <c r="AH546" s="212"/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</row>
    <row r="547" spans="1:60" ht="20" outlineLevel="1" x14ac:dyDescent="0.25">
      <c r="A547" s="255">
        <v>173</v>
      </c>
      <c r="B547" s="256" t="s">
        <v>801</v>
      </c>
      <c r="C547" s="268" t="s">
        <v>802</v>
      </c>
      <c r="D547" s="257" t="s">
        <v>615</v>
      </c>
      <c r="E547" s="258">
        <v>3</v>
      </c>
      <c r="F547" s="259"/>
      <c r="G547" s="260">
        <f>ROUND(E547*F547,2)</f>
        <v>0</v>
      </c>
      <c r="H547" s="259"/>
      <c r="I547" s="260">
        <f>ROUND(E547*H547,2)</f>
        <v>0</v>
      </c>
      <c r="J547" s="259"/>
      <c r="K547" s="260">
        <f>ROUND(E547*J547,2)</f>
        <v>0</v>
      </c>
      <c r="L547" s="260">
        <v>21</v>
      </c>
      <c r="M547" s="260">
        <f>G547*(1+L547/100)</f>
        <v>0</v>
      </c>
      <c r="N547" s="258">
        <v>0</v>
      </c>
      <c r="O547" s="258">
        <f>ROUND(E547*N547,2)</f>
        <v>0</v>
      </c>
      <c r="P547" s="258">
        <v>0</v>
      </c>
      <c r="Q547" s="258">
        <f>ROUND(E547*P547,2)</f>
        <v>0</v>
      </c>
      <c r="R547" s="260"/>
      <c r="S547" s="260" t="s">
        <v>418</v>
      </c>
      <c r="T547" s="261" t="s">
        <v>419</v>
      </c>
      <c r="U547" s="232">
        <v>0</v>
      </c>
      <c r="V547" s="232">
        <f>ROUND(E547*U547,2)</f>
        <v>0</v>
      </c>
      <c r="W547" s="232"/>
      <c r="X547" s="232" t="s">
        <v>234</v>
      </c>
      <c r="Y547" s="232" t="s">
        <v>235</v>
      </c>
      <c r="Z547" s="212"/>
      <c r="AA547" s="212"/>
      <c r="AB547" s="212"/>
      <c r="AC547" s="212"/>
      <c r="AD547" s="212"/>
      <c r="AE547" s="212"/>
      <c r="AF547" s="212"/>
      <c r="AG547" s="212" t="s">
        <v>236</v>
      </c>
      <c r="AH547" s="212"/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</row>
    <row r="548" spans="1:60" ht="20" outlineLevel="1" x14ac:dyDescent="0.25">
      <c r="A548" s="255">
        <v>174</v>
      </c>
      <c r="B548" s="256" t="s">
        <v>803</v>
      </c>
      <c r="C548" s="268" t="s">
        <v>804</v>
      </c>
      <c r="D548" s="257" t="s">
        <v>615</v>
      </c>
      <c r="E548" s="258">
        <v>1</v>
      </c>
      <c r="F548" s="259"/>
      <c r="G548" s="260">
        <f>ROUND(E548*F548,2)</f>
        <v>0</v>
      </c>
      <c r="H548" s="259"/>
      <c r="I548" s="260">
        <f>ROUND(E548*H548,2)</f>
        <v>0</v>
      </c>
      <c r="J548" s="259"/>
      <c r="K548" s="260">
        <f>ROUND(E548*J548,2)</f>
        <v>0</v>
      </c>
      <c r="L548" s="260">
        <v>21</v>
      </c>
      <c r="M548" s="260">
        <f>G548*(1+L548/100)</f>
        <v>0</v>
      </c>
      <c r="N548" s="258">
        <v>0</v>
      </c>
      <c r="O548" s="258">
        <f>ROUND(E548*N548,2)</f>
        <v>0</v>
      </c>
      <c r="P548" s="258">
        <v>0</v>
      </c>
      <c r="Q548" s="258">
        <f>ROUND(E548*P548,2)</f>
        <v>0</v>
      </c>
      <c r="R548" s="260"/>
      <c r="S548" s="260" t="s">
        <v>418</v>
      </c>
      <c r="T548" s="261" t="s">
        <v>419</v>
      </c>
      <c r="U548" s="232">
        <v>0</v>
      </c>
      <c r="V548" s="232">
        <f>ROUND(E548*U548,2)</f>
        <v>0</v>
      </c>
      <c r="W548" s="232"/>
      <c r="X548" s="232" t="s">
        <v>234</v>
      </c>
      <c r="Y548" s="232" t="s">
        <v>235</v>
      </c>
      <c r="Z548" s="212"/>
      <c r="AA548" s="212"/>
      <c r="AB548" s="212"/>
      <c r="AC548" s="212"/>
      <c r="AD548" s="212"/>
      <c r="AE548" s="212"/>
      <c r="AF548" s="212"/>
      <c r="AG548" s="212" t="s">
        <v>236</v>
      </c>
      <c r="AH548" s="212"/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</row>
    <row r="549" spans="1:60" ht="20" outlineLevel="1" x14ac:dyDescent="0.25">
      <c r="A549" s="255">
        <v>175</v>
      </c>
      <c r="B549" s="256" t="s">
        <v>805</v>
      </c>
      <c r="C549" s="268" t="s">
        <v>806</v>
      </c>
      <c r="D549" s="257" t="s">
        <v>615</v>
      </c>
      <c r="E549" s="258">
        <v>1</v>
      </c>
      <c r="F549" s="259"/>
      <c r="G549" s="260">
        <f>ROUND(E549*F549,2)</f>
        <v>0</v>
      </c>
      <c r="H549" s="259"/>
      <c r="I549" s="260">
        <f>ROUND(E549*H549,2)</f>
        <v>0</v>
      </c>
      <c r="J549" s="259"/>
      <c r="K549" s="260">
        <f>ROUND(E549*J549,2)</f>
        <v>0</v>
      </c>
      <c r="L549" s="260">
        <v>21</v>
      </c>
      <c r="M549" s="260">
        <f>G549*(1+L549/100)</f>
        <v>0</v>
      </c>
      <c r="N549" s="258">
        <v>0</v>
      </c>
      <c r="O549" s="258">
        <f>ROUND(E549*N549,2)</f>
        <v>0</v>
      </c>
      <c r="P549" s="258">
        <v>0</v>
      </c>
      <c r="Q549" s="258">
        <f>ROUND(E549*P549,2)</f>
        <v>0</v>
      </c>
      <c r="R549" s="260"/>
      <c r="S549" s="260" t="s">
        <v>418</v>
      </c>
      <c r="T549" s="261" t="s">
        <v>419</v>
      </c>
      <c r="U549" s="232">
        <v>0</v>
      </c>
      <c r="V549" s="232">
        <f>ROUND(E549*U549,2)</f>
        <v>0</v>
      </c>
      <c r="W549" s="232"/>
      <c r="X549" s="232" t="s">
        <v>234</v>
      </c>
      <c r="Y549" s="232" t="s">
        <v>235</v>
      </c>
      <c r="Z549" s="212"/>
      <c r="AA549" s="212"/>
      <c r="AB549" s="212"/>
      <c r="AC549" s="212"/>
      <c r="AD549" s="212"/>
      <c r="AE549" s="212"/>
      <c r="AF549" s="212"/>
      <c r="AG549" s="212" t="s">
        <v>236</v>
      </c>
      <c r="AH549" s="212"/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</row>
    <row r="550" spans="1:60" ht="20" outlineLevel="1" x14ac:dyDescent="0.25">
      <c r="A550" s="255">
        <v>176</v>
      </c>
      <c r="B550" s="256" t="s">
        <v>807</v>
      </c>
      <c r="C550" s="268" t="s">
        <v>808</v>
      </c>
      <c r="D550" s="257" t="s">
        <v>615</v>
      </c>
      <c r="E550" s="258">
        <v>2</v>
      </c>
      <c r="F550" s="259"/>
      <c r="G550" s="260">
        <f>ROUND(E550*F550,2)</f>
        <v>0</v>
      </c>
      <c r="H550" s="259"/>
      <c r="I550" s="260">
        <f>ROUND(E550*H550,2)</f>
        <v>0</v>
      </c>
      <c r="J550" s="259"/>
      <c r="K550" s="260">
        <f>ROUND(E550*J550,2)</f>
        <v>0</v>
      </c>
      <c r="L550" s="260">
        <v>21</v>
      </c>
      <c r="M550" s="260">
        <f>G550*(1+L550/100)</f>
        <v>0</v>
      </c>
      <c r="N550" s="258">
        <v>0</v>
      </c>
      <c r="O550" s="258">
        <f>ROUND(E550*N550,2)</f>
        <v>0</v>
      </c>
      <c r="P550" s="258">
        <v>0</v>
      </c>
      <c r="Q550" s="258">
        <f>ROUND(E550*P550,2)</f>
        <v>0</v>
      </c>
      <c r="R550" s="260"/>
      <c r="S550" s="260" t="s">
        <v>418</v>
      </c>
      <c r="T550" s="261" t="s">
        <v>419</v>
      </c>
      <c r="U550" s="232">
        <v>0</v>
      </c>
      <c r="V550" s="232">
        <f>ROUND(E550*U550,2)</f>
        <v>0</v>
      </c>
      <c r="W550" s="232"/>
      <c r="X550" s="232" t="s">
        <v>234</v>
      </c>
      <c r="Y550" s="232" t="s">
        <v>235</v>
      </c>
      <c r="Z550" s="212"/>
      <c r="AA550" s="212"/>
      <c r="AB550" s="212"/>
      <c r="AC550" s="212"/>
      <c r="AD550" s="212"/>
      <c r="AE550" s="212"/>
      <c r="AF550" s="212"/>
      <c r="AG550" s="212" t="s">
        <v>236</v>
      </c>
      <c r="AH550" s="212"/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</row>
    <row r="551" spans="1:60" ht="20" outlineLevel="1" x14ac:dyDescent="0.25">
      <c r="A551" s="255">
        <v>177</v>
      </c>
      <c r="B551" s="256" t="s">
        <v>809</v>
      </c>
      <c r="C551" s="268" t="s">
        <v>810</v>
      </c>
      <c r="D551" s="257" t="s">
        <v>615</v>
      </c>
      <c r="E551" s="258">
        <v>2</v>
      </c>
      <c r="F551" s="259"/>
      <c r="G551" s="260">
        <f>ROUND(E551*F551,2)</f>
        <v>0</v>
      </c>
      <c r="H551" s="259"/>
      <c r="I551" s="260">
        <f>ROUND(E551*H551,2)</f>
        <v>0</v>
      </c>
      <c r="J551" s="259"/>
      <c r="K551" s="260">
        <f>ROUND(E551*J551,2)</f>
        <v>0</v>
      </c>
      <c r="L551" s="260">
        <v>21</v>
      </c>
      <c r="M551" s="260">
        <f>G551*(1+L551/100)</f>
        <v>0</v>
      </c>
      <c r="N551" s="258">
        <v>0</v>
      </c>
      <c r="O551" s="258">
        <f>ROUND(E551*N551,2)</f>
        <v>0</v>
      </c>
      <c r="P551" s="258">
        <v>0</v>
      </c>
      <c r="Q551" s="258">
        <f>ROUND(E551*P551,2)</f>
        <v>0</v>
      </c>
      <c r="R551" s="260"/>
      <c r="S551" s="260" t="s">
        <v>418</v>
      </c>
      <c r="T551" s="261" t="s">
        <v>419</v>
      </c>
      <c r="U551" s="232">
        <v>0</v>
      </c>
      <c r="V551" s="232">
        <f>ROUND(E551*U551,2)</f>
        <v>0</v>
      </c>
      <c r="W551" s="232"/>
      <c r="X551" s="232" t="s">
        <v>234</v>
      </c>
      <c r="Y551" s="232" t="s">
        <v>235</v>
      </c>
      <c r="Z551" s="212"/>
      <c r="AA551" s="212"/>
      <c r="AB551" s="212"/>
      <c r="AC551" s="212"/>
      <c r="AD551" s="212"/>
      <c r="AE551" s="212"/>
      <c r="AF551" s="212"/>
      <c r="AG551" s="212" t="s">
        <v>236</v>
      </c>
      <c r="AH551" s="212"/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</row>
    <row r="552" spans="1:60" ht="20" outlineLevel="1" x14ac:dyDescent="0.25">
      <c r="A552" s="255">
        <v>178</v>
      </c>
      <c r="B552" s="256" t="s">
        <v>811</v>
      </c>
      <c r="C552" s="268" t="s">
        <v>812</v>
      </c>
      <c r="D552" s="257" t="s">
        <v>615</v>
      </c>
      <c r="E552" s="258">
        <v>1</v>
      </c>
      <c r="F552" s="259"/>
      <c r="G552" s="260">
        <f>ROUND(E552*F552,2)</f>
        <v>0</v>
      </c>
      <c r="H552" s="259"/>
      <c r="I552" s="260">
        <f>ROUND(E552*H552,2)</f>
        <v>0</v>
      </c>
      <c r="J552" s="259"/>
      <c r="K552" s="260">
        <f>ROUND(E552*J552,2)</f>
        <v>0</v>
      </c>
      <c r="L552" s="260">
        <v>21</v>
      </c>
      <c r="M552" s="260">
        <f>G552*(1+L552/100)</f>
        <v>0</v>
      </c>
      <c r="N552" s="258">
        <v>0</v>
      </c>
      <c r="O552" s="258">
        <f>ROUND(E552*N552,2)</f>
        <v>0</v>
      </c>
      <c r="P552" s="258">
        <v>0</v>
      </c>
      <c r="Q552" s="258">
        <f>ROUND(E552*P552,2)</f>
        <v>0</v>
      </c>
      <c r="R552" s="260"/>
      <c r="S552" s="260" t="s">
        <v>418</v>
      </c>
      <c r="T552" s="261" t="s">
        <v>419</v>
      </c>
      <c r="U552" s="232">
        <v>0</v>
      </c>
      <c r="V552" s="232">
        <f>ROUND(E552*U552,2)</f>
        <v>0</v>
      </c>
      <c r="W552" s="232"/>
      <c r="X552" s="232" t="s">
        <v>234</v>
      </c>
      <c r="Y552" s="232" t="s">
        <v>235</v>
      </c>
      <c r="Z552" s="212"/>
      <c r="AA552" s="212"/>
      <c r="AB552" s="212"/>
      <c r="AC552" s="212"/>
      <c r="AD552" s="212"/>
      <c r="AE552" s="212"/>
      <c r="AF552" s="212"/>
      <c r="AG552" s="212" t="s">
        <v>236</v>
      </c>
      <c r="AH552" s="212"/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</row>
    <row r="553" spans="1:60" ht="30" outlineLevel="1" x14ac:dyDescent="0.25">
      <c r="A553" s="255">
        <v>179</v>
      </c>
      <c r="B553" s="256" t="s">
        <v>813</v>
      </c>
      <c r="C553" s="268" t="s">
        <v>814</v>
      </c>
      <c r="D553" s="257" t="s">
        <v>615</v>
      </c>
      <c r="E553" s="258">
        <v>1</v>
      </c>
      <c r="F553" s="259"/>
      <c r="G553" s="260">
        <f>ROUND(E553*F553,2)</f>
        <v>0</v>
      </c>
      <c r="H553" s="259"/>
      <c r="I553" s="260">
        <f>ROUND(E553*H553,2)</f>
        <v>0</v>
      </c>
      <c r="J553" s="259"/>
      <c r="K553" s="260">
        <f>ROUND(E553*J553,2)</f>
        <v>0</v>
      </c>
      <c r="L553" s="260">
        <v>21</v>
      </c>
      <c r="M553" s="260">
        <f>G553*(1+L553/100)</f>
        <v>0</v>
      </c>
      <c r="N553" s="258">
        <v>0</v>
      </c>
      <c r="O553" s="258">
        <f>ROUND(E553*N553,2)</f>
        <v>0</v>
      </c>
      <c r="P553" s="258">
        <v>0</v>
      </c>
      <c r="Q553" s="258">
        <f>ROUND(E553*P553,2)</f>
        <v>0</v>
      </c>
      <c r="R553" s="260"/>
      <c r="S553" s="260" t="s">
        <v>418</v>
      </c>
      <c r="T553" s="261" t="s">
        <v>419</v>
      </c>
      <c r="U553" s="232">
        <v>0</v>
      </c>
      <c r="V553" s="232">
        <f>ROUND(E553*U553,2)</f>
        <v>0</v>
      </c>
      <c r="W553" s="232"/>
      <c r="X553" s="232" t="s">
        <v>234</v>
      </c>
      <c r="Y553" s="232" t="s">
        <v>235</v>
      </c>
      <c r="Z553" s="212"/>
      <c r="AA553" s="212"/>
      <c r="AB553" s="212"/>
      <c r="AC553" s="212"/>
      <c r="AD553" s="212"/>
      <c r="AE553" s="212"/>
      <c r="AF553" s="212"/>
      <c r="AG553" s="212" t="s">
        <v>236</v>
      </c>
      <c r="AH553" s="212"/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</row>
    <row r="554" spans="1:60" ht="30" outlineLevel="1" x14ac:dyDescent="0.25">
      <c r="A554" s="255">
        <v>180</v>
      </c>
      <c r="B554" s="256" t="s">
        <v>815</v>
      </c>
      <c r="C554" s="268" t="s">
        <v>816</v>
      </c>
      <c r="D554" s="257" t="s">
        <v>615</v>
      </c>
      <c r="E554" s="258">
        <v>1</v>
      </c>
      <c r="F554" s="259"/>
      <c r="G554" s="260">
        <f>ROUND(E554*F554,2)</f>
        <v>0</v>
      </c>
      <c r="H554" s="259"/>
      <c r="I554" s="260">
        <f>ROUND(E554*H554,2)</f>
        <v>0</v>
      </c>
      <c r="J554" s="259"/>
      <c r="K554" s="260">
        <f>ROUND(E554*J554,2)</f>
        <v>0</v>
      </c>
      <c r="L554" s="260">
        <v>21</v>
      </c>
      <c r="M554" s="260">
        <f>G554*(1+L554/100)</f>
        <v>0</v>
      </c>
      <c r="N554" s="258">
        <v>0</v>
      </c>
      <c r="O554" s="258">
        <f>ROUND(E554*N554,2)</f>
        <v>0</v>
      </c>
      <c r="P554" s="258">
        <v>0</v>
      </c>
      <c r="Q554" s="258">
        <f>ROUND(E554*P554,2)</f>
        <v>0</v>
      </c>
      <c r="R554" s="260"/>
      <c r="S554" s="260" t="s">
        <v>418</v>
      </c>
      <c r="T554" s="261" t="s">
        <v>419</v>
      </c>
      <c r="U554" s="232">
        <v>0</v>
      </c>
      <c r="V554" s="232">
        <f>ROUND(E554*U554,2)</f>
        <v>0</v>
      </c>
      <c r="W554" s="232"/>
      <c r="X554" s="232" t="s">
        <v>234</v>
      </c>
      <c r="Y554" s="232" t="s">
        <v>235</v>
      </c>
      <c r="Z554" s="212"/>
      <c r="AA554" s="212"/>
      <c r="AB554" s="212"/>
      <c r="AC554" s="212"/>
      <c r="AD554" s="212"/>
      <c r="AE554" s="212"/>
      <c r="AF554" s="212"/>
      <c r="AG554" s="212" t="s">
        <v>236</v>
      </c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</row>
    <row r="555" spans="1:60" ht="30" outlineLevel="1" x14ac:dyDescent="0.25">
      <c r="A555" s="255">
        <v>181</v>
      </c>
      <c r="B555" s="256" t="s">
        <v>817</v>
      </c>
      <c r="C555" s="268" t="s">
        <v>818</v>
      </c>
      <c r="D555" s="257" t="s">
        <v>417</v>
      </c>
      <c r="E555" s="258">
        <v>1</v>
      </c>
      <c r="F555" s="259"/>
      <c r="G555" s="260">
        <f>ROUND(E555*F555,2)</f>
        <v>0</v>
      </c>
      <c r="H555" s="259"/>
      <c r="I555" s="260">
        <f>ROUND(E555*H555,2)</f>
        <v>0</v>
      </c>
      <c r="J555" s="259"/>
      <c r="K555" s="260">
        <f>ROUND(E555*J555,2)</f>
        <v>0</v>
      </c>
      <c r="L555" s="260">
        <v>21</v>
      </c>
      <c r="M555" s="260">
        <f>G555*(1+L555/100)</f>
        <v>0</v>
      </c>
      <c r="N555" s="258">
        <v>0</v>
      </c>
      <c r="O555" s="258">
        <f>ROUND(E555*N555,2)</f>
        <v>0</v>
      </c>
      <c r="P555" s="258">
        <v>0</v>
      </c>
      <c r="Q555" s="258">
        <f>ROUND(E555*P555,2)</f>
        <v>0</v>
      </c>
      <c r="R555" s="260"/>
      <c r="S555" s="260" t="s">
        <v>418</v>
      </c>
      <c r="T555" s="261" t="s">
        <v>419</v>
      </c>
      <c r="U555" s="232">
        <v>0</v>
      </c>
      <c r="V555" s="232">
        <f>ROUND(E555*U555,2)</f>
        <v>0</v>
      </c>
      <c r="W555" s="232"/>
      <c r="X555" s="232" t="s">
        <v>234</v>
      </c>
      <c r="Y555" s="232" t="s">
        <v>235</v>
      </c>
      <c r="Z555" s="212"/>
      <c r="AA555" s="212"/>
      <c r="AB555" s="212"/>
      <c r="AC555" s="212"/>
      <c r="AD555" s="212"/>
      <c r="AE555" s="212"/>
      <c r="AF555" s="212"/>
      <c r="AG555" s="212" t="s">
        <v>236</v>
      </c>
      <c r="AH555" s="212"/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</row>
    <row r="556" spans="1:60" ht="30" outlineLevel="1" x14ac:dyDescent="0.25">
      <c r="A556" s="255">
        <v>182</v>
      </c>
      <c r="B556" s="256" t="s">
        <v>819</v>
      </c>
      <c r="C556" s="268" t="s">
        <v>820</v>
      </c>
      <c r="D556" s="257" t="s">
        <v>615</v>
      </c>
      <c r="E556" s="258">
        <v>1</v>
      </c>
      <c r="F556" s="259"/>
      <c r="G556" s="260">
        <f>ROUND(E556*F556,2)</f>
        <v>0</v>
      </c>
      <c r="H556" s="259"/>
      <c r="I556" s="260">
        <f>ROUND(E556*H556,2)</f>
        <v>0</v>
      </c>
      <c r="J556" s="259"/>
      <c r="K556" s="260">
        <f>ROUND(E556*J556,2)</f>
        <v>0</v>
      </c>
      <c r="L556" s="260">
        <v>21</v>
      </c>
      <c r="M556" s="260">
        <f>G556*(1+L556/100)</f>
        <v>0</v>
      </c>
      <c r="N556" s="258">
        <v>0</v>
      </c>
      <c r="O556" s="258">
        <f>ROUND(E556*N556,2)</f>
        <v>0</v>
      </c>
      <c r="P556" s="258">
        <v>0</v>
      </c>
      <c r="Q556" s="258">
        <f>ROUND(E556*P556,2)</f>
        <v>0</v>
      </c>
      <c r="R556" s="260"/>
      <c r="S556" s="260" t="s">
        <v>418</v>
      </c>
      <c r="T556" s="261" t="s">
        <v>419</v>
      </c>
      <c r="U556" s="232">
        <v>0</v>
      </c>
      <c r="V556" s="232">
        <f>ROUND(E556*U556,2)</f>
        <v>0</v>
      </c>
      <c r="W556" s="232"/>
      <c r="X556" s="232" t="s">
        <v>234</v>
      </c>
      <c r="Y556" s="232" t="s">
        <v>235</v>
      </c>
      <c r="Z556" s="212"/>
      <c r="AA556" s="212"/>
      <c r="AB556" s="212"/>
      <c r="AC556" s="212"/>
      <c r="AD556" s="212"/>
      <c r="AE556" s="212"/>
      <c r="AF556" s="212"/>
      <c r="AG556" s="212" t="s">
        <v>236</v>
      </c>
      <c r="AH556" s="212"/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</row>
    <row r="557" spans="1:60" ht="30" outlineLevel="1" x14ac:dyDescent="0.25">
      <c r="A557" s="255">
        <v>183</v>
      </c>
      <c r="B557" s="256" t="s">
        <v>821</v>
      </c>
      <c r="C557" s="268" t="s">
        <v>822</v>
      </c>
      <c r="D557" s="257" t="s">
        <v>615</v>
      </c>
      <c r="E557" s="258">
        <v>1</v>
      </c>
      <c r="F557" s="259"/>
      <c r="G557" s="260">
        <f>ROUND(E557*F557,2)</f>
        <v>0</v>
      </c>
      <c r="H557" s="259"/>
      <c r="I557" s="260">
        <f>ROUND(E557*H557,2)</f>
        <v>0</v>
      </c>
      <c r="J557" s="259"/>
      <c r="K557" s="260">
        <f>ROUND(E557*J557,2)</f>
        <v>0</v>
      </c>
      <c r="L557" s="260">
        <v>21</v>
      </c>
      <c r="M557" s="260">
        <f>G557*(1+L557/100)</f>
        <v>0</v>
      </c>
      <c r="N557" s="258">
        <v>0</v>
      </c>
      <c r="O557" s="258">
        <f>ROUND(E557*N557,2)</f>
        <v>0</v>
      </c>
      <c r="P557" s="258">
        <v>0</v>
      </c>
      <c r="Q557" s="258">
        <f>ROUND(E557*P557,2)</f>
        <v>0</v>
      </c>
      <c r="R557" s="260"/>
      <c r="S557" s="260" t="s">
        <v>418</v>
      </c>
      <c r="T557" s="261" t="s">
        <v>419</v>
      </c>
      <c r="U557" s="232">
        <v>0</v>
      </c>
      <c r="V557" s="232">
        <f>ROUND(E557*U557,2)</f>
        <v>0</v>
      </c>
      <c r="W557" s="232"/>
      <c r="X557" s="232" t="s">
        <v>234</v>
      </c>
      <c r="Y557" s="232" t="s">
        <v>235</v>
      </c>
      <c r="Z557" s="212"/>
      <c r="AA557" s="212"/>
      <c r="AB557" s="212"/>
      <c r="AC557" s="212"/>
      <c r="AD557" s="212"/>
      <c r="AE557" s="212"/>
      <c r="AF557" s="212"/>
      <c r="AG557" s="212" t="s">
        <v>236</v>
      </c>
      <c r="AH557" s="212"/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</row>
    <row r="558" spans="1:60" ht="30" outlineLevel="1" x14ac:dyDescent="0.25">
      <c r="A558" s="255">
        <v>184</v>
      </c>
      <c r="B558" s="256" t="s">
        <v>823</v>
      </c>
      <c r="C558" s="268" t="s">
        <v>824</v>
      </c>
      <c r="D558" s="257" t="s">
        <v>615</v>
      </c>
      <c r="E558" s="258">
        <v>1</v>
      </c>
      <c r="F558" s="259"/>
      <c r="G558" s="260">
        <f>ROUND(E558*F558,2)</f>
        <v>0</v>
      </c>
      <c r="H558" s="259"/>
      <c r="I558" s="260">
        <f>ROUND(E558*H558,2)</f>
        <v>0</v>
      </c>
      <c r="J558" s="259"/>
      <c r="K558" s="260">
        <f>ROUND(E558*J558,2)</f>
        <v>0</v>
      </c>
      <c r="L558" s="260">
        <v>21</v>
      </c>
      <c r="M558" s="260">
        <f>G558*(1+L558/100)</f>
        <v>0</v>
      </c>
      <c r="N558" s="258">
        <v>0</v>
      </c>
      <c r="O558" s="258">
        <f>ROUND(E558*N558,2)</f>
        <v>0</v>
      </c>
      <c r="P558" s="258">
        <v>0</v>
      </c>
      <c r="Q558" s="258">
        <f>ROUND(E558*P558,2)</f>
        <v>0</v>
      </c>
      <c r="R558" s="260"/>
      <c r="S558" s="260" t="s">
        <v>418</v>
      </c>
      <c r="T558" s="261" t="s">
        <v>419</v>
      </c>
      <c r="U558" s="232">
        <v>0</v>
      </c>
      <c r="V558" s="232">
        <f>ROUND(E558*U558,2)</f>
        <v>0</v>
      </c>
      <c r="W558" s="232"/>
      <c r="X558" s="232" t="s">
        <v>234</v>
      </c>
      <c r="Y558" s="232" t="s">
        <v>235</v>
      </c>
      <c r="Z558" s="212"/>
      <c r="AA558" s="212"/>
      <c r="AB558" s="212"/>
      <c r="AC558" s="212"/>
      <c r="AD558" s="212"/>
      <c r="AE558" s="212"/>
      <c r="AF558" s="212"/>
      <c r="AG558" s="212" t="s">
        <v>236</v>
      </c>
      <c r="AH558" s="212"/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</row>
    <row r="559" spans="1:60" ht="30" outlineLevel="1" x14ac:dyDescent="0.25">
      <c r="A559" s="255">
        <v>185</v>
      </c>
      <c r="B559" s="256" t="s">
        <v>825</v>
      </c>
      <c r="C559" s="268" t="s">
        <v>826</v>
      </c>
      <c r="D559" s="257" t="s">
        <v>615</v>
      </c>
      <c r="E559" s="258">
        <v>1</v>
      </c>
      <c r="F559" s="259"/>
      <c r="G559" s="260">
        <f>ROUND(E559*F559,2)</f>
        <v>0</v>
      </c>
      <c r="H559" s="259"/>
      <c r="I559" s="260">
        <f>ROUND(E559*H559,2)</f>
        <v>0</v>
      </c>
      <c r="J559" s="259"/>
      <c r="K559" s="260">
        <f>ROUND(E559*J559,2)</f>
        <v>0</v>
      </c>
      <c r="L559" s="260">
        <v>21</v>
      </c>
      <c r="M559" s="260">
        <f>G559*(1+L559/100)</f>
        <v>0</v>
      </c>
      <c r="N559" s="258">
        <v>0</v>
      </c>
      <c r="O559" s="258">
        <f>ROUND(E559*N559,2)</f>
        <v>0</v>
      </c>
      <c r="P559" s="258">
        <v>0</v>
      </c>
      <c r="Q559" s="258">
        <f>ROUND(E559*P559,2)</f>
        <v>0</v>
      </c>
      <c r="R559" s="260"/>
      <c r="S559" s="260" t="s">
        <v>418</v>
      </c>
      <c r="T559" s="261" t="s">
        <v>419</v>
      </c>
      <c r="U559" s="232">
        <v>0</v>
      </c>
      <c r="V559" s="232">
        <f>ROUND(E559*U559,2)</f>
        <v>0</v>
      </c>
      <c r="W559" s="232"/>
      <c r="X559" s="232" t="s">
        <v>234</v>
      </c>
      <c r="Y559" s="232" t="s">
        <v>235</v>
      </c>
      <c r="Z559" s="212"/>
      <c r="AA559" s="212"/>
      <c r="AB559" s="212"/>
      <c r="AC559" s="212"/>
      <c r="AD559" s="212"/>
      <c r="AE559" s="212"/>
      <c r="AF559" s="212"/>
      <c r="AG559" s="212" t="s">
        <v>236</v>
      </c>
      <c r="AH559" s="212"/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</row>
    <row r="560" spans="1:60" ht="30" outlineLevel="1" x14ac:dyDescent="0.25">
      <c r="A560" s="255">
        <v>186</v>
      </c>
      <c r="B560" s="256" t="s">
        <v>827</v>
      </c>
      <c r="C560" s="268" t="s">
        <v>828</v>
      </c>
      <c r="D560" s="257" t="s">
        <v>615</v>
      </c>
      <c r="E560" s="258">
        <v>1</v>
      </c>
      <c r="F560" s="259"/>
      <c r="G560" s="260">
        <f>ROUND(E560*F560,2)</f>
        <v>0</v>
      </c>
      <c r="H560" s="259"/>
      <c r="I560" s="260">
        <f>ROUND(E560*H560,2)</f>
        <v>0</v>
      </c>
      <c r="J560" s="259"/>
      <c r="K560" s="260">
        <f>ROUND(E560*J560,2)</f>
        <v>0</v>
      </c>
      <c r="L560" s="260">
        <v>21</v>
      </c>
      <c r="M560" s="260">
        <f>G560*(1+L560/100)</f>
        <v>0</v>
      </c>
      <c r="N560" s="258">
        <v>0</v>
      </c>
      <c r="O560" s="258">
        <f>ROUND(E560*N560,2)</f>
        <v>0</v>
      </c>
      <c r="P560" s="258">
        <v>0</v>
      </c>
      <c r="Q560" s="258">
        <f>ROUND(E560*P560,2)</f>
        <v>0</v>
      </c>
      <c r="R560" s="260"/>
      <c r="S560" s="260" t="s">
        <v>418</v>
      </c>
      <c r="T560" s="261" t="s">
        <v>419</v>
      </c>
      <c r="U560" s="232">
        <v>0</v>
      </c>
      <c r="V560" s="232">
        <f>ROUND(E560*U560,2)</f>
        <v>0</v>
      </c>
      <c r="W560" s="232"/>
      <c r="X560" s="232" t="s">
        <v>234</v>
      </c>
      <c r="Y560" s="232" t="s">
        <v>235</v>
      </c>
      <c r="Z560" s="212"/>
      <c r="AA560" s="212"/>
      <c r="AB560" s="212"/>
      <c r="AC560" s="212"/>
      <c r="AD560" s="212"/>
      <c r="AE560" s="212"/>
      <c r="AF560" s="212"/>
      <c r="AG560" s="212" t="s">
        <v>236</v>
      </c>
      <c r="AH560" s="212"/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</row>
    <row r="561" spans="1:60" ht="30" outlineLevel="1" x14ac:dyDescent="0.25">
      <c r="A561" s="255">
        <v>187</v>
      </c>
      <c r="B561" s="256" t="s">
        <v>829</v>
      </c>
      <c r="C561" s="268" t="s">
        <v>830</v>
      </c>
      <c r="D561" s="257" t="s">
        <v>615</v>
      </c>
      <c r="E561" s="258">
        <v>20</v>
      </c>
      <c r="F561" s="259"/>
      <c r="G561" s="260">
        <f>ROUND(E561*F561,2)</f>
        <v>0</v>
      </c>
      <c r="H561" s="259"/>
      <c r="I561" s="260">
        <f>ROUND(E561*H561,2)</f>
        <v>0</v>
      </c>
      <c r="J561" s="259"/>
      <c r="K561" s="260">
        <f>ROUND(E561*J561,2)</f>
        <v>0</v>
      </c>
      <c r="L561" s="260">
        <v>21</v>
      </c>
      <c r="M561" s="260">
        <f>G561*(1+L561/100)</f>
        <v>0</v>
      </c>
      <c r="N561" s="258">
        <v>0</v>
      </c>
      <c r="O561" s="258">
        <f>ROUND(E561*N561,2)</f>
        <v>0</v>
      </c>
      <c r="P561" s="258">
        <v>0</v>
      </c>
      <c r="Q561" s="258">
        <f>ROUND(E561*P561,2)</f>
        <v>0</v>
      </c>
      <c r="R561" s="260"/>
      <c r="S561" s="260" t="s">
        <v>418</v>
      </c>
      <c r="T561" s="261" t="s">
        <v>419</v>
      </c>
      <c r="U561" s="232">
        <v>0</v>
      </c>
      <c r="V561" s="232">
        <f>ROUND(E561*U561,2)</f>
        <v>0</v>
      </c>
      <c r="W561" s="232"/>
      <c r="X561" s="232" t="s">
        <v>234</v>
      </c>
      <c r="Y561" s="232" t="s">
        <v>235</v>
      </c>
      <c r="Z561" s="212"/>
      <c r="AA561" s="212"/>
      <c r="AB561" s="212"/>
      <c r="AC561" s="212"/>
      <c r="AD561" s="212"/>
      <c r="AE561" s="212"/>
      <c r="AF561" s="212"/>
      <c r="AG561" s="212" t="s">
        <v>236</v>
      </c>
      <c r="AH561" s="212"/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</row>
    <row r="562" spans="1:60" ht="30" outlineLevel="1" x14ac:dyDescent="0.25">
      <c r="A562" s="248">
        <v>188</v>
      </c>
      <c r="B562" s="249" t="s">
        <v>831</v>
      </c>
      <c r="C562" s="266" t="s">
        <v>832</v>
      </c>
      <c r="D562" s="250" t="s">
        <v>291</v>
      </c>
      <c r="E562" s="251">
        <v>167.02</v>
      </c>
      <c r="F562" s="252"/>
      <c r="G562" s="253">
        <f>ROUND(E562*F562,2)</f>
        <v>0</v>
      </c>
      <c r="H562" s="252"/>
      <c r="I562" s="253">
        <f>ROUND(E562*H562,2)</f>
        <v>0</v>
      </c>
      <c r="J562" s="252"/>
      <c r="K562" s="253">
        <f>ROUND(E562*J562,2)</f>
        <v>0</v>
      </c>
      <c r="L562" s="253">
        <v>21</v>
      </c>
      <c r="M562" s="253">
        <f>G562*(1+L562/100)</f>
        <v>0</v>
      </c>
      <c r="N562" s="251">
        <v>0</v>
      </c>
      <c r="O562" s="251">
        <f>ROUND(E562*N562,2)</f>
        <v>0</v>
      </c>
      <c r="P562" s="251">
        <v>0</v>
      </c>
      <c r="Q562" s="251">
        <f>ROUND(E562*P562,2)</f>
        <v>0</v>
      </c>
      <c r="R562" s="253"/>
      <c r="S562" s="253" t="s">
        <v>418</v>
      </c>
      <c r="T562" s="254" t="s">
        <v>419</v>
      </c>
      <c r="U562" s="232">
        <v>0.27</v>
      </c>
      <c r="V562" s="232">
        <f>ROUND(E562*U562,2)</f>
        <v>45.1</v>
      </c>
      <c r="W562" s="232"/>
      <c r="X562" s="232" t="s">
        <v>234</v>
      </c>
      <c r="Y562" s="232" t="s">
        <v>235</v>
      </c>
      <c r="Z562" s="212"/>
      <c r="AA562" s="212"/>
      <c r="AB562" s="212"/>
      <c r="AC562" s="212"/>
      <c r="AD562" s="212"/>
      <c r="AE562" s="212"/>
      <c r="AF562" s="212"/>
      <c r="AG562" s="212" t="s">
        <v>236</v>
      </c>
      <c r="AH562" s="212"/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</row>
    <row r="563" spans="1:60" outlineLevel="2" x14ac:dyDescent="0.25">
      <c r="A563" s="229"/>
      <c r="B563" s="230"/>
      <c r="C563" s="267" t="s">
        <v>833</v>
      </c>
      <c r="D563" s="233"/>
      <c r="E563" s="234">
        <v>14.65</v>
      </c>
      <c r="F563" s="232"/>
      <c r="G563" s="232"/>
      <c r="H563" s="232"/>
      <c r="I563" s="232"/>
      <c r="J563" s="232"/>
      <c r="K563" s="232"/>
      <c r="L563" s="232"/>
      <c r="M563" s="232"/>
      <c r="N563" s="231"/>
      <c r="O563" s="231"/>
      <c r="P563" s="231"/>
      <c r="Q563" s="231"/>
      <c r="R563" s="232"/>
      <c r="S563" s="232"/>
      <c r="T563" s="232"/>
      <c r="U563" s="232"/>
      <c r="V563" s="232"/>
      <c r="W563" s="232"/>
      <c r="X563" s="232"/>
      <c r="Y563" s="232"/>
      <c r="Z563" s="212"/>
      <c r="AA563" s="212"/>
      <c r="AB563" s="212"/>
      <c r="AC563" s="212"/>
      <c r="AD563" s="212"/>
      <c r="AE563" s="212"/>
      <c r="AF563" s="212"/>
      <c r="AG563" s="212" t="s">
        <v>238</v>
      </c>
      <c r="AH563" s="212">
        <v>0</v>
      </c>
      <c r="AI563" s="212"/>
      <c r="AJ563" s="212"/>
      <c r="AK563" s="212"/>
      <c r="AL563" s="212"/>
      <c r="AM563" s="212"/>
      <c r="AN563" s="212"/>
      <c r="AO563" s="212"/>
      <c r="AP563" s="212"/>
      <c r="AQ563" s="212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</row>
    <row r="564" spans="1:60" outlineLevel="3" x14ac:dyDescent="0.25">
      <c r="A564" s="229"/>
      <c r="B564" s="230"/>
      <c r="C564" s="267" t="s">
        <v>834</v>
      </c>
      <c r="D564" s="233"/>
      <c r="E564" s="234">
        <v>14.16</v>
      </c>
      <c r="F564" s="232"/>
      <c r="G564" s="232"/>
      <c r="H564" s="232"/>
      <c r="I564" s="232"/>
      <c r="J564" s="232"/>
      <c r="K564" s="232"/>
      <c r="L564" s="232"/>
      <c r="M564" s="232"/>
      <c r="N564" s="231"/>
      <c r="O564" s="231"/>
      <c r="P564" s="231"/>
      <c r="Q564" s="231"/>
      <c r="R564" s="232"/>
      <c r="S564" s="232"/>
      <c r="T564" s="232"/>
      <c r="U564" s="232"/>
      <c r="V564" s="232"/>
      <c r="W564" s="232"/>
      <c r="X564" s="232"/>
      <c r="Y564" s="232"/>
      <c r="Z564" s="212"/>
      <c r="AA564" s="212"/>
      <c r="AB564" s="212"/>
      <c r="AC564" s="212"/>
      <c r="AD564" s="212"/>
      <c r="AE564" s="212"/>
      <c r="AF564" s="212"/>
      <c r="AG564" s="212" t="s">
        <v>238</v>
      </c>
      <c r="AH564" s="212">
        <v>0</v>
      </c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2"/>
      <c r="AT564" s="212"/>
      <c r="AU564" s="212"/>
      <c r="AV564" s="212"/>
      <c r="AW564" s="212"/>
      <c r="AX564" s="212"/>
      <c r="AY564" s="212"/>
      <c r="AZ564" s="212"/>
      <c r="BA564" s="212"/>
      <c r="BB564" s="212"/>
      <c r="BC564" s="212"/>
      <c r="BD564" s="212"/>
      <c r="BE564" s="212"/>
      <c r="BF564" s="212"/>
      <c r="BG564" s="212"/>
      <c r="BH564" s="212"/>
    </row>
    <row r="565" spans="1:60" outlineLevel="3" x14ac:dyDescent="0.25">
      <c r="A565" s="229"/>
      <c r="B565" s="230"/>
      <c r="C565" s="267" t="s">
        <v>835</v>
      </c>
      <c r="D565" s="233"/>
      <c r="E565" s="234">
        <v>14.27</v>
      </c>
      <c r="F565" s="232"/>
      <c r="G565" s="232"/>
      <c r="H565" s="232"/>
      <c r="I565" s="232"/>
      <c r="J565" s="232"/>
      <c r="K565" s="232"/>
      <c r="L565" s="232"/>
      <c r="M565" s="232"/>
      <c r="N565" s="231"/>
      <c r="O565" s="231"/>
      <c r="P565" s="231"/>
      <c r="Q565" s="231"/>
      <c r="R565" s="232"/>
      <c r="S565" s="232"/>
      <c r="T565" s="232"/>
      <c r="U565" s="232"/>
      <c r="V565" s="232"/>
      <c r="W565" s="232"/>
      <c r="X565" s="232"/>
      <c r="Y565" s="232"/>
      <c r="Z565" s="212"/>
      <c r="AA565" s="212"/>
      <c r="AB565" s="212"/>
      <c r="AC565" s="212"/>
      <c r="AD565" s="212"/>
      <c r="AE565" s="212"/>
      <c r="AF565" s="212"/>
      <c r="AG565" s="212" t="s">
        <v>238</v>
      </c>
      <c r="AH565" s="212">
        <v>0</v>
      </c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2"/>
      <c r="AT565" s="212"/>
      <c r="AU565" s="212"/>
      <c r="AV565" s="212"/>
      <c r="AW565" s="212"/>
      <c r="AX565" s="212"/>
      <c r="AY565" s="212"/>
      <c r="AZ565" s="212"/>
      <c r="BA565" s="212"/>
      <c r="BB565" s="212"/>
      <c r="BC565" s="212"/>
      <c r="BD565" s="212"/>
      <c r="BE565" s="212"/>
      <c r="BF565" s="212"/>
      <c r="BG565" s="212"/>
      <c r="BH565" s="212"/>
    </row>
    <row r="566" spans="1:60" outlineLevel="3" x14ac:dyDescent="0.25">
      <c r="A566" s="229"/>
      <c r="B566" s="230"/>
      <c r="C566" s="267" t="s">
        <v>836</v>
      </c>
      <c r="D566" s="233"/>
      <c r="E566" s="234">
        <v>15.1</v>
      </c>
      <c r="F566" s="232"/>
      <c r="G566" s="232"/>
      <c r="H566" s="232"/>
      <c r="I566" s="232"/>
      <c r="J566" s="232"/>
      <c r="K566" s="232"/>
      <c r="L566" s="232"/>
      <c r="M566" s="232"/>
      <c r="N566" s="231"/>
      <c r="O566" s="231"/>
      <c r="P566" s="231"/>
      <c r="Q566" s="231"/>
      <c r="R566" s="232"/>
      <c r="S566" s="232"/>
      <c r="T566" s="232"/>
      <c r="U566" s="232"/>
      <c r="V566" s="232"/>
      <c r="W566" s="232"/>
      <c r="X566" s="232"/>
      <c r="Y566" s="232"/>
      <c r="Z566" s="212"/>
      <c r="AA566" s="212"/>
      <c r="AB566" s="212"/>
      <c r="AC566" s="212"/>
      <c r="AD566" s="212"/>
      <c r="AE566" s="212"/>
      <c r="AF566" s="212"/>
      <c r="AG566" s="212" t="s">
        <v>238</v>
      </c>
      <c r="AH566" s="212">
        <v>0</v>
      </c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</row>
    <row r="567" spans="1:60" outlineLevel="3" x14ac:dyDescent="0.25">
      <c r="A567" s="229"/>
      <c r="B567" s="230"/>
      <c r="C567" s="267" t="s">
        <v>837</v>
      </c>
      <c r="D567" s="233"/>
      <c r="E567" s="234">
        <v>15.08</v>
      </c>
      <c r="F567" s="232"/>
      <c r="G567" s="232"/>
      <c r="H567" s="232"/>
      <c r="I567" s="232"/>
      <c r="J567" s="232"/>
      <c r="K567" s="232"/>
      <c r="L567" s="232"/>
      <c r="M567" s="232"/>
      <c r="N567" s="231"/>
      <c r="O567" s="231"/>
      <c r="P567" s="231"/>
      <c r="Q567" s="231"/>
      <c r="R567" s="232"/>
      <c r="S567" s="232"/>
      <c r="T567" s="232"/>
      <c r="U567" s="232"/>
      <c r="V567" s="232"/>
      <c r="W567" s="232"/>
      <c r="X567" s="232"/>
      <c r="Y567" s="232"/>
      <c r="Z567" s="212"/>
      <c r="AA567" s="212"/>
      <c r="AB567" s="212"/>
      <c r="AC567" s="212"/>
      <c r="AD567" s="212"/>
      <c r="AE567" s="212"/>
      <c r="AF567" s="212"/>
      <c r="AG567" s="212" t="s">
        <v>238</v>
      </c>
      <c r="AH567" s="212">
        <v>0</v>
      </c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</row>
    <row r="568" spans="1:60" outlineLevel="3" x14ac:dyDescent="0.25">
      <c r="A568" s="229"/>
      <c r="B568" s="230"/>
      <c r="C568" s="267" t="s">
        <v>838</v>
      </c>
      <c r="D568" s="233"/>
      <c r="E568" s="234">
        <v>11.5</v>
      </c>
      <c r="F568" s="232"/>
      <c r="G568" s="232"/>
      <c r="H568" s="232"/>
      <c r="I568" s="232"/>
      <c r="J568" s="232"/>
      <c r="K568" s="232"/>
      <c r="L568" s="232"/>
      <c r="M568" s="232"/>
      <c r="N568" s="231"/>
      <c r="O568" s="231"/>
      <c r="P568" s="231"/>
      <c r="Q568" s="231"/>
      <c r="R568" s="232"/>
      <c r="S568" s="232"/>
      <c r="T568" s="232"/>
      <c r="U568" s="232"/>
      <c r="V568" s="232"/>
      <c r="W568" s="232"/>
      <c r="X568" s="232"/>
      <c r="Y568" s="232"/>
      <c r="Z568" s="212"/>
      <c r="AA568" s="212"/>
      <c r="AB568" s="212"/>
      <c r="AC568" s="212"/>
      <c r="AD568" s="212"/>
      <c r="AE568" s="212"/>
      <c r="AF568" s="212"/>
      <c r="AG568" s="212" t="s">
        <v>238</v>
      </c>
      <c r="AH568" s="212">
        <v>0</v>
      </c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2"/>
      <c r="AT568" s="212"/>
      <c r="AU568" s="212"/>
      <c r="AV568" s="212"/>
      <c r="AW568" s="212"/>
      <c r="AX568" s="212"/>
      <c r="AY568" s="212"/>
      <c r="AZ568" s="212"/>
      <c r="BA568" s="212"/>
      <c r="BB568" s="212"/>
      <c r="BC568" s="212"/>
      <c r="BD568" s="212"/>
      <c r="BE568" s="212"/>
      <c r="BF568" s="212"/>
      <c r="BG568" s="212"/>
      <c r="BH568" s="212"/>
    </row>
    <row r="569" spans="1:60" outlineLevel="3" x14ac:dyDescent="0.25">
      <c r="A569" s="229"/>
      <c r="B569" s="230"/>
      <c r="C569" s="267" t="s">
        <v>839</v>
      </c>
      <c r="D569" s="233"/>
      <c r="E569" s="234">
        <v>17</v>
      </c>
      <c r="F569" s="232"/>
      <c r="G569" s="232"/>
      <c r="H569" s="232"/>
      <c r="I569" s="232"/>
      <c r="J569" s="232"/>
      <c r="K569" s="232"/>
      <c r="L569" s="232"/>
      <c r="M569" s="232"/>
      <c r="N569" s="231"/>
      <c r="O569" s="231"/>
      <c r="P569" s="231"/>
      <c r="Q569" s="231"/>
      <c r="R569" s="232"/>
      <c r="S569" s="232"/>
      <c r="T569" s="232"/>
      <c r="U569" s="232"/>
      <c r="V569" s="232"/>
      <c r="W569" s="232"/>
      <c r="X569" s="232"/>
      <c r="Y569" s="232"/>
      <c r="Z569" s="212"/>
      <c r="AA569" s="212"/>
      <c r="AB569" s="212"/>
      <c r="AC569" s="212"/>
      <c r="AD569" s="212"/>
      <c r="AE569" s="212"/>
      <c r="AF569" s="212"/>
      <c r="AG569" s="212" t="s">
        <v>238</v>
      </c>
      <c r="AH569" s="212">
        <v>0</v>
      </c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</row>
    <row r="570" spans="1:60" outlineLevel="3" x14ac:dyDescent="0.25">
      <c r="A570" s="229"/>
      <c r="B570" s="230"/>
      <c r="C570" s="267" t="s">
        <v>840</v>
      </c>
      <c r="D570" s="233"/>
      <c r="E570" s="234">
        <v>33.869999999999997</v>
      </c>
      <c r="F570" s="232"/>
      <c r="G570" s="232"/>
      <c r="H570" s="232"/>
      <c r="I570" s="232"/>
      <c r="J570" s="232"/>
      <c r="K570" s="232"/>
      <c r="L570" s="232"/>
      <c r="M570" s="232"/>
      <c r="N570" s="231"/>
      <c r="O570" s="231"/>
      <c r="P570" s="231"/>
      <c r="Q570" s="231"/>
      <c r="R570" s="232"/>
      <c r="S570" s="232"/>
      <c r="T570" s="232"/>
      <c r="U570" s="232"/>
      <c r="V570" s="232"/>
      <c r="W570" s="232"/>
      <c r="X570" s="232"/>
      <c r="Y570" s="232"/>
      <c r="Z570" s="212"/>
      <c r="AA570" s="212"/>
      <c r="AB570" s="212"/>
      <c r="AC570" s="212"/>
      <c r="AD570" s="212"/>
      <c r="AE570" s="212"/>
      <c r="AF570" s="212"/>
      <c r="AG570" s="212" t="s">
        <v>238</v>
      </c>
      <c r="AH570" s="212">
        <v>0</v>
      </c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12"/>
      <c r="AT570" s="212"/>
      <c r="AU570" s="212"/>
      <c r="AV570" s="212"/>
      <c r="AW570" s="212"/>
      <c r="AX570" s="212"/>
      <c r="AY570" s="212"/>
      <c r="AZ570" s="212"/>
      <c r="BA570" s="212"/>
      <c r="BB570" s="212"/>
      <c r="BC570" s="212"/>
      <c r="BD570" s="212"/>
      <c r="BE570" s="212"/>
      <c r="BF570" s="212"/>
      <c r="BG570" s="212"/>
      <c r="BH570" s="212"/>
    </row>
    <row r="571" spans="1:60" outlineLevel="3" x14ac:dyDescent="0.25">
      <c r="A571" s="229"/>
      <c r="B571" s="230"/>
      <c r="C571" s="267" t="s">
        <v>841</v>
      </c>
      <c r="D571" s="233"/>
      <c r="E571" s="234">
        <v>8.85</v>
      </c>
      <c r="F571" s="232"/>
      <c r="G571" s="232"/>
      <c r="H571" s="232"/>
      <c r="I571" s="232"/>
      <c r="J571" s="232"/>
      <c r="K571" s="232"/>
      <c r="L571" s="232"/>
      <c r="M571" s="232"/>
      <c r="N571" s="231"/>
      <c r="O571" s="231"/>
      <c r="P571" s="231"/>
      <c r="Q571" s="231"/>
      <c r="R571" s="232"/>
      <c r="S571" s="232"/>
      <c r="T571" s="232"/>
      <c r="U571" s="232"/>
      <c r="V571" s="232"/>
      <c r="W571" s="232"/>
      <c r="X571" s="232"/>
      <c r="Y571" s="232"/>
      <c r="Z571" s="212"/>
      <c r="AA571" s="212"/>
      <c r="AB571" s="212"/>
      <c r="AC571" s="212"/>
      <c r="AD571" s="212"/>
      <c r="AE571" s="212"/>
      <c r="AF571" s="212"/>
      <c r="AG571" s="212" t="s">
        <v>238</v>
      </c>
      <c r="AH571" s="212">
        <v>0</v>
      </c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12"/>
      <c r="AT571" s="212"/>
      <c r="AU571" s="212"/>
      <c r="AV571" s="212"/>
      <c r="AW571" s="212"/>
      <c r="AX571" s="212"/>
      <c r="AY571" s="212"/>
      <c r="AZ571" s="212"/>
      <c r="BA571" s="212"/>
      <c r="BB571" s="212"/>
      <c r="BC571" s="212"/>
      <c r="BD571" s="212"/>
      <c r="BE571" s="212"/>
      <c r="BF571" s="212"/>
      <c r="BG571" s="212"/>
      <c r="BH571" s="212"/>
    </row>
    <row r="572" spans="1:60" outlineLevel="3" x14ac:dyDescent="0.25">
      <c r="A572" s="229"/>
      <c r="B572" s="230"/>
      <c r="C572" s="267" t="s">
        <v>842</v>
      </c>
      <c r="D572" s="233"/>
      <c r="E572" s="234">
        <v>14.17</v>
      </c>
      <c r="F572" s="232"/>
      <c r="G572" s="232"/>
      <c r="H572" s="232"/>
      <c r="I572" s="232"/>
      <c r="J572" s="232"/>
      <c r="K572" s="232"/>
      <c r="L572" s="232"/>
      <c r="M572" s="232"/>
      <c r="N572" s="231"/>
      <c r="O572" s="231"/>
      <c r="P572" s="231"/>
      <c r="Q572" s="231"/>
      <c r="R572" s="232"/>
      <c r="S572" s="232"/>
      <c r="T572" s="232"/>
      <c r="U572" s="232"/>
      <c r="V572" s="232"/>
      <c r="W572" s="232"/>
      <c r="X572" s="232"/>
      <c r="Y572" s="232"/>
      <c r="Z572" s="212"/>
      <c r="AA572" s="212"/>
      <c r="AB572" s="212"/>
      <c r="AC572" s="212"/>
      <c r="AD572" s="212"/>
      <c r="AE572" s="212"/>
      <c r="AF572" s="212"/>
      <c r="AG572" s="212" t="s">
        <v>238</v>
      </c>
      <c r="AH572" s="212">
        <v>0</v>
      </c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12"/>
      <c r="AT572" s="212"/>
      <c r="AU572" s="212"/>
      <c r="AV572" s="212"/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</row>
    <row r="573" spans="1:60" outlineLevel="3" x14ac:dyDescent="0.25">
      <c r="A573" s="229"/>
      <c r="B573" s="230"/>
      <c r="C573" s="267" t="s">
        <v>843</v>
      </c>
      <c r="D573" s="233"/>
      <c r="E573" s="234">
        <v>2.81</v>
      </c>
      <c r="F573" s="232"/>
      <c r="G573" s="232"/>
      <c r="H573" s="232"/>
      <c r="I573" s="232"/>
      <c r="J573" s="232"/>
      <c r="K573" s="232"/>
      <c r="L573" s="232"/>
      <c r="M573" s="232"/>
      <c r="N573" s="231"/>
      <c r="O573" s="231"/>
      <c r="P573" s="231"/>
      <c r="Q573" s="231"/>
      <c r="R573" s="232"/>
      <c r="S573" s="232"/>
      <c r="T573" s="232"/>
      <c r="U573" s="232"/>
      <c r="V573" s="232"/>
      <c r="W573" s="232"/>
      <c r="X573" s="232"/>
      <c r="Y573" s="232"/>
      <c r="Z573" s="212"/>
      <c r="AA573" s="212"/>
      <c r="AB573" s="212"/>
      <c r="AC573" s="212"/>
      <c r="AD573" s="212"/>
      <c r="AE573" s="212"/>
      <c r="AF573" s="212"/>
      <c r="AG573" s="212" t="s">
        <v>238</v>
      </c>
      <c r="AH573" s="212">
        <v>0</v>
      </c>
      <c r="AI573" s="212"/>
      <c r="AJ573" s="212"/>
      <c r="AK573" s="212"/>
      <c r="AL573" s="212"/>
      <c r="AM573" s="212"/>
      <c r="AN573" s="212"/>
      <c r="AO573" s="212"/>
      <c r="AP573" s="212"/>
      <c r="AQ573" s="212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2"/>
      <c r="BB573" s="212"/>
      <c r="BC573" s="212"/>
      <c r="BD573" s="212"/>
      <c r="BE573" s="212"/>
      <c r="BF573" s="212"/>
      <c r="BG573" s="212"/>
      <c r="BH573" s="212"/>
    </row>
    <row r="574" spans="1:60" outlineLevel="3" x14ac:dyDescent="0.25">
      <c r="A574" s="229"/>
      <c r="B574" s="230"/>
      <c r="C574" s="267" t="s">
        <v>844</v>
      </c>
      <c r="D574" s="233"/>
      <c r="E574" s="234">
        <v>1.62</v>
      </c>
      <c r="F574" s="232"/>
      <c r="G574" s="232"/>
      <c r="H574" s="232"/>
      <c r="I574" s="232"/>
      <c r="J574" s="232"/>
      <c r="K574" s="232"/>
      <c r="L574" s="232"/>
      <c r="M574" s="232"/>
      <c r="N574" s="231"/>
      <c r="O574" s="231"/>
      <c r="P574" s="231"/>
      <c r="Q574" s="231"/>
      <c r="R574" s="232"/>
      <c r="S574" s="232"/>
      <c r="T574" s="232"/>
      <c r="U574" s="232"/>
      <c r="V574" s="232"/>
      <c r="W574" s="232"/>
      <c r="X574" s="232"/>
      <c r="Y574" s="232"/>
      <c r="Z574" s="212"/>
      <c r="AA574" s="212"/>
      <c r="AB574" s="212"/>
      <c r="AC574" s="212"/>
      <c r="AD574" s="212"/>
      <c r="AE574" s="212"/>
      <c r="AF574" s="212"/>
      <c r="AG574" s="212" t="s">
        <v>238</v>
      </c>
      <c r="AH574" s="212">
        <v>0</v>
      </c>
      <c r="AI574" s="212"/>
      <c r="AJ574" s="212"/>
      <c r="AK574" s="212"/>
      <c r="AL574" s="212"/>
      <c r="AM574" s="212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</row>
    <row r="575" spans="1:60" outlineLevel="3" x14ac:dyDescent="0.25">
      <c r="A575" s="229"/>
      <c r="B575" s="230"/>
      <c r="C575" s="267" t="s">
        <v>845</v>
      </c>
      <c r="D575" s="233"/>
      <c r="E575" s="234">
        <v>1.48</v>
      </c>
      <c r="F575" s="232"/>
      <c r="G575" s="232"/>
      <c r="H575" s="232"/>
      <c r="I575" s="232"/>
      <c r="J575" s="232"/>
      <c r="K575" s="232"/>
      <c r="L575" s="232"/>
      <c r="M575" s="232"/>
      <c r="N575" s="231"/>
      <c r="O575" s="231"/>
      <c r="P575" s="231"/>
      <c r="Q575" s="231"/>
      <c r="R575" s="232"/>
      <c r="S575" s="232"/>
      <c r="T575" s="232"/>
      <c r="U575" s="232"/>
      <c r="V575" s="232"/>
      <c r="W575" s="232"/>
      <c r="X575" s="232"/>
      <c r="Y575" s="232"/>
      <c r="Z575" s="212"/>
      <c r="AA575" s="212"/>
      <c r="AB575" s="212"/>
      <c r="AC575" s="212"/>
      <c r="AD575" s="212"/>
      <c r="AE575" s="212"/>
      <c r="AF575" s="212"/>
      <c r="AG575" s="212" t="s">
        <v>238</v>
      </c>
      <c r="AH575" s="212">
        <v>0</v>
      </c>
      <c r="AI575" s="212"/>
      <c r="AJ575" s="212"/>
      <c r="AK575" s="212"/>
      <c r="AL575" s="212"/>
      <c r="AM575" s="212"/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</row>
    <row r="576" spans="1:60" outlineLevel="3" x14ac:dyDescent="0.25">
      <c r="A576" s="229"/>
      <c r="B576" s="230"/>
      <c r="C576" s="267" t="s">
        <v>846</v>
      </c>
      <c r="D576" s="233"/>
      <c r="E576" s="234">
        <v>2.46</v>
      </c>
      <c r="F576" s="232"/>
      <c r="G576" s="232"/>
      <c r="H576" s="232"/>
      <c r="I576" s="232"/>
      <c r="J576" s="232"/>
      <c r="K576" s="232"/>
      <c r="L576" s="232"/>
      <c r="M576" s="232"/>
      <c r="N576" s="231"/>
      <c r="O576" s="231"/>
      <c r="P576" s="231"/>
      <c r="Q576" s="231"/>
      <c r="R576" s="232"/>
      <c r="S576" s="232"/>
      <c r="T576" s="232"/>
      <c r="U576" s="232"/>
      <c r="V576" s="232"/>
      <c r="W576" s="232"/>
      <c r="X576" s="232"/>
      <c r="Y576" s="232"/>
      <c r="Z576" s="212"/>
      <c r="AA576" s="212"/>
      <c r="AB576" s="212"/>
      <c r="AC576" s="212"/>
      <c r="AD576" s="212"/>
      <c r="AE576" s="212"/>
      <c r="AF576" s="212"/>
      <c r="AG576" s="212" t="s">
        <v>238</v>
      </c>
      <c r="AH576" s="212">
        <v>0</v>
      </c>
      <c r="AI576" s="212"/>
      <c r="AJ576" s="212"/>
      <c r="AK576" s="212"/>
      <c r="AL576" s="212"/>
      <c r="AM576" s="212"/>
      <c r="AN576" s="212"/>
      <c r="AO576" s="212"/>
      <c r="AP576" s="212"/>
      <c r="AQ576" s="212"/>
      <c r="AR576" s="212"/>
      <c r="AS576" s="212"/>
      <c r="AT576" s="212"/>
      <c r="AU576" s="212"/>
      <c r="AV576" s="212"/>
      <c r="AW576" s="212"/>
      <c r="AX576" s="212"/>
      <c r="AY576" s="212"/>
      <c r="AZ576" s="212"/>
      <c r="BA576" s="212"/>
      <c r="BB576" s="212"/>
      <c r="BC576" s="212"/>
      <c r="BD576" s="212"/>
      <c r="BE576" s="212"/>
      <c r="BF576" s="212"/>
      <c r="BG576" s="212"/>
      <c r="BH576" s="212"/>
    </row>
    <row r="577" spans="1:60" ht="30" outlineLevel="1" x14ac:dyDescent="0.25">
      <c r="A577" s="248">
        <v>189</v>
      </c>
      <c r="B577" s="249" t="s">
        <v>847</v>
      </c>
      <c r="C577" s="266" t="s">
        <v>848</v>
      </c>
      <c r="D577" s="250" t="s">
        <v>291</v>
      </c>
      <c r="E577" s="251">
        <v>12.75</v>
      </c>
      <c r="F577" s="252"/>
      <c r="G577" s="253">
        <f>ROUND(E577*F577,2)</f>
        <v>0</v>
      </c>
      <c r="H577" s="252"/>
      <c r="I577" s="253">
        <f>ROUND(E577*H577,2)</f>
        <v>0</v>
      </c>
      <c r="J577" s="252"/>
      <c r="K577" s="253">
        <f>ROUND(E577*J577,2)</f>
        <v>0</v>
      </c>
      <c r="L577" s="253">
        <v>21</v>
      </c>
      <c r="M577" s="253">
        <f>G577*(1+L577/100)</f>
        <v>0</v>
      </c>
      <c r="N577" s="251">
        <v>0</v>
      </c>
      <c r="O577" s="251">
        <f>ROUND(E577*N577,2)</f>
        <v>0</v>
      </c>
      <c r="P577" s="251">
        <v>0</v>
      </c>
      <c r="Q577" s="251">
        <f>ROUND(E577*P577,2)</f>
        <v>0</v>
      </c>
      <c r="R577" s="253"/>
      <c r="S577" s="253" t="s">
        <v>418</v>
      </c>
      <c r="T577" s="254" t="s">
        <v>419</v>
      </c>
      <c r="U577" s="232">
        <v>0.27</v>
      </c>
      <c r="V577" s="232">
        <f>ROUND(E577*U577,2)</f>
        <v>3.44</v>
      </c>
      <c r="W577" s="232"/>
      <c r="X577" s="232" t="s">
        <v>234</v>
      </c>
      <c r="Y577" s="232" t="s">
        <v>235</v>
      </c>
      <c r="Z577" s="212"/>
      <c r="AA577" s="212"/>
      <c r="AB577" s="212"/>
      <c r="AC577" s="212"/>
      <c r="AD577" s="212"/>
      <c r="AE577" s="212"/>
      <c r="AF577" s="212"/>
      <c r="AG577" s="212" t="s">
        <v>236</v>
      </c>
      <c r="AH577" s="212"/>
      <c r="AI577" s="212"/>
      <c r="AJ577" s="212"/>
      <c r="AK577" s="212"/>
      <c r="AL577" s="212"/>
      <c r="AM577" s="212"/>
      <c r="AN577" s="212"/>
      <c r="AO577" s="212"/>
      <c r="AP577" s="212"/>
      <c r="AQ577" s="212"/>
      <c r="AR577" s="212"/>
      <c r="AS577" s="212"/>
      <c r="AT577" s="212"/>
      <c r="AU577" s="212"/>
      <c r="AV577" s="212"/>
      <c r="AW577" s="212"/>
      <c r="AX577" s="212"/>
      <c r="AY577" s="212"/>
      <c r="AZ577" s="212"/>
      <c r="BA577" s="212"/>
      <c r="BB577" s="212"/>
      <c r="BC577" s="212"/>
      <c r="BD577" s="212"/>
      <c r="BE577" s="212"/>
      <c r="BF577" s="212"/>
      <c r="BG577" s="212"/>
      <c r="BH577" s="212"/>
    </row>
    <row r="578" spans="1:60" outlineLevel="2" x14ac:dyDescent="0.25">
      <c r="A578" s="229"/>
      <c r="B578" s="230"/>
      <c r="C578" s="267" t="s">
        <v>849</v>
      </c>
      <c r="D578" s="233"/>
      <c r="E578" s="234">
        <v>12.75</v>
      </c>
      <c r="F578" s="232"/>
      <c r="G578" s="232"/>
      <c r="H578" s="232"/>
      <c r="I578" s="232"/>
      <c r="J578" s="232"/>
      <c r="K578" s="232"/>
      <c r="L578" s="232"/>
      <c r="M578" s="232"/>
      <c r="N578" s="231"/>
      <c r="O578" s="231"/>
      <c r="P578" s="231"/>
      <c r="Q578" s="231"/>
      <c r="R578" s="232"/>
      <c r="S578" s="232"/>
      <c r="T578" s="232"/>
      <c r="U578" s="232"/>
      <c r="V578" s="232"/>
      <c r="W578" s="232"/>
      <c r="X578" s="232"/>
      <c r="Y578" s="232"/>
      <c r="Z578" s="212"/>
      <c r="AA578" s="212"/>
      <c r="AB578" s="212"/>
      <c r="AC578" s="212"/>
      <c r="AD578" s="212"/>
      <c r="AE578" s="212"/>
      <c r="AF578" s="212"/>
      <c r="AG578" s="212" t="s">
        <v>238</v>
      </c>
      <c r="AH578" s="212">
        <v>0</v>
      </c>
      <c r="AI578" s="212"/>
      <c r="AJ578" s="212"/>
      <c r="AK578" s="212"/>
      <c r="AL578" s="212"/>
      <c r="AM578" s="212"/>
      <c r="AN578" s="212"/>
      <c r="AO578" s="212"/>
      <c r="AP578" s="212"/>
      <c r="AQ578" s="212"/>
      <c r="AR578" s="212"/>
      <c r="AS578" s="212"/>
      <c r="AT578" s="212"/>
      <c r="AU578" s="212"/>
      <c r="AV578" s="212"/>
      <c r="AW578" s="212"/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</row>
    <row r="579" spans="1:60" ht="40" outlineLevel="1" x14ac:dyDescent="0.25">
      <c r="A579" s="248">
        <v>190</v>
      </c>
      <c r="B579" s="249" t="s">
        <v>850</v>
      </c>
      <c r="C579" s="266" t="s">
        <v>851</v>
      </c>
      <c r="D579" s="250" t="s">
        <v>291</v>
      </c>
      <c r="E579" s="251">
        <v>31.01</v>
      </c>
      <c r="F579" s="252"/>
      <c r="G579" s="253">
        <f>ROUND(E579*F579,2)</f>
        <v>0</v>
      </c>
      <c r="H579" s="252"/>
      <c r="I579" s="253">
        <f>ROUND(E579*H579,2)</f>
        <v>0</v>
      </c>
      <c r="J579" s="252"/>
      <c r="K579" s="253">
        <f>ROUND(E579*J579,2)</f>
        <v>0</v>
      </c>
      <c r="L579" s="253">
        <v>21</v>
      </c>
      <c r="M579" s="253">
        <f>G579*(1+L579/100)</f>
        <v>0</v>
      </c>
      <c r="N579" s="251">
        <v>0</v>
      </c>
      <c r="O579" s="251">
        <f>ROUND(E579*N579,2)</f>
        <v>0</v>
      </c>
      <c r="P579" s="251">
        <v>0</v>
      </c>
      <c r="Q579" s="251">
        <f>ROUND(E579*P579,2)</f>
        <v>0</v>
      </c>
      <c r="R579" s="253"/>
      <c r="S579" s="253" t="s">
        <v>418</v>
      </c>
      <c r="T579" s="254" t="s">
        <v>419</v>
      </c>
      <c r="U579" s="232">
        <v>0</v>
      </c>
      <c r="V579" s="232">
        <f>ROUND(E579*U579,2)</f>
        <v>0</v>
      </c>
      <c r="W579" s="232"/>
      <c r="X579" s="232" t="s">
        <v>234</v>
      </c>
      <c r="Y579" s="232" t="s">
        <v>235</v>
      </c>
      <c r="Z579" s="212"/>
      <c r="AA579" s="212"/>
      <c r="AB579" s="212"/>
      <c r="AC579" s="212"/>
      <c r="AD579" s="212"/>
      <c r="AE579" s="212"/>
      <c r="AF579" s="212"/>
      <c r="AG579" s="212" t="s">
        <v>236</v>
      </c>
      <c r="AH579" s="212"/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</row>
    <row r="580" spans="1:60" outlineLevel="2" x14ac:dyDescent="0.25">
      <c r="A580" s="229"/>
      <c r="B580" s="230"/>
      <c r="C580" s="267" t="s">
        <v>298</v>
      </c>
      <c r="D580" s="233"/>
      <c r="E580" s="234"/>
      <c r="F580" s="232"/>
      <c r="G580" s="232"/>
      <c r="H580" s="232"/>
      <c r="I580" s="232"/>
      <c r="J580" s="232"/>
      <c r="K580" s="232"/>
      <c r="L580" s="232"/>
      <c r="M580" s="232"/>
      <c r="N580" s="231"/>
      <c r="O580" s="231"/>
      <c r="P580" s="231"/>
      <c r="Q580" s="231"/>
      <c r="R580" s="232"/>
      <c r="S580" s="232"/>
      <c r="T580" s="232"/>
      <c r="U580" s="232"/>
      <c r="V580" s="232"/>
      <c r="W580" s="232"/>
      <c r="X580" s="232"/>
      <c r="Y580" s="232"/>
      <c r="Z580" s="212"/>
      <c r="AA580" s="212"/>
      <c r="AB580" s="212"/>
      <c r="AC580" s="212"/>
      <c r="AD580" s="212"/>
      <c r="AE580" s="212"/>
      <c r="AF580" s="212"/>
      <c r="AG580" s="212" t="s">
        <v>238</v>
      </c>
      <c r="AH580" s="212">
        <v>0</v>
      </c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</row>
    <row r="581" spans="1:60" outlineLevel="3" x14ac:dyDescent="0.25">
      <c r="A581" s="229"/>
      <c r="B581" s="230"/>
      <c r="C581" s="267" t="s">
        <v>852</v>
      </c>
      <c r="D581" s="233"/>
      <c r="E581" s="234">
        <v>14.88</v>
      </c>
      <c r="F581" s="232"/>
      <c r="G581" s="232"/>
      <c r="H581" s="232"/>
      <c r="I581" s="232"/>
      <c r="J581" s="232"/>
      <c r="K581" s="232"/>
      <c r="L581" s="232"/>
      <c r="M581" s="232"/>
      <c r="N581" s="231"/>
      <c r="O581" s="231"/>
      <c r="P581" s="231"/>
      <c r="Q581" s="231"/>
      <c r="R581" s="232"/>
      <c r="S581" s="232"/>
      <c r="T581" s="232"/>
      <c r="U581" s="232"/>
      <c r="V581" s="232"/>
      <c r="W581" s="232"/>
      <c r="X581" s="232"/>
      <c r="Y581" s="232"/>
      <c r="Z581" s="212"/>
      <c r="AA581" s="212"/>
      <c r="AB581" s="212"/>
      <c r="AC581" s="212"/>
      <c r="AD581" s="212"/>
      <c r="AE581" s="212"/>
      <c r="AF581" s="212"/>
      <c r="AG581" s="212" t="s">
        <v>238</v>
      </c>
      <c r="AH581" s="212">
        <v>0</v>
      </c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</row>
    <row r="582" spans="1:60" outlineLevel="3" x14ac:dyDescent="0.25">
      <c r="A582" s="229"/>
      <c r="B582" s="230"/>
      <c r="C582" s="267" t="s">
        <v>853</v>
      </c>
      <c r="D582" s="233"/>
      <c r="E582" s="234">
        <v>3.2</v>
      </c>
      <c r="F582" s="232"/>
      <c r="G582" s="232"/>
      <c r="H582" s="232"/>
      <c r="I582" s="232"/>
      <c r="J582" s="232"/>
      <c r="K582" s="232"/>
      <c r="L582" s="232"/>
      <c r="M582" s="232"/>
      <c r="N582" s="231"/>
      <c r="O582" s="231"/>
      <c r="P582" s="231"/>
      <c r="Q582" s="231"/>
      <c r="R582" s="232"/>
      <c r="S582" s="232"/>
      <c r="T582" s="232"/>
      <c r="U582" s="232"/>
      <c r="V582" s="232"/>
      <c r="W582" s="232"/>
      <c r="X582" s="232"/>
      <c r="Y582" s="232"/>
      <c r="Z582" s="212"/>
      <c r="AA582" s="212"/>
      <c r="AB582" s="212"/>
      <c r="AC582" s="212"/>
      <c r="AD582" s="212"/>
      <c r="AE582" s="212"/>
      <c r="AF582" s="212"/>
      <c r="AG582" s="212" t="s">
        <v>238</v>
      </c>
      <c r="AH582" s="212">
        <v>0</v>
      </c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</row>
    <row r="583" spans="1:60" outlineLevel="3" x14ac:dyDescent="0.25">
      <c r="A583" s="229"/>
      <c r="B583" s="230"/>
      <c r="C583" s="267" t="s">
        <v>854</v>
      </c>
      <c r="D583" s="233"/>
      <c r="E583" s="234">
        <v>4.18</v>
      </c>
      <c r="F583" s="232"/>
      <c r="G583" s="232"/>
      <c r="H583" s="232"/>
      <c r="I583" s="232"/>
      <c r="J583" s="232"/>
      <c r="K583" s="232"/>
      <c r="L583" s="232"/>
      <c r="M583" s="232"/>
      <c r="N583" s="231"/>
      <c r="O583" s="231"/>
      <c r="P583" s="231"/>
      <c r="Q583" s="231"/>
      <c r="R583" s="232"/>
      <c r="S583" s="232"/>
      <c r="T583" s="232"/>
      <c r="U583" s="232"/>
      <c r="V583" s="232"/>
      <c r="W583" s="232"/>
      <c r="X583" s="232"/>
      <c r="Y583" s="232"/>
      <c r="Z583" s="212"/>
      <c r="AA583" s="212"/>
      <c r="AB583" s="212"/>
      <c r="AC583" s="212"/>
      <c r="AD583" s="212"/>
      <c r="AE583" s="212"/>
      <c r="AF583" s="212"/>
      <c r="AG583" s="212" t="s">
        <v>238</v>
      </c>
      <c r="AH583" s="212">
        <v>0</v>
      </c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</row>
    <row r="584" spans="1:60" outlineLevel="3" x14ac:dyDescent="0.25">
      <c r="A584" s="229"/>
      <c r="B584" s="230"/>
      <c r="C584" s="267" t="s">
        <v>855</v>
      </c>
      <c r="D584" s="233"/>
      <c r="E584" s="234">
        <v>2.44</v>
      </c>
      <c r="F584" s="232"/>
      <c r="G584" s="232"/>
      <c r="H584" s="232"/>
      <c r="I584" s="232"/>
      <c r="J584" s="232"/>
      <c r="K584" s="232"/>
      <c r="L584" s="232"/>
      <c r="M584" s="232"/>
      <c r="N584" s="231"/>
      <c r="O584" s="231"/>
      <c r="P584" s="231"/>
      <c r="Q584" s="231"/>
      <c r="R584" s="232"/>
      <c r="S584" s="232"/>
      <c r="T584" s="232"/>
      <c r="U584" s="232"/>
      <c r="V584" s="232"/>
      <c r="W584" s="232"/>
      <c r="X584" s="232"/>
      <c r="Y584" s="232"/>
      <c r="Z584" s="212"/>
      <c r="AA584" s="212"/>
      <c r="AB584" s="212"/>
      <c r="AC584" s="212"/>
      <c r="AD584" s="212"/>
      <c r="AE584" s="212"/>
      <c r="AF584" s="212"/>
      <c r="AG584" s="212" t="s">
        <v>238</v>
      </c>
      <c r="AH584" s="212">
        <v>0</v>
      </c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</row>
    <row r="585" spans="1:60" outlineLevel="3" x14ac:dyDescent="0.25">
      <c r="A585" s="229"/>
      <c r="B585" s="230"/>
      <c r="C585" s="267" t="s">
        <v>856</v>
      </c>
      <c r="D585" s="233"/>
      <c r="E585" s="234">
        <v>4.8499999999999996</v>
      </c>
      <c r="F585" s="232"/>
      <c r="G585" s="232"/>
      <c r="H585" s="232"/>
      <c r="I585" s="232"/>
      <c r="J585" s="232"/>
      <c r="K585" s="232"/>
      <c r="L585" s="232"/>
      <c r="M585" s="232"/>
      <c r="N585" s="231"/>
      <c r="O585" s="231"/>
      <c r="P585" s="231"/>
      <c r="Q585" s="231"/>
      <c r="R585" s="232"/>
      <c r="S585" s="232"/>
      <c r="T585" s="232"/>
      <c r="U585" s="232"/>
      <c r="V585" s="232"/>
      <c r="W585" s="232"/>
      <c r="X585" s="232"/>
      <c r="Y585" s="232"/>
      <c r="Z585" s="212"/>
      <c r="AA585" s="212"/>
      <c r="AB585" s="212"/>
      <c r="AC585" s="212"/>
      <c r="AD585" s="212"/>
      <c r="AE585" s="212"/>
      <c r="AF585" s="212"/>
      <c r="AG585" s="212" t="s">
        <v>238</v>
      </c>
      <c r="AH585" s="212">
        <v>0</v>
      </c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2"/>
      <c r="AT585" s="212"/>
      <c r="AU585" s="212"/>
      <c r="AV585" s="212"/>
      <c r="AW585" s="212"/>
      <c r="AX585" s="212"/>
      <c r="AY585" s="212"/>
      <c r="AZ585" s="212"/>
      <c r="BA585" s="212"/>
      <c r="BB585" s="212"/>
      <c r="BC585" s="212"/>
      <c r="BD585" s="212"/>
      <c r="BE585" s="212"/>
      <c r="BF585" s="212"/>
      <c r="BG585" s="212"/>
      <c r="BH585" s="212"/>
    </row>
    <row r="586" spans="1:60" outlineLevel="3" x14ac:dyDescent="0.25">
      <c r="A586" s="229"/>
      <c r="B586" s="230"/>
      <c r="C586" s="267" t="s">
        <v>857</v>
      </c>
      <c r="D586" s="233"/>
      <c r="E586" s="234">
        <v>1.46</v>
      </c>
      <c r="F586" s="232"/>
      <c r="G586" s="232"/>
      <c r="H586" s="232"/>
      <c r="I586" s="232"/>
      <c r="J586" s="232"/>
      <c r="K586" s="232"/>
      <c r="L586" s="232"/>
      <c r="M586" s="232"/>
      <c r="N586" s="231"/>
      <c r="O586" s="231"/>
      <c r="P586" s="231"/>
      <c r="Q586" s="231"/>
      <c r="R586" s="232"/>
      <c r="S586" s="232"/>
      <c r="T586" s="232"/>
      <c r="U586" s="232"/>
      <c r="V586" s="232"/>
      <c r="W586" s="232"/>
      <c r="X586" s="232"/>
      <c r="Y586" s="232"/>
      <c r="Z586" s="212"/>
      <c r="AA586" s="212"/>
      <c r="AB586" s="212"/>
      <c r="AC586" s="212"/>
      <c r="AD586" s="212"/>
      <c r="AE586" s="212"/>
      <c r="AF586" s="212"/>
      <c r="AG586" s="212" t="s">
        <v>238</v>
      </c>
      <c r="AH586" s="212">
        <v>0</v>
      </c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2"/>
      <c r="AT586" s="212"/>
      <c r="AU586" s="212"/>
      <c r="AV586" s="212"/>
      <c r="AW586" s="212"/>
      <c r="AX586" s="212"/>
      <c r="AY586" s="212"/>
      <c r="AZ586" s="212"/>
      <c r="BA586" s="212"/>
      <c r="BB586" s="212"/>
      <c r="BC586" s="212"/>
      <c r="BD586" s="212"/>
      <c r="BE586" s="212"/>
      <c r="BF586" s="212"/>
      <c r="BG586" s="212"/>
      <c r="BH586" s="212"/>
    </row>
    <row r="587" spans="1:60" ht="40" outlineLevel="1" x14ac:dyDescent="0.25">
      <c r="A587" s="248">
        <v>191</v>
      </c>
      <c r="B587" s="249" t="s">
        <v>858</v>
      </c>
      <c r="C587" s="266" t="s">
        <v>859</v>
      </c>
      <c r="D587" s="250" t="s">
        <v>291</v>
      </c>
      <c r="E587" s="251">
        <v>49.8</v>
      </c>
      <c r="F587" s="252"/>
      <c r="G587" s="253">
        <f>ROUND(E587*F587,2)</f>
        <v>0</v>
      </c>
      <c r="H587" s="252"/>
      <c r="I587" s="253">
        <f>ROUND(E587*H587,2)</f>
        <v>0</v>
      </c>
      <c r="J587" s="252"/>
      <c r="K587" s="253">
        <f>ROUND(E587*J587,2)</f>
        <v>0</v>
      </c>
      <c r="L587" s="253">
        <v>21</v>
      </c>
      <c r="M587" s="253">
        <f>G587*(1+L587/100)</f>
        <v>0</v>
      </c>
      <c r="N587" s="251">
        <v>0</v>
      </c>
      <c r="O587" s="251">
        <f>ROUND(E587*N587,2)</f>
        <v>0</v>
      </c>
      <c r="P587" s="251">
        <v>0</v>
      </c>
      <c r="Q587" s="251">
        <f>ROUND(E587*P587,2)</f>
        <v>0</v>
      </c>
      <c r="R587" s="253"/>
      <c r="S587" s="253" t="s">
        <v>418</v>
      </c>
      <c r="T587" s="254" t="s">
        <v>419</v>
      </c>
      <c r="U587" s="232">
        <v>0</v>
      </c>
      <c r="V587" s="232">
        <f>ROUND(E587*U587,2)</f>
        <v>0</v>
      </c>
      <c r="W587" s="232"/>
      <c r="X587" s="232" t="s">
        <v>234</v>
      </c>
      <c r="Y587" s="232" t="s">
        <v>235</v>
      </c>
      <c r="Z587" s="212"/>
      <c r="AA587" s="212"/>
      <c r="AB587" s="212"/>
      <c r="AC587" s="212"/>
      <c r="AD587" s="212"/>
      <c r="AE587" s="212"/>
      <c r="AF587" s="212"/>
      <c r="AG587" s="212" t="s">
        <v>236</v>
      </c>
      <c r="AH587" s="212"/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</row>
    <row r="588" spans="1:60" outlineLevel="2" x14ac:dyDescent="0.25">
      <c r="A588" s="229"/>
      <c r="B588" s="230"/>
      <c r="C588" s="267" t="s">
        <v>298</v>
      </c>
      <c r="D588" s="233"/>
      <c r="E588" s="234"/>
      <c r="F588" s="232"/>
      <c r="G588" s="232"/>
      <c r="H588" s="232"/>
      <c r="I588" s="232"/>
      <c r="J588" s="232"/>
      <c r="K588" s="232"/>
      <c r="L588" s="232"/>
      <c r="M588" s="232"/>
      <c r="N588" s="231"/>
      <c r="O588" s="231"/>
      <c r="P588" s="231"/>
      <c r="Q588" s="231"/>
      <c r="R588" s="232"/>
      <c r="S588" s="232"/>
      <c r="T588" s="232"/>
      <c r="U588" s="232"/>
      <c r="V588" s="232"/>
      <c r="W588" s="232"/>
      <c r="X588" s="232"/>
      <c r="Y588" s="232"/>
      <c r="Z588" s="212"/>
      <c r="AA588" s="212"/>
      <c r="AB588" s="212"/>
      <c r="AC588" s="212"/>
      <c r="AD588" s="212"/>
      <c r="AE588" s="212"/>
      <c r="AF588" s="212"/>
      <c r="AG588" s="212" t="s">
        <v>238</v>
      </c>
      <c r="AH588" s="212">
        <v>0</v>
      </c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</row>
    <row r="589" spans="1:60" outlineLevel="3" x14ac:dyDescent="0.25">
      <c r="A589" s="229"/>
      <c r="B589" s="230"/>
      <c r="C589" s="267" t="s">
        <v>860</v>
      </c>
      <c r="D589" s="233"/>
      <c r="E589" s="234">
        <v>13.68</v>
      </c>
      <c r="F589" s="232"/>
      <c r="G589" s="232"/>
      <c r="H589" s="232"/>
      <c r="I589" s="232"/>
      <c r="J589" s="232"/>
      <c r="K589" s="232"/>
      <c r="L589" s="232"/>
      <c r="M589" s="232"/>
      <c r="N589" s="231"/>
      <c r="O589" s="231"/>
      <c r="P589" s="231"/>
      <c r="Q589" s="231"/>
      <c r="R589" s="232"/>
      <c r="S589" s="232"/>
      <c r="T589" s="232"/>
      <c r="U589" s="232"/>
      <c r="V589" s="232"/>
      <c r="W589" s="232"/>
      <c r="X589" s="232"/>
      <c r="Y589" s="232"/>
      <c r="Z589" s="212"/>
      <c r="AA589" s="212"/>
      <c r="AB589" s="212"/>
      <c r="AC589" s="212"/>
      <c r="AD589" s="212"/>
      <c r="AE589" s="212"/>
      <c r="AF589" s="212"/>
      <c r="AG589" s="212" t="s">
        <v>238</v>
      </c>
      <c r="AH589" s="212">
        <v>0</v>
      </c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</row>
    <row r="590" spans="1:60" outlineLevel="3" x14ac:dyDescent="0.25">
      <c r="A590" s="229"/>
      <c r="B590" s="230"/>
      <c r="C590" s="267" t="s">
        <v>861</v>
      </c>
      <c r="D590" s="233"/>
      <c r="E590" s="234">
        <v>36.119999999999997</v>
      </c>
      <c r="F590" s="232"/>
      <c r="G590" s="232"/>
      <c r="H590" s="232"/>
      <c r="I590" s="232"/>
      <c r="J590" s="232"/>
      <c r="K590" s="232"/>
      <c r="L590" s="232"/>
      <c r="M590" s="232"/>
      <c r="N590" s="231"/>
      <c r="O590" s="231"/>
      <c r="P590" s="231"/>
      <c r="Q590" s="231"/>
      <c r="R590" s="232"/>
      <c r="S590" s="232"/>
      <c r="T590" s="232"/>
      <c r="U590" s="232"/>
      <c r="V590" s="232"/>
      <c r="W590" s="232"/>
      <c r="X590" s="232"/>
      <c r="Y590" s="232"/>
      <c r="Z590" s="212"/>
      <c r="AA590" s="212"/>
      <c r="AB590" s="212"/>
      <c r="AC590" s="212"/>
      <c r="AD590" s="212"/>
      <c r="AE590" s="212"/>
      <c r="AF590" s="212"/>
      <c r="AG590" s="212" t="s">
        <v>238</v>
      </c>
      <c r="AH590" s="212">
        <v>0</v>
      </c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</row>
    <row r="591" spans="1:60" ht="40" outlineLevel="1" x14ac:dyDescent="0.25">
      <c r="A591" s="248">
        <v>192</v>
      </c>
      <c r="B591" s="249" t="s">
        <v>862</v>
      </c>
      <c r="C591" s="266" t="s">
        <v>863</v>
      </c>
      <c r="D591" s="250" t="s">
        <v>291</v>
      </c>
      <c r="E591" s="251">
        <v>54.19</v>
      </c>
      <c r="F591" s="252"/>
      <c r="G591" s="253">
        <f>ROUND(E591*F591,2)</f>
        <v>0</v>
      </c>
      <c r="H591" s="252"/>
      <c r="I591" s="253">
        <f>ROUND(E591*H591,2)</f>
        <v>0</v>
      </c>
      <c r="J591" s="252"/>
      <c r="K591" s="253">
        <f>ROUND(E591*J591,2)</f>
        <v>0</v>
      </c>
      <c r="L591" s="253">
        <v>21</v>
      </c>
      <c r="M591" s="253">
        <f>G591*(1+L591/100)</f>
        <v>0</v>
      </c>
      <c r="N591" s="251">
        <v>0</v>
      </c>
      <c r="O591" s="251">
        <f>ROUND(E591*N591,2)</f>
        <v>0</v>
      </c>
      <c r="P591" s="251">
        <v>0</v>
      </c>
      <c r="Q591" s="251">
        <f>ROUND(E591*P591,2)</f>
        <v>0</v>
      </c>
      <c r="R591" s="253"/>
      <c r="S591" s="253" t="s">
        <v>418</v>
      </c>
      <c r="T591" s="254" t="s">
        <v>419</v>
      </c>
      <c r="U591" s="232">
        <v>0</v>
      </c>
      <c r="V591" s="232">
        <f>ROUND(E591*U591,2)</f>
        <v>0</v>
      </c>
      <c r="W591" s="232"/>
      <c r="X591" s="232" t="s">
        <v>234</v>
      </c>
      <c r="Y591" s="232" t="s">
        <v>235</v>
      </c>
      <c r="Z591" s="212"/>
      <c r="AA591" s="212"/>
      <c r="AB591" s="212"/>
      <c r="AC591" s="212"/>
      <c r="AD591" s="212"/>
      <c r="AE591" s="212"/>
      <c r="AF591" s="212"/>
      <c r="AG591" s="212" t="s">
        <v>236</v>
      </c>
      <c r="AH591" s="212"/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</row>
    <row r="592" spans="1:60" outlineLevel="2" x14ac:dyDescent="0.25">
      <c r="A592" s="229"/>
      <c r="B592" s="230"/>
      <c r="C592" s="267" t="s">
        <v>298</v>
      </c>
      <c r="D592" s="233"/>
      <c r="E592" s="234"/>
      <c r="F592" s="232"/>
      <c r="G592" s="232"/>
      <c r="H592" s="232"/>
      <c r="I592" s="232"/>
      <c r="J592" s="232"/>
      <c r="K592" s="232"/>
      <c r="L592" s="232"/>
      <c r="M592" s="232"/>
      <c r="N592" s="231"/>
      <c r="O592" s="231"/>
      <c r="P592" s="231"/>
      <c r="Q592" s="231"/>
      <c r="R592" s="232"/>
      <c r="S592" s="232"/>
      <c r="T592" s="232"/>
      <c r="U592" s="232"/>
      <c r="V592" s="232"/>
      <c r="W592" s="232"/>
      <c r="X592" s="232"/>
      <c r="Y592" s="232"/>
      <c r="Z592" s="212"/>
      <c r="AA592" s="212"/>
      <c r="AB592" s="212"/>
      <c r="AC592" s="212"/>
      <c r="AD592" s="212"/>
      <c r="AE592" s="212"/>
      <c r="AF592" s="212"/>
      <c r="AG592" s="212" t="s">
        <v>238</v>
      </c>
      <c r="AH592" s="212">
        <v>0</v>
      </c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</row>
    <row r="593" spans="1:60" outlineLevel="3" x14ac:dyDescent="0.25">
      <c r="A593" s="229"/>
      <c r="B593" s="230"/>
      <c r="C593" s="267" t="s">
        <v>864</v>
      </c>
      <c r="D593" s="233"/>
      <c r="E593" s="234">
        <v>6.79</v>
      </c>
      <c r="F593" s="232"/>
      <c r="G593" s="232"/>
      <c r="H593" s="232"/>
      <c r="I593" s="232"/>
      <c r="J593" s="232"/>
      <c r="K593" s="232"/>
      <c r="L593" s="232"/>
      <c r="M593" s="232"/>
      <c r="N593" s="231"/>
      <c r="O593" s="231"/>
      <c r="P593" s="231"/>
      <c r="Q593" s="231"/>
      <c r="R593" s="232"/>
      <c r="S593" s="232"/>
      <c r="T593" s="232"/>
      <c r="U593" s="232"/>
      <c r="V593" s="232"/>
      <c r="W593" s="232"/>
      <c r="X593" s="232"/>
      <c r="Y593" s="232"/>
      <c r="Z593" s="212"/>
      <c r="AA593" s="212"/>
      <c r="AB593" s="212"/>
      <c r="AC593" s="212"/>
      <c r="AD593" s="212"/>
      <c r="AE593" s="212"/>
      <c r="AF593" s="212"/>
      <c r="AG593" s="212" t="s">
        <v>238</v>
      </c>
      <c r="AH593" s="212">
        <v>0</v>
      </c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</row>
    <row r="594" spans="1:60" outlineLevel="3" x14ac:dyDescent="0.25">
      <c r="A594" s="229"/>
      <c r="B594" s="230"/>
      <c r="C594" s="267" t="s">
        <v>865</v>
      </c>
      <c r="D594" s="233"/>
      <c r="E594" s="234">
        <v>2.5099999999999998</v>
      </c>
      <c r="F594" s="232"/>
      <c r="G594" s="232"/>
      <c r="H594" s="232"/>
      <c r="I594" s="232"/>
      <c r="J594" s="232"/>
      <c r="K594" s="232"/>
      <c r="L594" s="232"/>
      <c r="M594" s="232"/>
      <c r="N594" s="231"/>
      <c r="O594" s="231"/>
      <c r="P594" s="231"/>
      <c r="Q594" s="231"/>
      <c r="R594" s="232"/>
      <c r="S594" s="232"/>
      <c r="T594" s="232"/>
      <c r="U594" s="232"/>
      <c r="V594" s="232"/>
      <c r="W594" s="232"/>
      <c r="X594" s="232"/>
      <c r="Y594" s="232"/>
      <c r="Z594" s="212"/>
      <c r="AA594" s="212"/>
      <c r="AB594" s="212"/>
      <c r="AC594" s="212"/>
      <c r="AD594" s="212"/>
      <c r="AE594" s="212"/>
      <c r="AF594" s="212"/>
      <c r="AG594" s="212" t="s">
        <v>238</v>
      </c>
      <c r="AH594" s="212">
        <v>0</v>
      </c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</row>
    <row r="595" spans="1:60" outlineLevel="3" x14ac:dyDescent="0.25">
      <c r="A595" s="229"/>
      <c r="B595" s="230"/>
      <c r="C595" s="267" t="s">
        <v>866</v>
      </c>
      <c r="D595" s="233"/>
      <c r="E595" s="234">
        <v>29.61</v>
      </c>
      <c r="F595" s="232"/>
      <c r="G595" s="232"/>
      <c r="H595" s="232"/>
      <c r="I595" s="232"/>
      <c r="J595" s="232"/>
      <c r="K595" s="232"/>
      <c r="L595" s="232"/>
      <c r="M595" s="232"/>
      <c r="N595" s="231"/>
      <c r="O595" s="231"/>
      <c r="P595" s="231"/>
      <c r="Q595" s="231"/>
      <c r="R595" s="232"/>
      <c r="S595" s="232"/>
      <c r="T595" s="232"/>
      <c r="U595" s="232"/>
      <c r="V595" s="232"/>
      <c r="W595" s="232"/>
      <c r="X595" s="232"/>
      <c r="Y595" s="232"/>
      <c r="Z595" s="212"/>
      <c r="AA595" s="212"/>
      <c r="AB595" s="212"/>
      <c r="AC595" s="212"/>
      <c r="AD595" s="212"/>
      <c r="AE595" s="212"/>
      <c r="AF595" s="212"/>
      <c r="AG595" s="212" t="s">
        <v>238</v>
      </c>
      <c r="AH595" s="212">
        <v>0</v>
      </c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</row>
    <row r="596" spans="1:60" outlineLevel="3" x14ac:dyDescent="0.25">
      <c r="A596" s="229"/>
      <c r="B596" s="230"/>
      <c r="C596" s="267" t="s">
        <v>867</v>
      </c>
      <c r="D596" s="233"/>
      <c r="E596" s="234">
        <v>3.33</v>
      </c>
      <c r="F596" s="232"/>
      <c r="G596" s="232"/>
      <c r="H596" s="232"/>
      <c r="I596" s="232"/>
      <c r="J596" s="232"/>
      <c r="K596" s="232"/>
      <c r="L596" s="232"/>
      <c r="M596" s="232"/>
      <c r="N596" s="231"/>
      <c r="O596" s="231"/>
      <c r="P596" s="231"/>
      <c r="Q596" s="231"/>
      <c r="R596" s="232"/>
      <c r="S596" s="232"/>
      <c r="T596" s="232"/>
      <c r="U596" s="232"/>
      <c r="V596" s="232"/>
      <c r="W596" s="232"/>
      <c r="X596" s="232"/>
      <c r="Y596" s="232"/>
      <c r="Z596" s="212"/>
      <c r="AA596" s="212"/>
      <c r="AB596" s="212"/>
      <c r="AC596" s="212"/>
      <c r="AD596" s="212"/>
      <c r="AE596" s="212"/>
      <c r="AF596" s="212"/>
      <c r="AG596" s="212" t="s">
        <v>238</v>
      </c>
      <c r="AH596" s="212">
        <v>0</v>
      </c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</row>
    <row r="597" spans="1:60" outlineLevel="3" x14ac:dyDescent="0.25">
      <c r="A597" s="229"/>
      <c r="B597" s="230"/>
      <c r="C597" s="267" t="s">
        <v>868</v>
      </c>
      <c r="D597" s="233"/>
      <c r="E597" s="234">
        <v>5.64</v>
      </c>
      <c r="F597" s="232"/>
      <c r="G597" s="232"/>
      <c r="H597" s="232"/>
      <c r="I597" s="232"/>
      <c r="J597" s="232"/>
      <c r="K597" s="232"/>
      <c r="L597" s="232"/>
      <c r="M597" s="232"/>
      <c r="N597" s="231"/>
      <c r="O597" s="231"/>
      <c r="P597" s="231"/>
      <c r="Q597" s="231"/>
      <c r="R597" s="232"/>
      <c r="S597" s="232"/>
      <c r="T597" s="232"/>
      <c r="U597" s="232"/>
      <c r="V597" s="232"/>
      <c r="W597" s="232"/>
      <c r="X597" s="232"/>
      <c r="Y597" s="232"/>
      <c r="Z597" s="212"/>
      <c r="AA597" s="212"/>
      <c r="AB597" s="212"/>
      <c r="AC597" s="212"/>
      <c r="AD597" s="212"/>
      <c r="AE597" s="212"/>
      <c r="AF597" s="212"/>
      <c r="AG597" s="212" t="s">
        <v>238</v>
      </c>
      <c r="AH597" s="212">
        <v>0</v>
      </c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</row>
    <row r="598" spans="1:60" outlineLevel="3" x14ac:dyDescent="0.25">
      <c r="A598" s="229"/>
      <c r="B598" s="230"/>
      <c r="C598" s="267" t="s">
        <v>869</v>
      </c>
      <c r="D598" s="233"/>
      <c r="E598" s="234">
        <v>6.31</v>
      </c>
      <c r="F598" s="232"/>
      <c r="G598" s="232"/>
      <c r="H598" s="232"/>
      <c r="I598" s="232"/>
      <c r="J598" s="232"/>
      <c r="K598" s="232"/>
      <c r="L598" s="232"/>
      <c r="M598" s="232"/>
      <c r="N598" s="231"/>
      <c r="O598" s="231"/>
      <c r="P598" s="231"/>
      <c r="Q598" s="231"/>
      <c r="R598" s="232"/>
      <c r="S598" s="232"/>
      <c r="T598" s="232"/>
      <c r="U598" s="232"/>
      <c r="V598" s="232"/>
      <c r="W598" s="232"/>
      <c r="X598" s="232"/>
      <c r="Y598" s="232"/>
      <c r="Z598" s="212"/>
      <c r="AA598" s="212"/>
      <c r="AB598" s="212"/>
      <c r="AC598" s="212"/>
      <c r="AD598" s="212"/>
      <c r="AE598" s="212"/>
      <c r="AF598" s="212"/>
      <c r="AG598" s="212" t="s">
        <v>238</v>
      </c>
      <c r="AH598" s="212">
        <v>0</v>
      </c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</row>
    <row r="599" spans="1:60" ht="30" outlineLevel="1" x14ac:dyDescent="0.25">
      <c r="A599" s="248">
        <v>193</v>
      </c>
      <c r="B599" s="249" t="s">
        <v>870</v>
      </c>
      <c r="C599" s="266" t="s">
        <v>871</v>
      </c>
      <c r="D599" s="250" t="s">
        <v>405</v>
      </c>
      <c r="E599" s="251">
        <v>18.065000000000001</v>
      </c>
      <c r="F599" s="252"/>
      <c r="G599" s="253">
        <f>ROUND(E599*F599,2)</f>
        <v>0</v>
      </c>
      <c r="H599" s="252"/>
      <c r="I599" s="253">
        <f>ROUND(E599*H599,2)</f>
        <v>0</v>
      </c>
      <c r="J599" s="252"/>
      <c r="K599" s="253">
        <f>ROUND(E599*J599,2)</f>
        <v>0</v>
      </c>
      <c r="L599" s="253">
        <v>21</v>
      </c>
      <c r="M599" s="253">
        <f>G599*(1+L599/100)</f>
        <v>0</v>
      </c>
      <c r="N599" s="251">
        <v>0</v>
      </c>
      <c r="O599" s="251">
        <f>ROUND(E599*N599,2)</f>
        <v>0</v>
      </c>
      <c r="P599" s="251">
        <v>0</v>
      </c>
      <c r="Q599" s="251">
        <f>ROUND(E599*P599,2)</f>
        <v>0</v>
      </c>
      <c r="R599" s="253"/>
      <c r="S599" s="253" t="s">
        <v>418</v>
      </c>
      <c r="T599" s="254" t="s">
        <v>419</v>
      </c>
      <c r="U599" s="232">
        <v>0</v>
      </c>
      <c r="V599" s="232">
        <f>ROUND(E599*U599,2)</f>
        <v>0</v>
      </c>
      <c r="W599" s="232"/>
      <c r="X599" s="232" t="s">
        <v>234</v>
      </c>
      <c r="Y599" s="232" t="s">
        <v>235</v>
      </c>
      <c r="Z599" s="212"/>
      <c r="AA599" s="212"/>
      <c r="AB599" s="212"/>
      <c r="AC599" s="212"/>
      <c r="AD599" s="212"/>
      <c r="AE599" s="212"/>
      <c r="AF599" s="212"/>
      <c r="AG599" s="212" t="s">
        <v>236</v>
      </c>
      <c r="AH599" s="212"/>
      <c r="AI599" s="212"/>
      <c r="AJ599" s="212"/>
      <c r="AK599" s="212"/>
      <c r="AL599" s="212"/>
      <c r="AM599" s="212"/>
      <c r="AN599" s="212"/>
      <c r="AO599" s="212"/>
      <c r="AP599" s="212"/>
      <c r="AQ599" s="212"/>
      <c r="AR599" s="212"/>
      <c r="AS599" s="212"/>
      <c r="AT599" s="212"/>
      <c r="AU599" s="212"/>
      <c r="AV599" s="212"/>
      <c r="AW599" s="212"/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</row>
    <row r="600" spans="1:60" outlineLevel="2" x14ac:dyDescent="0.25">
      <c r="A600" s="229"/>
      <c r="B600" s="230"/>
      <c r="C600" s="267" t="s">
        <v>298</v>
      </c>
      <c r="D600" s="233"/>
      <c r="E600" s="234"/>
      <c r="F600" s="232"/>
      <c r="G600" s="232"/>
      <c r="H600" s="232"/>
      <c r="I600" s="232"/>
      <c r="J600" s="232"/>
      <c r="K600" s="232"/>
      <c r="L600" s="232"/>
      <c r="M600" s="232"/>
      <c r="N600" s="231"/>
      <c r="O600" s="231"/>
      <c r="P600" s="231"/>
      <c r="Q600" s="231"/>
      <c r="R600" s="232"/>
      <c r="S600" s="232"/>
      <c r="T600" s="232"/>
      <c r="U600" s="232"/>
      <c r="V600" s="232"/>
      <c r="W600" s="232"/>
      <c r="X600" s="232"/>
      <c r="Y600" s="232"/>
      <c r="Z600" s="212"/>
      <c r="AA600" s="212"/>
      <c r="AB600" s="212"/>
      <c r="AC600" s="212"/>
      <c r="AD600" s="212"/>
      <c r="AE600" s="212"/>
      <c r="AF600" s="212"/>
      <c r="AG600" s="212" t="s">
        <v>238</v>
      </c>
      <c r="AH600" s="212">
        <v>0</v>
      </c>
      <c r="AI600" s="212"/>
      <c r="AJ600" s="212"/>
      <c r="AK600" s="212"/>
      <c r="AL600" s="212"/>
      <c r="AM600" s="212"/>
      <c r="AN600" s="212"/>
      <c r="AO600" s="212"/>
      <c r="AP600" s="212"/>
      <c r="AQ600" s="212"/>
      <c r="AR600" s="212"/>
      <c r="AS600" s="212"/>
      <c r="AT600" s="212"/>
      <c r="AU600" s="212"/>
      <c r="AV600" s="212"/>
      <c r="AW600" s="212"/>
      <c r="AX600" s="212"/>
      <c r="AY600" s="212"/>
      <c r="AZ600" s="212"/>
      <c r="BA600" s="212"/>
      <c r="BB600" s="212"/>
      <c r="BC600" s="212"/>
      <c r="BD600" s="212"/>
      <c r="BE600" s="212"/>
      <c r="BF600" s="212"/>
      <c r="BG600" s="212"/>
      <c r="BH600" s="212"/>
    </row>
    <row r="601" spans="1:60" outlineLevel="3" x14ac:dyDescent="0.25">
      <c r="A601" s="229"/>
      <c r="B601" s="230"/>
      <c r="C601" s="267" t="s">
        <v>872</v>
      </c>
      <c r="D601" s="233"/>
      <c r="E601" s="234">
        <v>13.625</v>
      </c>
      <c r="F601" s="232"/>
      <c r="G601" s="232"/>
      <c r="H601" s="232"/>
      <c r="I601" s="232"/>
      <c r="J601" s="232"/>
      <c r="K601" s="232"/>
      <c r="L601" s="232"/>
      <c r="M601" s="232"/>
      <c r="N601" s="231"/>
      <c r="O601" s="231"/>
      <c r="P601" s="231"/>
      <c r="Q601" s="231"/>
      <c r="R601" s="232"/>
      <c r="S601" s="232"/>
      <c r="T601" s="232"/>
      <c r="U601" s="232"/>
      <c r="V601" s="232"/>
      <c r="W601" s="232"/>
      <c r="X601" s="232"/>
      <c r="Y601" s="232"/>
      <c r="Z601" s="212"/>
      <c r="AA601" s="212"/>
      <c r="AB601" s="212"/>
      <c r="AC601" s="212"/>
      <c r="AD601" s="212"/>
      <c r="AE601" s="212"/>
      <c r="AF601" s="212"/>
      <c r="AG601" s="212" t="s">
        <v>238</v>
      </c>
      <c r="AH601" s="212">
        <v>0</v>
      </c>
      <c r="AI601" s="212"/>
      <c r="AJ601" s="212"/>
      <c r="AK601" s="212"/>
      <c r="AL601" s="212"/>
      <c r="AM601" s="212"/>
      <c r="AN601" s="212"/>
      <c r="AO601" s="212"/>
      <c r="AP601" s="212"/>
      <c r="AQ601" s="212"/>
      <c r="AR601" s="212"/>
      <c r="AS601" s="212"/>
      <c r="AT601" s="212"/>
      <c r="AU601" s="212"/>
      <c r="AV601" s="212"/>
      <c r="AW601" s="212"/>
      <c r="AX601" s="212"/>
      <c r="AY601" s="212"/>
      <c r="AZ601" s="212"/>
      <c r="BA601" s="212"/>
      <c r="BB601" s="212"/>
      <c r="BC601" s="212"/>
      <c r="BD601" s="212"/>
      <c r="BE601" s="212"/>
      <c r="BF601" s="212"/>
      <c r="BG601" s="212"/>
      <c r="BH601" s="212"/>
    </row>
    <row r="602" spans="1:60" outlineLevel="3" x14ac:dyDescent="0.25">
      <c r="A602" s="229"/>
      <c r="B602" s="230"/>
      <c r="C602" s="267" t="s">
        <v>873</v>
      </c>
      <c r="D602" s="233"/>
      <c r="E602" s="234">
        <v>2.0950000000000002</v>
      </c>
      <c r="F602" s="232"/>
      <c r="G602" s="232"/>
      <c r="H602" s="232"/>
      <c r="I602" s="232"/>
      <c r="J602" s="232"/>
      <c r="K602" s="232"/>
      <c r="L602" s="232"/>
      <c r="M602" s="232"/>
      <c r="N602" s="231"/>
      <c r="O602" s="231"/>
      <c r="P602" s="231"/>
      <c r="Q602" s="231"/>
      <c r="R602" s="232"/>
      <c r="S602" s="232"/>
      <c r="T602" s="232"/>
      <c r="U602" s="232"/>
      <c r="V602" s="232"/>
      <c r="W602" s="232"/>
      <c r="X602" s="232"/>
      <c r="Y602" s="232"/>
      <c r="Z602" s="212"/>
      <c r="AA602" s="212"/>
      <c r="AB602" s="212"/>
      <c r="AC602" s="212"/>
      <c r="AD602" s="212"/>
      <c r="AE602" s="212"/>
      <c r="AF602" s="212"/>
      <c r="AG602" s="212" t="s">
        <v>238</v>
      </c>
      <c r="AH602" s="212">
        <v>0</v>
      </c>
      <c r="AI602" s="212"/>
      <c r="AJ602" s="212"/>
      <c r="AK602" s="212"/>
      <c r="AL602" s="212"/>
      <c r="AM602" s="212"/>
      <c r="AN602" s="212"/>
      <c r="AO602" s="212"/>
      <c r="AP602" s="212"/>
      <c r="AQ602" s="212"/>
      <c r="AR602" s="212"/>
      <c r="AS602" s="212"/>
      <c r="AT602" s="212"/>
      <c r="AU602" s="212"/>
      <c r="AV602" s="212"/>
      <c r="AW602" s="212"/>
      <c r="AX602" s="212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</row>
    <row r="603" spans="1:60" outlineLevel="3" x14ac:dyDescent="0.25">
      <c r="A603" s="229"/>
      <c r="B603" s="230"/>
      <c r="C603" s="267" t="s">
        <v>874</v>
      </c>
      <c r="D603" s="233"/>
      <c r="E603" s="234">
        <v>2.3450000000000002</v>
      </c>
      <c r="F603" s="232"/>
      <c r="G603" s="232"/>
      <c r="H603" s="232"/>
      <c r="I603" s="232"/>
      <c r="J603" s="232"/>
      <c r="K603" s="232"/>
      <c r="L603" s="232"/>
      <c r="M603" s="232"/>
      <c r="N603" s="231"/>
      <c r="O603" s="231"/>
      <c r="P603" s="231"/>
      <c r="Q603" s="231"/>
      <c r="R603" s="232"/>
      <c r="S603" s="232"/>
      <c r="T603" s="232"/>
      <c r="U603" s="232"/>
      <c r="V603" s="232"/>
      <c r="W603" s="232"/>
      <c r="X603" s="232"/>
      <c r="Y603" s="232"/>
      <c r="Z603" s="212"/>
      <c r="AA603" s="212"/>
      <c r="AB603" s="212"/>
      <c r="AC603" s="212"/>
      <c r="AD603" s="212"/>
      <c r="AE603" s="212"/>
      <c r="AF603" s="212"/>
      <c r="AG603" s="212" t="s">
        <v>238</v>
      </c>
      <c r="AH603" s="212">
        <v>0</v>
      </c>
      <c r="AI603" s="212"/>
      <c r="AJ603" s="212"/>
      <c r="AK603" s="212"/>
      <c r="AL603" s="212"/>
      <c r="AM603" s="212"/>
      <c r="AN603" s="212"/>
      <c r="AO603" s="212"/>
      <c r="AP603" s="212"/>
      <c r="AQ603" s="212"/>
      <c r="AR603" s="212"/>
      <c r="AS603" s="212"/>
      <c r="AT603" s="212"/>
      <c r="AU603" s="212"/>
      <c r="AV603" s="212"/>
      <c r="AW603" s="212"/>
      <c r="AX603" s="212"/>
      <c r="AY603" s="212"/>
      <c r="AZ603" s="212"/>
      <c r="BA603" s="212"/>
      <c r="BB603" s="212"/>
      <c r="BC603" s="212"/>
      <c r="BD603" s="212"/>
      <c r="BE603" s="212"/>
      <c r="BF603" s="212"/>
      <c r="BG603" s="212"/>
      <c r="BH603" s="212"/>
    </row>
    <row r="604" spans="1:60" ht="30" outlineLevel="1" x14ac:dyDescent="0.25">
      <c r="A604" s="248">
        <v>194</v>
      </c>
      <c r="B604" s="249" t="s">
        <v>875</v>
      </c>
      <c r="C604" s="266" t="s">
        <v>876</v>
      </c>
      <c r="D604" s="250" t="s">
        <v>291</v>
      </c>
      <c r="E604" s="251">
        <v>4.18</v>
      </c>
      <c r="F604" s="252"/>
      <c r="G604" s="253">
        <f>ROUND(E604*F604,2)</f>
        <v>0</v>
      </c>
      <c r="H604" s="252"/>
      <c r="I604" s="253">
        <f>ROUND(E604*H604,2)</f>
        <v>0</v>
      </c>
      <c r="J604" s="252"/>
      <c r="K604" s="253">
        <f>ROUND(E604*J604,2)</f>
        <v>0</v>
      </c>
      <c r="L604" s="253">
        <v>21</v>
      </c>
      <c r="M604" s="253">
        <f>G604*(1+L604/100)</f>
        <v>0</v>
      </c>
      <c r="N604" s="251">
        <v>0</v>
      </c>
      <c r="O604" s="251">
        <f>ROUND(E604*N604,2)</f>
        <v>0</v>
      </c>
      <c r="P604" s="251">
        <v>0</v>
      </c>
      <c r="Q604" s="251">
        <f>ROUND(E604*P604,2)</f>
        <v>0</v>
      </c>
      <c r="R604" s="253"/>
      <c r="S604" s="253" t="s">
        <v>418</v>
      </c>
      <c r="T604" s="254" t="s">
        <v>419</v>
      </c>
      <c r="U604" s="232">
        <v>0</v>
      </c>
      <c r="V604" s="232">
        <f>ROUND(E604*U604,2)</f>
        <v>0</v>
      </c>
      <c r="W604" s="232"/>
      <c r="X604" s="232" t="s">
        <v>234</v>
      </c>
      <c r="Y604" s="232" t="s">
        <v>235</v>
      </c>
      <c r="Z604" s="212"/>
      <c r="AA604" s="212"/>
      <c r="AB604" s="212"/>
      <c r="AC604" s="212"/>
      <c r="AD604" s="212"/>
      <c r="AE604" s="212"/>
      <c r="AF604" s="212"/>
      <c r="AG604" s="212" t="s">
        <v>236</v>
      </c>
      <c r="AH604" s="212"/>
      <c r="AI604" s="212"/>
      <c r="AJ604" s="212"/>
      <c r="AK604" s="212"/>
      <c r="AL604" s="212"/>
      <c r="AM604" s="212"/>
      <c r="AN604" s="212"/>
      <c r="AO604" s="212"/>
      <c r="AP604" s="212"/>
      <c r="AQ604" s="212"/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</row>
    <row r="605" spans="1:60" outlineLevel="2" x14ac:dyDescent="0.25">
      <c r="A605" s="229"/>
      <c r="B605" s="230"/>
      <c r="C605" s="267" t="s">
        <v>298</v>
      </c>
      <c r="D605" s="233"/>
      <c r="E605" s="234"/>
      <c r="F605" s="232"/>
      <c r="G605" s="232"/>
      <c r="H605" s="232"/>
      <c r="I605" s="232"/>
      <c r="J605" s="232"/>
      <c r="K605" s="232"/>
      <c r="L605" s="232"/>
      <c r="M605" s="232"/>
      <c r="N605" s="231"/>
      <c r="O605" s="231"/>
      <c r="P605" s="231"/>
      <c r="Q605" s="231"/>
      <c r="R605" s="232"/>
      <c r="S605" s="232"/>
      <c r="T605" s="232"/>
      <c r="U605" s="232"/>
      <c r="V605" s="232"/>
      <c r="W605" s="232"/>
      <c r="X605" s="232"/>
      <c r="Y605" s="232"/>
      <c r="Z605" s="212"/>
      <c r="AA605" s="212"/>
      <c r="AB605" s="212"/>
      <c r="AC605" s="212"/>
      <c r="AD605" s="212"/>
      <c r="AE605" s="212"/>
      <c r="AF605" s="212"/>
      <c r="AG605" s="212" t="s">
        <v>238</v>
      </c>
      <c r="AH605" s="212">
        <v>0</v>
      </c>
      <c r="AI605" s="212"/>
      <c r="AJ605" s="212"/>
      <c r="AK605" s="212"/>
      <c r="AL605" s="212"/>
      <c r="AM605" s="212"/>
      <c r="AN605" s="212"/>
      <c r="AO605" s="212"/>
      <c r="AP605" s="212"/>
      <c r="AQ605" s="212"/>
      <c r="AR605" s="212"/>
      <c r="AS605" s="212"/>
      <c r="AT605" s="212"/>
      <c r="AU605" s="212"/>
      <c r="AV605" s="212"/>
      <c r="AW605" s="212"/>
      <c r="AX605" s="212"/>
      <c r="AY605" s="212"/>
      <c r="AZ605" s="212"/>
      <c r="BA605" s="212"/>
      <c r="BB605" s="212"/>
      <c r="BC605" s="212"/>
      <c r="BD605" s="212"/>
      <c r="BE605" s="212"/>
      <c r="BF605" s="212"/>
      <c r="BG605" s="212"/>
      <c r="BH605" s="212"/>
    </row>
    <row r="606" spans="1:60" outlineLevel="3" x14ac:dyDescent="0.25">
      <c r="A606" s="229"/>
      <c r="B606" s="230"/>
      <c r="C606" s="267" t="s">
        <v>854</v>
      </c>
      <c r="D606" s="233"/>
      <c r="E606" s="234">
        <v>4.18</v>
      </c>
      <c r="F606" s="232"/>
      <c r="G606" s="232"/>
      <c r="H606" s="232"/>
      <c r="I606" s="232"/>
      <c r="J606" s="232"/>
      <c r="K606" s="232"/>
      <c r="L606" s="232"/>
      <c r="M606" s="232"/>
      <c r="N606" s="231"/>
      <c r="O606" s="231"/>
      <c r="P606" s="231"/>
      <c r="Q606" s="231"/>
      <c r="R606" s="232"/>
      <c r="S606" s="232"/>
      <c r="T606" s="232"/>
      <c r="U606" s="232"/>
      <c r="V606" s="232"/>
      <c r="W606" s="232"/>
      <c r="X606" s="232"/>
      <c r="Y606" s="232"/>
      <c r="Z606" s="212"/>
      <c r="AA606" s="212"/>
      <c r="AB606" s="212"/>
      <c r="AC606" s="212"/>
      <c r="AD606" s="212"/>
      <c r="AE606" s="212"/>
      <c r="AF606" s="212"/>
      <c r="AG606" s="212" t="s">
        <v>238</v>
      </c>
      <c r="AH606" s="212">
        <v>0</v>
      </c>
      <c r="AI606" s="212"/>
      <c r="AJ606" s="212"/>
      <c r="AK606" s="212"/>
      <c r="AL606" s="212"/>
      <c r="AM606" s="212"/>
      <c r="AN606" s="212"/>
      <c r="AO606" s="212"/>
      <c r="AP606" s="212"/>
      <c r="AQ606" s="212"/>
      <c r="AR606" s="212"/>
      <c r="AS606" s="212"/>
      <c r="AT606" s="212"/>
      <c r="AU606" s="212"/>
      <c r="AV606" s="212"/>
      <c r="AW606" s="212"/>
      <c r="AX606" s="212"/>
      <c r="AY606" s="212"/>
      <c r="AZ606" s="212"/>
      <c r="BA606" s="212"/>
      <c r="BB606" s="212"/>
      <c r="BC606" s="212"/>
      <c r="BD606" s="212"/>
      <c r="BE606" s="212"/>
      <c r="BF606" s="212"/>
      <c r="BG606" s="212"/>
      <c r="BH606" s="212"/>
    </row>
    <row r="607" spans="1:60" ht="13" x14ac:dyDescent="0.25">
      <c r="A607" s="238" t="s">
        <v>227</v>
      </c>
      <c r="B607" s="239" t="s">
        <v>190</v>
      </c>
      <c r="C607" s="265" t="s">
        <v>191</v>
      </c>
      <c r="D607" s="240"/>
      <c r="E607" s="241"/>
      <c r="F607" s="242"/>
      <c r="G607" s="242">
        <f>SUMIF(AG608:AG609,"&lt;&gt;NOR",G608:G609)</f>
        <v>0</v>
      </c>
      <c r="H607" s="242"/>
      <c r="I607" s="242">
        <f>SUM(I608:I609)</f>
        <v>0</v>
      </c>
      <c r="J607" s="242"/>
      <c r="K607" s="242">
        <f>SUM(K608:K609)</f>
        <v>0</v>
      </c>
      <c r="L607" s="242"/>
      <c r="M607" s="242">
        <f>SUM(M608:M609)</f>
        <v>0</v>
      </c>
      <c r="N607" s="241"/>
      <c r="O607" s="241">
        <f>SUM(O608:O609)</f>
        <v>0</v>
      </c>
      <c r="P607" s="241"/>
      <c r="Q607" s="241">
        <f>SUM(Q608:Q609)</f>
        <v>0</v>
      </c>
      <c r="R607" s="242"/>
      <c r="S607" s="242"/>
      <c r="T607" s="243"/>
      <c r="U607" s="237"/>
      <c r="V607" s="237">
        <f>SUM(V608:V609)</f>
        <v>0</v>
      </c>
      <c r="W607" s="237"/>
      <c r="X607" s="237"/>
      <c r="Y607" s="237"/>
      <c r="AG607" t="s">
        <v>228</v>
      </c>
    </row>
    <row r="608" spans="1:60" ht="20" outlineLevel="1" x14ac:dyDescent="0.25">
      <c r="A608" s="255">
        <v>195</v>
      </c>
      <c r="B608" s="256" t="s">
        <v>877</v>
      </c>
      <c r="C608" s="268" t="s">
        <v>878</v>
      </c>
      <c r="D608" s="257" t="s">
        <v>615</v>
      </c>
      <c r="E608" s="258">
        <v>3</v>
      </c>
      <c r="F608" s="259"/>
      <c r="G608" s="260">
        <f>ROUND(E608*F608,2)</f>
        <v>0</v>
      </c>
      <c r="H608" s="259"/>
      <c r="I608" s="260">
        <f>ROUND(E608*H608,2)</f>
        <v>0</v>
      </c>
      <c r="J608" s="259"/>
      <c r="K608" s="260">
        <f>ROUND(E608*J608,2)</f>
        <v>0</v>
      </c>
      <c r="L608" s="260">
        <v>21</v>
      </c>
      <c r="M608" s="260">
        <f>G608*(1+L608/100)</f>
        <v>0</v>
      </c>
      <c r="N608" s="258">
        <v>0</v>
      </c>
      <c r="O608" s="258">
        <f>ROUND(E608*N608,2)</f>
        <v>0</v>
      </c>
      <c r="P608" s="258">
        <v>0</v>
      </c>
      <c r="Q608" s="258">
        <f>ROUND(E608*P608,2)</f>
        <v>0</v>
      </c>
      <c r="R608" s="260"/>
      <c r="S608" s="260" t="s">
        <v>418</v>
      </c>
      <c r="T608" s="261" t="s">
        <v>419</v>
      </c>
      <c r="U608" s="232">
        <v>0</v>
      </c>
      <c r="V608" s="232">
        <f>ROUND(E608*U608,2)</f>
        <v>0</v>
      </c>
      <c r="W608" s="232"/>
      <c r="X608" s="232" t="s">
        <v>234</v>
      </c>
      <c r="Y608" s="232" t="s">
        <v>235</v>
      </c>
      <c r="Z608" s="212"/>
      <c r="AA608" s="212"/>
      <c r="AB608" s="212"/>
      <c r="AC608" s="212"/>
      <c r="AD608" s="212"/>
      <c r="AE608" s="212"/>
      <c r="AF608" s="212"/>
      <c r="AG608" s="212" t="s">
        <v>236</v>
      </c>
      <c r="AH608" s="212"/>
      <c r="AI608" s="212"/>
      <c r="AJ608" s="212"/>
      <c r="AK608" s="212"/>
      <c r="AL608" s="212"/>
      <c r="AM608" s="212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</row>
    <row r="609" spans="1:60" ht="20" outlineLevel="1" x14ac:dyDescent="0.25">
      <c r="A609" s="255">
        <v>196</v>
      </c>
      <c r="B609" s="256" t="s">
        <v>879</v>
      </c>
      <c r="C609" s="268" t="s">
        <v>880</v>
      </c>
      <c r="D609" s="257" t="s">
        <v>615</v>
      </c>
      <c r="E609" s="258">
        <v>5</v>
      </c>
      <c r="F609" s="259"/>
      <c r="G609" s="260">
        <f>ROUND(E609*F609,2)</f>
        <v>0</v>
      </c>
      <c r="H609" s="259"/>
      <c r="I609" s="260">
        <f>ROUND(E609*H609,2)</f>
        <v>0</v>
      </c>
      <c r="J609" s="259"/>
      <c r="K609" s="260">
        <f>ROUND(E609*J609,2)</f>
        <v>0</v>
      </c>
      <c r="L609" s="260">
        <v>21</v>
      </c>
      <c r="M609" s="260">
        <f>G609*(1+L609/100)</f>
        <v>0</v>
      </c>
      <c r="N609" s="258">
        <v>0</v>
      </c>
      <c r="O609" s="258">
        <f>ROUND(E609*N609,2)</f>
        <v>0</v>
      </c>
      <c r="P609" s="258">
        <v>0</v>
      </c>
      <c r="Q609" s="258">
        <f>ROUND(E609*P609,2)</f>
        <v>0</v>
      </c>
      <c r="R609" s="260"/>
      <c r="S609" s="260" t="s">
        <v>418</v>
      </c>
      <c r="T609" s="261" t="s">
        <v>419</v>
      </c>
      <c r="U609" s="232">
        <v>0</v>
      </c>
      <c r="V609" s="232">
        <f>ROUND(E609*U609,2)</f>
        <v>0</v>
      </c>
      <c r="W609" s="232"/>
      <c r="X609" s="232" t="s">
        <v>234</v>
      </c>
      <c r="Y609" s="232" t="s">
        <v>235</v>
      </c>
      <c r="Z609" s="212"/>
      <c r="AA609" s="212"/>
      <c r="AB609" s="212"/>
      <c r="AC609" s="212"/>
      <c r="AD609" s="212"/>
      <c r="AE609" s="212"/>
      <c r="AF609" s="212"/>
      <c r="AG609" s="212" t="s">
        <v>236</v>
      </c>
      <c r="AH609" s="212"/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</row>
    <row r="610" spans="1:60" ht="13" x14ac:dyDescent="0.25">
      <c r="A610" s="238" t="s">
        <v>227</v>
      </c>
      <c r="B610" s="239" t="s">
        <v>192</v>
      </c>
      <c r="C610" s="265" t="s">
        <v>193</v>
      </c>
      <c r="D610" s="240"/>
      <c r="E610" s="241"/>
      <c r="F610" s="242"/>
      <c r="G610" s="242">
        <f>SUMIF(AG611:AG649,"&lt;&gt;NOR",G611:G649)</f>
        <v>0</v>
      </c>
      <c r="H610" s="242"/>
      <c r="I610" s="242">
        <f>SUM(I611:I649)</f>
        <v>0</v>
      </c>
      <c r="J610" s="242"/>
      <c r="K610" s="242">
        <f>SUM(K611:K649)</f>
        <v>0</v>
      </c>
      <c r="L610" s="242"/>
      <c r="M610" s="242">
        <f>SUM(M611:M649)</f>
        <v>0</v>
      </c>
      <c r="N610" s="241"/>
      <c r="O610" s="241">
        <f>SUM(O611:O649)</f>
        <v>1.05</v>
      </c>
      <c r="P610" s="241"/>
      <c r="Q610" s="241">
        <f>SUM(Q611:Q649)</f>
        <v>0</v>
      </c>
      <c r="R610" s="242"/>
      <c r="S610" s="242"/>
      <c r="T610" s="243"/>
      <c r="U610" s="237"/>
      <c r="V610" s="237">
        <f>SUM(V611:V649)</f>
        <v>159.21</v>
      </c>
      <c r="W610" s="237"/>
      <c r="X610" s="237"/>
      <c r="Y610" s="237"/>
      <c r="AG610" t="s">
        <v>228</v>
      </c>
    </row>
    <row r="611" spans="1:60" ht="20" outlineLevel="1" x14ac:dyDescent="0.25">
      <c r="A611" s="248">
        <v>197</v>
      </c>
      <c r="B611" s="249" t="s">
        <v>881</v>
      </c>
      <c r="C611" s="266" t="s">
        <v>882</v>
      </c>
      <c r="D611" s="250" t="s">
        <v>291</v>
      </c>
      <c r="E611" s="251">
        <v>101.99</v>
      </c>
      <c r="F611" s="252"/>
      <c r="G611" s="253">
        <f>ROUND(E611*F611,2)</f>
        <v>0</v>
      </c>
      <c r="H611" s="252"/>
      <c r="I611" s="253">
        <f>ROUND(E611*H611,2)</f>
        <v>0</v>
      </c>
      <c r="J611" s="252"/>
      <c r="K611" s="253">
        <f>ROUND(E611*J611,2)</f>
        <v>0</v>
      </c>
      <c r="L611" s="253">
        <v>21</v>
      </c>
      <c r="M611" s="253">
        <f>G611*(1+L611/100)</f>
        <v>0</v>
      </c>
      <c r="N611" s="251">
        <v>3.0000000000000001E-3</v>
      </c>
      <c r="O611" s="251">
        <f>ROUND(E611*N611,2)</f>
        <v>0.31</v>
      </c>
      <c r="P611" s="251">
        <v>0</v>
      </c>
      <c r="Q611" s="251">
        <f>ROUND(E611*P611,2)</f>
        <v>0</v>
      </c>
      <c r="R611" s="253"/>
      <c r="S611" s="253" t="s">
        <v>418</v>
      </c>
      <c r="T611" s="254" t="s">
        <v>419</v>
      </c>
      <c r="U611" s="232">
        <v>0.32</v>
      </c>
      <c r="V611" s="232">
        <f>ROUND(E611*U611,2)</f>
        <v>32.64</v>
      </c>
      <c r="W611" s="232"/>
      <c r="X611" s="232" t="s">
        <v>234</v>
      </c>
      <c r="Y611" s="232" t="s">
        <v>235</v>
      </c>
      <c r="Z611" s="212"/>
      <c r="AA611" s="212"/>
      <c r="AB611" s="212"/>
      <c r="AC611" s="212"/>
      <c r="AD611" s="212"/>
      <c r="AE611" s="212"/>
      <c r="AF611" s="212"/>
      <c r="AG611" s="212" t="s">
        <v>236</v>
      </c>
      <c r="AH611" s="212"/>
      <c r="AI611" s="212"/>
      <c r="AJ611" s="212"/>
      <c r="AK611" s="212"/>
      <c r="AL611" s="212"/>
      <c r="AM611" s="212"/>
      <c r="AN611" s="212"/>
      <c r="AO611" s="212"/>
      <c r="AP611" s="212"/>
      <c r="AQ611" s="212"/>
      <c r="AR611" s="212"/>
      <c r="AS611" s="212"/>
      <c r="AT611" s="212"/>
      <c r="AU611" s="212"/>
      <c r="AV611" s="212"/>
      <c r="AW611" s="212"/>
      <c r="AX611" s="212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</row>
    <row r="612" spans="1:60" ht="20" outlineLevel="2" x14ac:dyDescent="0.25">
      <c r="A612" s="229"/>
      <c r="B612" s="230"/>
      <c r="C612" s="267" t="s">
        <v>883</v>
      </c>
      <c r="D612" s="233"/>
      <c r="E612" s="234"/>
      <c r="F612" s="232"/>
      <c r="G612" s="232"/>
      <c r="H612" s="232"/>
      <c r="I612" s="232"/>
      <c r="J612" s="232"/>
      <c r="K612" s="232"/>
      <c r="L612" s="232"/>
      <c r="M612" s="232"/>
      <c r="N612" s="231"/>
      <c r="O612" s="231"/>
      <c r="P612" s="231"/>
      <c r="Q612" s="231"/>
      <c r="R612" s="232"/>
      <c r="S612" s="232"/>
      <c r="T612" s="232"/>
      <c r="U612" s="232"/>
      <c r="V612" s="232"/>
      <c r="W612" s="232"/>
      <c r="X612" s="232"/>
      <c r="Y612" s="232"/>
      <c r="Z612" s="212"/>
      <c r="AA612" s="212"/>
      <c r="AB612" s="212"/>
      <c r="AC612" s="212"/>
      <c r="AD612" s="212"/>
      <c r="AE612" s="212"/>
      <c r="AF612" s="212"/>
      <c r="AG612" s="212" t="s">
        <v>238</v>
      </c>
      <c r="AH612" s="212">
        <v>0</v>
      </c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</row>
    <row r="613" spans="1:60" outlineLevel="3" x14ac:dyDescent="0.25">
      <c r="A613" s="229"/>
      <c r="B613" s="230"/>
      <c r="C613" s="267" t="s">
        <v>884</v>
      </c>
      <c r="D613" s="233"/>
      <c r="E613" s="234"/>
      <c r="F613" s="232"/>
      <c r="G613" s="232"/>
      <c r="H613" s="232"/>
      <c r="I613" s="232"/>
      <c r="J613" s="232"/>
      <c r="K613" s="232"/>
      <c r="L613" s="232"/>
      <c r="M613" s="232"/>
      <c r="N613" s="231"/>
      <c r="O613" s="231"/>
      <c r="P613" s="231"/>
      <c r="Q613" s="231"/>
      <c r="R613" s="232"/>
      <c r="S613" s="232"/>
      <c r="T613" s="232"/>
      <c r="U613" s="232"/>
      <c r="V613" s="232"/>
      <c r="W613" s="232"/>
      <c r="X613" s="232"/>
      <c r="Y613" s="232"/>
      <c r="Z613" s="212"/>
      <c r="AA613" s="212"/>
      <c r="AB613" s="212"/>
      <c r="AC613" s="212"/>
      <c r="AD613" s="212"/>
      <c r="AE613" s="212"/>
      <c r="AF613" s="212"/>
      <c r="AG613" s="212" t="s">
        <v>238</v>
      </c>
      <c r="AH613" s="212">
        <v>0</v>
      </c>
      <c r="AI613" s="212"/>
      <c r="AJ613" s="212"/>
      <c r="AK613" s="212"/>
      <c r="AL613" s="212"/>
      <c r="AM613" s="212"/>
      <c r="AN613" s="212"/>
      <c r="AO613" s="212"/>
      <c r="AP613" s="212"/>
      <c r="AQ613" s="212"/>
      <c r="AR613" s="212"/>
      <c r="AS613" s="212"/>
      <c r="AT613" s="212"/>
      <c r="AU613" s="212"/>
      <c r="AV613" s="212"/>
      <c r="AW613" s="212"/>
      <c r="AX613" s="212"/>
      <c r="AY613" s="212"/>
      <c r="AZ613" s="212"/>
      <c r="BA613" s="212"/>
      <c r="BB613" s="212"/>
      <c r="BC613" s="212"/>
      <c r="BD613" s="212"/>
      <c r="BE613" s="212"/>
      <c r="BF613" s="212"/>
      <c r="BG613" s="212"/>
      <c r="BH613" s="212"/>
    </row>
    <row r="614" spans="1:60" outlineLevel="3" x14ac:dyDescent="0.25">
      <c r="A614" s="229"/>
      <c r="B614" s="230"/>
      <c r="C614" s="267" t="s">
        <v>885</v>
      </c>
      <c r="D614" s="233"/>
      <c r="E614" s="234">
        <v>26.28</v>
      </c>
      <c r="F614" s="232"/>
      <c r="G614" s="232"/>
      <c r="H614" s="232"/>
      <c r="I614" s="232"/>
      <c r="J614" s="232"/>
      <c r="K614" s="232"/>
      <c r="L614" s="232"/>
      <c r="M614" s="232"/>
      <c r="N614" s="231"/>
      <c r="O614" s="231"/>
      <c r="P614" s="231"/>
      <c r="Q614" s="231"/>
      <c r="R614" s="232"/>
      <c r="S614" s="232"/>
      <c r="T614" s="232"/>
      <c r="U614" s="232"/>
      <c r="V614" s="232"/>
      <c r="W614" s="232"/>
      <c r="X614" s="232"/>
      <c r="Y614" s="232"/>
      <c r="Z614" s="212"/>
      <c r="AA614" s="212"/>
      <c r="AB614" s="212"/>
      <c r="AC614" s="212"/>
      <c r="AD614" s="212"/>
      <c r="AE614" s="212"/>
      <c r="AF614" s="212"/>
      <c r="AG614" s="212" t="s">
        <v>238</v>
      </c>
      <c r="AH614" s="212">
        <v>0</v>
      </c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</row>
    <row r="615" spans="1:60" outlineLevel="3" x14ac:dyDescent="0.25">
      <c r="A615" s="229"/>
      <c r="B615" s="230"/>
      <c r="C615" s="267" t="s">
        <v>886</v>
      </c>
      <c r="D615" s="233"/>
      <c r="E615" s="234">
        <v>12.55</v>
      </c>
      <c r="F615" s="232"/>
      <c r="G615" s="232"/>
      <c r="H615" s="232"/>
      <c r="I615" s="232"/>
      <c r="J615" s="232"/>
      <c r="K615" s="232"/>
      <c r="L615" s="232"/>
      <c r="M615" s="232"/>
      <c r="N615" s="231"/>
      <c r="O615" s="231"/>
      <c r="P615" s="231"/>
      <c r="Q615" s="231"/>
      <c r="R615" s="232"/>
      <c r="S615" s="232"/>
      <c r="T615" s="232"/>
      <c r="U615" s="232"/>
      <c r="V615" s="232"/>
      <c r="W615" s="232"/>
      <c r="X615" s="232"/>
      <c r="Y615" s="232"/>
      <c r="Z615" s="212"/>
      <c r="AA615" s="212"/>
      <c r="AB615" s="212"/>
      <c r="AC615" s="212"/>
      <c r="AD615" s="212"/>
      <c r="AE615" s="212"/>
      <c r="AF615" s="212"/>
      <c r="AG615" s="212" t="s">
        <v>238</v>
      </c>
      <c r="AH615" s="212">
        <v>0</v>
      </c>
      <c r="AI615" s="212"/>
      <c r="AJ615" s="212"/>
      <c r="AK615" s="212"/>
      <c r="AL615" s="212"/>
      <c r="AM615" s="212"/>
      <c r="AN615" s="212"/>
      <c r="AO615" s="212"/>
      <c r="AP615" s="212"/>
      <c r="AQ615" s="212"/>
      <c r="AR615" s="212"/>
      <c r="AS615" s="212"/>
      <c r="AT615" s="212"/>
      <c r="AU615" s="212"/>
      <c r="AV615" s="212"/>
      <c r="AW615" s="212"/>
      <c r="AX615" s="212"/>
      <c r="AY615" s="212"/>
      <c r="AZ615" s="212"/>
      <c r="BA615" s="212"/>
      <c r="BB615" s="212"/>
      <c r="BC615" s="212"/>
      <c r="BD615" s="212"/>
      <c r="BE615" s="212"/>
      <c r="BF615" s="212"/>
      <c r="BG615" s="212"/>
      <c r="BH615" s="212"/>
    </row>
    <row r="616" spans="1:60" outlineLevel="3" x14ac:dyDescent="0.25">
      <c r="A616" s="229"/>
      <c r="B616" s="230"/>
      <c r="C616" s="267" t="s">
        <v>887</v>
      </c>
      <c r="D616" s="233"/>
      <c r="E616" s="234">
        <v>18.29</v>
      </c>
      <c r="F616" s="232"/>
      <c r="G616" s="232"/>
      <c r="H616" s="232"/>
      <c r="I616" s="232"/>
      <c r="J616" s="232"/>
      <c r="K616" s="232"/>
      <c r="L616" s="232"/>
      <c r="M616" s="232"/>
      <c r="N616" s="231"/>
      <c r="O616" s="231"/>
      <c r="P616" s="231"/>
      <c r="Q616" s="231"/>
      <c r="R616" s="232"/>
      <c r="S616" s="232"/>
      <c r="T616" s="232"/>
      <c r="U616" s="232"/>
      <c r="V616" s="232"/>
      <c r="W616" s="232"/>
      <c r="X616" s="232"/>
      <c r="Y616" s="232"/>
      <c r="Z616" s="212"/>
      <c r="AA616" s="212"/>
      <c r="AB616" s="212"/>
      <c r="AC616" s="212"/>
      <c r="AD616" s="212"/>
      <c r="AE616" s="212"/>
      <c r="AF616" s="212"/>
      <c r="AG616" s="212" t="s">
        <v>238</v>
      </c>
      <c r="AH616" s="212">
        <v>0</v>
      </c>
      <c r="AI616" s="212"/>
      <c r="AJ616" s="212"/>
      <c r="AK616" s="212"/>
      <c r="AL616" s="212"/>
      <c r="AM616" s="212"/>
      <c r="AN616" s="212"/>
      <c r="AO616" s="212"/>
      <c r="AP616" s="212"/>
      <c r="AQ616" s="212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2"/>
      <c r="BB616" s="212"/>
      <c r="BC616" s="212"/>
      <c r="BD616" s="212"/>
      <c r="BE616" s="212"/>
      <c r="BF616" s="212"/>
      <c r="BG616" s="212"/>
      <c r="BH616" s="212"/>
    </row>
    <row r="617" spans="1:60" outlineLevel="3" x14ac:dyDescent="0.25">
      <c r="A617" s="229"/>
      <c r="B617" s="230"/>
      <c r="C617" s="267" t="s">
        <v>888</v>
      </c>
      <c r="D617" s="233"/>
      <c r="E617" s="234">
        <v>44.87</v>
      </c>
      <c r="F617" s="232"/>
      <c r="G617" s="232"/>
      <c r="H617" s="232"/>
      <c r="I617" s="232"/>
      <c r="J617" s="232"/>
      <c r="K617" s="232"/>
      <c r="L617" s="232"/>
      <c r="M617" s="232"/>
      <c r="N617" s="231"/>
      <c r="O617" s="231"/>
      <c r="P617" s="231"/>
      <c r="Q617" s="231"/>
      <c r="R617" s="232"/>
      <c r="S617" s="232"/>
      <c r="T617" s="232"/>
      <c r="U617" s="232"/>
      <c r="V617" s="232"/>
      <c r="W617" s="232"/>
      <c r="X617" s="232"/>
      <c r="Y617" s="232"/>
      <c r="Z617" s="212"/>
      <c r="AA617" s="212"/>
      <c r="AB617" s="212"/>
      <c r="AC617" s="212"/>
      <c r="AD617" s="212"/>
      <c r="AE617" s="212"/>
      <c r="AF617" s="212"/>
      <c r="AG617" s="212" t="s">
        <v>238</v>
      </c>
      <c r="AH617" s="212">
        <v>0</v>
      </c>
      <c r="AI617" s="212"/>
      <c r="AJ617" s="212"/>
      <c r="AK617" s="212"/>
      <c r="AL617" s="212"/>
      <c r="AM617" s="212"/>
      <c r="AN617" s="212"/>
      <c r="AO617" s="212"/>
      <c r="AP617" s="212"/>
      <c r="AQ617" s="212"/>
      <c r="AR617" s="212"/>
      <c r="AS617" s="212"/>
      <c r="AT617" s="212"/>
      <c r="AU617" s="212"/>
      <c r="AV617" s="212"/>
      <c r="AW617" s="212"/>
      <c r="AX617" s="212"/>
      <c r="AY617" s="212"/>
      <c r="AZ617" s="212"/>
      <c r="BA617" s="212"/>
      <c r="BB617" s="212"/>
      <c r="BC617" s="212"/>
      <c r="BD617" s="212"/>
      <c r="BE617" s="212"/>
      <c r="BF617" s="212"/>
      <c r="BG617" s="212"/>
      <c r="BH617" s="212"/>
    </row>
    <row r="618" spans="1:60" ht="20" outlineLevel="1" x14ac:dyDescent="0.25">
      <c r="A618" s="248">
        <v>198</v>
      </c>
      <c r="B618" s="249" t="s">
        <v>889</v>
      </c>
      <c r="C618" s="266" t="s">
        <v>890</v>
      </c>
      <c r="D618" s="250" t="s">
        <v>291</v>
      </c>
      <c r="E618" s="251">
        <v>41.91</v>
      </c>
      <c r="F618" s="252"/>
      <c r="G618" s="253">
        <f>ROUND(E618*F618,2)</f>
        <v>0</v>
      </c>
      <c r="H618" s="252"/>
      <c r="I618" s="253">
        <f>ROUND(E618*H618,2)</f>
        <v>0</v>
      </c>
      <c r="J618" s="252"/>
      <c r="K618" s="253">
        <f>ROUND(E618*J618,2)</f>
        <v>0</v>
      </c>
      <c r="L618" s="253">
        <v>21</v>
      </c>
      <c r="M618" s="253">
        <f>G618*(1+L618/100)</f>
        <v>0</v>
      </c>
      <c r="N618" s="251">
        <v>3.0000000000000001E-3</v>
      </c>
      <c r="O618" s="251">
        <f>ROUND(E618*N618,2)</f>
        <v>0.13</v>
      </c>
      <c r="P618" s="251">
        <v>0</v>
      </c>
      <c r="Q618" s="251">
        <f>ROUND(E618*P618,2)</f>
        <v>0</v>
      </c>
      <c r="R618" s="253"/>
      <c r="S618" s="253" t="s">
        <v>418</v>
      </c>
      <c r="T618" s="254" t="s">
        <v>233</v>
      </c>
      <c r="U618" s="232">
        <v>0.32</v>
      </c>
      <c r="V618" s="232">
        <f>ROUND(E618*U618,2)</f>
        <v>13.41</v>
      </c>
      <c r="W618" s="232"/>
      <c r="X618" s="232" t="s">
        <v>234</v>
      </c>
      <c r="Y618" s="232" t="s">
        <v>235</v>
      </c>
      <c r="Z618" s="212"/>
      <c r="AA618" s="212"/>
      <c r="AB618" s="212"/>
      <c r="AC618" s="212"/>
      <c r="AD618" s="212"/>
      <c r="AE618" s="212"/>
      <c r="AF618" s="212"/>
      <c r="AG618" s="212" t="s">
        <v>236</v>
      </c>
      <c r="AH618" s="212"/>
      <c r="AI618" s="212"/>
      <c r="AJ618" s="212"/>
      <c r="AK618" s="212"/>
      <c r="AL618" s="212"/>
      <c r="AM618" s="212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</row>
    <row r="619" spans="1:60" ht="20" outlineLevel="2" x14ac:dyDescent="0.25">
      <c r="A619" s="229"/>
      <c r="B619" s="230"/>
      <c r="C619" s="267" t="s">
        <v>883</v>
      </c>
      <c r="D619" s="233"/>
      <c r="E619" s="234"/>
      <c r="F619" s="232"/>
      <c r="G619" s="232"/>
      <c r="H619" s="232"/>
      <c r="I619" s="232"/>
      <c r="J619" s="232"/>
      <c r="K619" s="232"/>
      <c r="L619" s="232"/>
      <c r="M619" s="232"/>
      <c r="N619" s="231"/>
      <c r="O619" s="231"/>
      <c r="P619" s="231"/>
      <c r="Q619" s="231"/>
      <c r="R619" s="232"/>
      <c r="S619" s="232"/>
      <c r="T619" s="232"/>
      <c r="U619" s="232"/>
      <c r="V619" s="232"/>
      <c r="W619" s="232"/>
      <c r="X619" s="232"/>
      <c r="Y619" s="232"/>
      <c r="Z619" s="212"/>
      <c r="AA619" s="212"/>
      <c r="AB619" s="212"/>
      <c r="AC619" s="212"/>
      <c r="AD619" s="212"/>
      <c r="AE619" s="212"/>
      <c r="AF619" s="212"/>
      <c r="AG619" s="212" t="s">
        <v>238</v>
      </c>
      <c r="AH619" s="212">
        <v>0</v>
      </c>
      <c r="AI619" s="212"/>
      <c r="AJ619" s="212"/>
      <c r="AK619" s="212"/>
      <c r="AL619" s="212"/>
      <c r="AM619" s="212"/>
      <c r="AN619" s="212"/>
      <c r="AO619" s="212"/>
      <c r="AP619" s="212"/>
      <c r="AQ619" s="212"/>
      <c r="AR619" s="212"/>
      <c r="AS619" s="212"/>
      <c r="AT619" s="212"/>
      <c r="AU619" s="212"/>
      <c r="AV619" s="212"/>
      <c r="AW619" s="212"/>
      <c r="AX619" s="212"/>
      <c r="AY619" s="212"/>
      <c r="AZ619" s="212"/>
      <c r="BA619" s="212"/>
      <c r="BB619" s="212"/>
      <c r="BC619" s="212"/>
      <c r="BD619" s="212"/>
      <c r="BE619" s="212"/>
      <c r="BF619" s="212"/>
      <c r="BG619" s="212"/>
      <c r="BH619" s="212"/>
    </row>
    <row r="620" spans="1:60" outlineLevel="3" x14ac:dyDescent="0.25">
      <c r="A620" s="229"/>
      <c r="B620" s="230"/>
      <c r="C620" s="267" t="s">
        <v>891</v>
      </c>
      <c r="D620" s="233"/>
      <c r="E620" s="234"/>
      <c r="F620" s="232"/>
      <c r="G620" s="232"/>
      <c r="H620" s="232"/>
      <c r="I620" s="232"/>
      <c r="J620" s="232"/>
      <c r="K620" s="232"/>
      <c r="L620" s="232"/>
      <c r="M620" s="232"/>
      <c r="N620" s="231"/>
      <c r="O620" s="231"/>
      <c r="P620" s="231"/>
      <c r="Q620" s="231"/>
      <c r="R620" s="232"/>
      <c r="S620" s="232"/>
      <c r="T620" s="232"/>
      <c r="U620" s="232"/>
      <c r="V620" s="232"/>
      <c r="W620" s="232"/>
      <c r="X620" s="232"/>
      <c r="Y620" s="232"/>
      <c r="Z620" s="212"/>
      <c r="AA620" s="212"/>
      <c r="AB620" s="212"/>
      <c r="AC620" s="212"/>
      <c r="AD620" s="212"/>
      <c r="AE620" s="212"/>
      <c r="AF620" s="212"/>
      <c r="AG620" s="212" t="s">
        <v>238</v>
      </c>
      <c r="AH620" s="212">
        <v>0</v>
      </c>
      <c r="AI620" s="212"/>
      <c r="AJ620" s="212"/>
      <c r="AK620" s="212"/>
      <c r="AL620" s="212"/>
      <c r="AM620" s="212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</row>
    <row r="621" spans="1:60" outlineLevel="3" x14ac:dyDescent="0.25">
      <c r="A621" s="229"/>
      <c r="B621" s="230"/>
      <c r="C621" s="267" t="s">
        <v>892</v>
      </c>
      <c r="D621" s="233"/>
      <c r="E621" s="234">
        <v>29.49</v>
      </c>
      <c r="F621" s="232"/>
      <c r="G621" s="232"/>
      <c r="H621" s="232"/>
      <c r="I621" s="232"/>
      <c r="J621" s="232"/>
      <c r="K621" s="232"/>
      <c r="L621" s="232"/>
      <c r="M621" s="232"/>
      <c r="N621" s="231"/>
      <c r="O621" s="231"/>
      <c r="P621" s="231"/>
      <c r="Q621" s="231"/>
      <c r="R621" s="232"/>
      <c r="S621" s="232"/>
      <c r="T621" s="232"/>
      <c r="U621" s="232"/>
      <c r="V621" s="232"/>
      <c r="W621" s="232"/>
      <c r="X621" s="232"/>
      <c r="Y621" s="232"/>
      <c r="Z621" s="212"/>
      <c r="AA621" s="212"/>
      <c r="AB621" s="212"/>
      <c r="AC621" s="212"/>
      <c r="AD621" s="212"/>
      <c r="AE621" s="212"/>
      <c r="AF621" s="212"/>
      <c r="AG621" s="212" t="s">
        <v>238</v>
      </c>
      <c r="AH621" s="212">
        <v>0</v>
      </c>
      <c r="AI621" s="212"/>
      <c r="AJ621" s="212"/>
      <c r="AK621" s="212"/>
      <c r="AL621" s="212"/>
      <c r="AM621" s="212"/>
      <c r="AN621" s="212"/>
      <c r="AO621" s="212"/>
      <c r="AP621" s="212"/>
      <c r="AQ621" s="212"/>
      <c r="AR621" s="212"/>
      <c r="AS621" s="212"/>
      <c r="AT621" s="212"/>
      <c r="AU621" s="212"/>
      <c r="AV621" s="212"/>
      <c r="AW621" s="212"/>
      <c r="AX621" s="212"/>
      <c r="AY621" s="212"/>
      <c r="AZ621" s="212"/>
      <c r="BA621" s="212"/>
      <c r="BB621" s="212"/>
      <c r="BC621" s="212"/>
      <c r="BD621" s="212"/>
      <c r="BE621" s="212"/>
      <c r="BF621" s="212"/>
      <c r="BG621" s="212"/>
      <c r="BH621" s="212"/>
    </row>
    <row r="622" spans="1:60" outlineLevel="3" x14ac:dyDescent="0.25">
      <c r="A622" s="229"/>
      <c r="B622" s="230"/>
      <c r="C622" s="267" t="s">
        <v>893</v>
      </c>
      <c r="D622" s="233"/>
      <c r="E622" s="234">
        <v>6.11</v>
      </c>
      <c r="F622" s="232"/>
      <c r="G622" s="232"/>
      <c r="H622" s="232"/>
      <c r="I622" s="232"/>
      <c r="J622" s="232"/>
      <c r="K622" s="232"/>
      <c r="L622" s="232"/>
      <c r="M622" s="232"/>
      <c r="N622" s="231"/>
      <c r="O622" s="231"/>
      <c r="P622" s="231"/>
      <c r="Q622" s="231"/>
      <c r="R622" s="232"/>
      <c r="S622" s="232"/>
      <c r="T622" s="232"/>
      <c r="U622" s="232"/>
      <c r="V622" s="232"/>
      <c r="W622" s="232"/>
      <c r="X622" s="232"/>
      <c r="Y622" s="232"/>
      <c r="Z622" s="212"/>
      <c r="AA622" s="212"/>
      <c r="AB622" s="212"/>
      <c r="AC622" s="212"/>
      <c r="AD622" s="212"/>
      <c r="AE622" s="212"/>
      <c r="AF622" s="212"/>
      <c r="AG622" s="212" t="s">
        <v>238</v>
      </c>
      <c r="AH622" s="212">
        <v>0</v>
      </c>
      <c r="AI622" s="212"/>
      <c r="AJ622" s="212"/>
      <c r="AK622" s="212"/>
      <c r="AL622" s="212"/>
      <c r="AM622" s="212"/>
      <c r="AN622" s="212"/>
      <c r="AO622" s="212"/>
      <c r="AP622" s="212"/>
      <c r="AQ622" s="212"/>
      <c r="AR622" s="212"/>
      <c r="AS622" s="212"/>
      <c r="AT622" s="212"/>
      <c r="AU622" s="212"/>
      <c r="AV622" s="212"/>
      <c r="AW622" s="212"/>
      <c r="AX622" s="212"/>
      <c r="AY622" s="212"/>
      <c r="AZ622" s="212"/>
      <c r="BA622" s="212"/>
      <c r="BB622" s="212"/>
      <c r="BC622" s="212"/>
      <c r="BD622" s="212"/>
      <c r="BE622" s="212"/>
      <c r="BF622" s="212"/>
      <c r="BG622" s="212"/>
      <c r="BH622" s="212"/>
    </row>
    <row r="623" spans="1:60" outlineLevel="3" x14ac:dyDescent="0.25">
      <c r="A623" s="229"/>
      <c r="B623" s="230"/>
      <c r="C623" s="267" t="s">
        <v>869</v>
      </c>
      <c r="D623" s="233"/>
      <c r="E623" s="234">
        <v>6.31</v>
      </c>
      <c r="F623" s="232"/>
      <c r="G623" s="232"/>
      <c r="H623" s="232"/>
      <c r="I623" s="232"/>
      <c r="J623" s="232"/>
      <c r="K623" s="232"/>
      <c r="L623" s="232"/>
      <c r="M623" s="232"/>
      <c r="N623" s="231"/>
      <c r="O623" s="231"/>
      <c r="P623" s="231"/>
      <c r="Q623" s="231"/>
      <c r="R623" s="232"/>
      <c r="S623" s="232"/>
      <c r="T623" s="232"/>
      <c r="U623" s="232"/>
      <c r="V623" s="232"/>
      <c r="W623" s="232"/>
      <c r="X623" s="232"/>
      <c r="Y623" s="232"/>
      <c r="Z623" s="212"/>
      <c r="AA623" s="212"/>
      <c r="AB623" s="212"/>
      <c r="AC623" s="212"/>
      <c r="AD623" s="212"/>
      <c r="AE623" s="212"/>
      <c r="AF623" s="212"/>
      <c r="AG623" s="212" t="s">
        <v>238</v>
      </c>
      <c r="AH623" s="212">
        <v>0</v>
      </c>
      <c r="AI623" s="212"/>
      <c r="AJ623" s="212"/>
      <c r="AK623" s="212"/>
      <c r="AL623" s="212"/>
      <c r="AM623" s="212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</row>
    <row r="624" spans="1:60" ht="20" outlineLevel="1" x14ac:dyDescent="0.25">
      <c r="A624" s="255">
        <v>199</v>
      </c>
      <c r="B624" s="256" t="s">
        <v>894</v>
      </c>
      <c r="C624" s="268" t="s">
        <v>895</v>
      </c>
      <c r="D624" s="257" t="s">
        <v>291</v>
      </c>
      <c r="E624" s="258">
        <v>101.99</v>
      </c>
      <c r="F624" s="259"/>
      <c r="G624" s="260">
        <f>ROUND(E624*F624,2)</f>
        <v>0</v>
      </c>
      <c r="H624" s="259"/>
      <c r="I624" s="260">
        <f>ROUND(E624*H624,2)</f>
        <v>0</v>
      </c>
      <c r="J624" s="259"/>
      <c r="K624" s="260">
        <f>ROUND(E624*J624,2)</f>
        <v>0</v>
      </c>
      <c r="L624" s="260">
        <v>21</v>
      </c>
      <c r="M624" s="260">
        <f>G624*(1+L624/100)</f>
        <v>0</v>
      </c>
      <c r="N624" s="258">
        <v>2.5000000000000001E-4</v>
      </c>
      <c r="O624" s="258">
        <f>ROUND(E624*N624,2)</f>
        <v>0.03</v>
      </c>
      <c r="P624" s="258">
        <v>0</v>
      </c>
      <c r="Q624" s="258">
        <f>ROUND(E624*P624,2)</f>
        <v>0</v>
      </c>
      <c r="R624" s="260"/>
      <c r="S624" s="260" t="s">
        <v>418</v>
      </c>
      <c r="T624" s="261" t="s">
        <v>419</v>
      </c>
      <c r="U624" s="232">
        <v>0.25840000000000002</v>
      </c>
      <c r="V624" s="232">
        <f>ROUND(E624*U624,2)</f>
        <v>26.35</v>
      </c>
      <c r="W624" s="232"/>
      <c r="X624" s="232" t="s">
        <v>234</v>
      </c>
      <c r="Y624" s="232" t="s">
        <v>235</v>
      </c>
      <c r="Z624" s="212"/>
      <c r="AA624" s="212"/>
      <c r="AB624" s="212"/>
      <c r="AC624" s="212"/>
      <c r="AD624" s="212"/>
      <c r="AE624" s="212"/>
      <c r="AF624" s="212"/>
      <c r="AG624" s="212" t="s">
        <v>236</v>
      </c>
      <c r="AH624" s="212"/>
      <c r="AI624" s="212"/>
      <c r="AJ624" s="212"/>
      <c r="AK624" s="212"/>
      <c r="AL624" s="212"/>
      <c r="AM624" s="212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</row>
    <row r="625" spans="1:60" ht="30" outlineLevel="1" x14ac:dyDescent="0.25">
      <c r="A625" s="248">
        <v>200</v>
      </c>
      <c r="B625" s="249" t="s">
        <v>896</v>
      </c>
      <c r="C625" s="266" t="s">
        <v>897</v>
      </c>
      <c r="D625" s="250" t="s">
        <v>405</v>
      </c>
      <c r="E625" s="251">
        <v>86.4</v>
      </c>
      <c r="F625" s="252"/>
      <c r="G625" s="253">
        <f>ROUND(E625*F625,2)</f>
        <v>0</v>
      </c>
      <c r="H625" s="252"/>
      <c r="I625" s="253">
        <f>ROUND(E625*H625,2)</f>
        <v>0</v>
      </c>
      <c r="J625" s="252"/>
      <c r="K625" s="253">
        <f>ROUND(E625*J625,2)</f>
        <v>0</v>
      </c>
      <c r="L625" s="253">
        <v>21</v>
      </c>
      <c r="M625" s="253">
        <f>G625*(1+L625/100)</f>
        <v>0</v>
      </c>
      <c r="N625" s="251">
        <v>2.5000000000000001E-4</v>
      </c>
      <c r="O625" s="251">
        <f>ROUND(E625*N625,2)</f>
        <v>0.02</v>
      </c>
      <c r="P625" s="251">
        <v>0</v>
      </c>
      <c r="Q625" s="251">
        <f>ROUND(E625*P625,2)</f>
        <v>0</v>
      </c>
      <c r="R625" s="253"/>
      <c r="S625" s="253" t="s">
        <v>418</v>
      </c>
      <c r="T625" s="254" t="s">
        <v>419</v>
      </c>
      <c r="U625" s="232">
        <v>0.25840000000000002</v>
      </c>
      <c r="V625" s="232">
        <f>ROUND(E625*U625,2)</f>
        <v>22.33</v>
      </c>
      <c r="W625" s="232"/>
      <c r="X625" s="232" t="s">
        <v>234</v>
      </c>
      <c r="Y625" s="232" t="s">
        <v>235</v>
      </c>
      <c r="Z625" s="212"/>
      <c r="AA625" s="212"/>
      <c r="AB625" s="212"/>
      <c r="AC625" s="212"/>
      <c r="AD625" s="212"/>
      <c r="AE625" s="212"/>
      <c r="AF625" s="212"/>
      <c r="AG625" s="212" t="s">
        <v>236</v>
      </c>
      <c r="AH625" s="212"/>
      <c r="AI625" s="212"/>
      <c r="AJ625" s="212"/>
      <c r="AK625" s="212"/>
      <c r="AL625" s="212"/>
      <c r="AM625" s="212"/>
      <c r="AN625" s="212"/>
      <c r="AO625" s="212"/>
      <c r="AP625" s="212"/>
      <c r="AQ625" s="212"/>
      <c r="AR625" s="212"/>
      <c r="AS625" s="212"/>
      <c r="AT625" s="212"/>
      <c r="AU625" s="212"/>
      <c r="AV625" s="212"/>
      <c r="AW625" s="212"/>
      <c r="AX625" s="212"/>
      <c r="AY625" s="212"/>
      <c r="AZ625" s="212"/>
      <c r="BA625" s="212"/>
      <c r="BB625" s="212"/>
      <c r="BC625" s="212"/>
      <c r="BD625" s="212"/>
      <c r="BE625" s="212"/>
      <c r="BF625" s="212"/>
      <c r="BG625" s="212"/>
      <c r="BH625" s="212"/>
    </row>
    <row r="626" spans="1:60" ht="20" outlineLevel="2" x14ac:dyDescent="0.25">
      <c r="A626" s="229"/>
      <c r="B626" s="230"/>
      <c r="C626" s="267" t="s">
        <v>883</v>
      </c>
      <c r="D626" s="233"/>
      <c r="E626" s="234"/>
      <c r="F626" s="232"/>
      <c r="G626" s="232"/>
      <c r="H626" s="232"/>
      <c r="I626" s="232"/>
      <c r="J626" s="232"/>
      <c r="K626" s="232"/>
      <c r="L626" s="232"/>
      <c r="M626" s="232"/>
      <c r="N626" s="231"/>
      <c r="O626" s="231"/>
      <c r="P626" s="231"/>
      <c r="Q626" s="231"/>
      <c r="R626" s="232"/>
      <c r="S626" s="232"/>
      <c r="T626" s="232"/>
      <c r="U626" s="232"/>
      <c r="V626" s="232"/>
      <c r="W626" s="232"/>
      <c r="X626" s="232"/>
      <c r="Y626" s="232"/>
      <c r="Z626" s="212"/>
      <c r="AA626" s="212"/>
      <c r="AB626" s="212"/>
      <c r="AC626" s="212"/>
      <c r="AD626" s="212"/>
      <c r="AE626" s="212"/>
      <c r="AF626" s="212"/>
      <c r="AG626" s="212" t="s">
        <v>238</v>
      </c>
      <c r="AH626" s="212">
        <v>0</v>
      </c>
      <c r="AI626" s="212"/>
      <c r="AJ626" s="212"/>
      <c r="AK626" s="212"/>
      <c r="AL626" s="212"/>
      <c r="AM626" s="212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</row>
    <row r="627" spans="1:60" outlineLevel="3" x14ac:dyDescent="0.25">
      <c r="A627" s="229"/>
      <c r="B627" s="230"/>
      <c r="C627" s="267" t="s">
        <v>884</v>
      </c>
      <c r="D627" s="233"/>
      <c r="E627" s="234"/>
      <c r="F627" s="232"/>
      <c r="G627" s="232"/>
      <c r="H627" s="232"/>
      <c r="I627" s="232"/>
      <c r="J627" s="232"/>
      <c r="K627" s="232"/>
      <c r="L627" s="232"/>
      <c r="M627" s="232"/>
      <c r="N627" s="231"/>
      <c r="O627" s="231"/>
      <c r="P627" s="231"/>
      <c r="Q627" s="231"/>
      <c r="R627" s="232"/>
      <c r="S627" s="232"/>
      <c r="T627" s="232"/>
      <c r="U627" s="232"/>
      <c r="V627" s="232"/>
      <c r="W627" s="232"/>
      <c r="X627" s="232"/>
      <c r="Y627" s="232"/>
      <c r="Z627" s="212"/>
      <c r="AA627" s="212"/>
      <c r="AB627" s="212"/>
      <c r="AC627" s="212"/>
      <c r="AD627" s="212"/>
      <c r="AE627" s="212"/>
      <c r="AF627" s="212"/>
      <c r="AG627" s="212" t="s">
        <v>238</v>
      </c>
      <c r="AH627" s="212">
        <v>0</v>
      </c>
      <c r="AI627" s="212"/>
      <c r="AJ627" s="212"/>
      <c r="AK627" s="212"/>
      <c r="AL627" s="212"/>
      <c r="AM627" s="212"/>
      <c r="AN627" s="212"/>
      <c r="AO627" s="212"/>
      <c r="AP627" s="212"/>
      <c r="AQ627" s="212"/>
      <c r="AR627" s="212"/>
      <c r="AS627" s="212"/>
      <c r="AT627" s="212"/>
      <c r="AU627" s="212"/>
      <c r="AV627" s="212"/>
      <c r="AW627" s="212"/>
      <c r="AX627" s="212"/>
      <c r="AY627" s="212"/>
      <c r="AZ627" s="212"/>
      <c r="BA627" s="212"/>
      <c r="BB627" s="212"/>
      <c r="BC627" s="212"/>
      <c r="BD627" s="212"/>
      <c r="BE627" s="212"/>
      <c r="BF627" s="212"/>
      <c r="BG627" s="212"/>
      <c r="BH627" s="212"/>
    </row>
    <row r="628" spans="1:60" outlineLevel="3" x14ac:dyDescent="0.25">
      <c r="A628" s="229"/>
      <c r="B628" s="230"/>
      <c r="C628" s="267" t="s">
        <v>898</v>
      </c>
      <c r="D628" s="233"/>
      <c r="E628" s="234">
        <v>24.6</v>
      </c>
      <c r="F628" s="232"/>
      <c r="G628" s="232"/>
      <c r="H628" s="232"/>
      <c r="I628" s="232"/>
      <c r="J628" s="232"/>
      <c r="K628" s="232"/>
      <c r="L628" s="232"/>
      <c r="M628" s="232"/>
      <c r="N628" s="231"/>
      <c r="O628" s="231"/>
      <c r="P628" s="231"/>
      <c r="Q628" s="231"/>
      <c r="R628" s="232"/>
      <c r="S628" s="232"/>
      <c r="T628" s="232"/>
      <c r="U628" s="232"/>
      <c r="V628" s="232"/>
      <c r="W628" s="232"/>
      <c r="X628" s="232"/>
      <c r="Y628" s="232"/>
      <c r="Z628" s="212"/>
      <c r="AA628" s="212"/>
      <c r="AB628" s="212"/>
      <c r="AC628" s="212"/>
      <c r="AD628" s="212"/>
      <c r="AE628" s="212"/>
      <c r="AF628" s="212"/>
      <c r="AG628" s="212" t="s">
        <v>238</v>
      </c>
      <c r="AH628" s="212">
        <v>0</v>
      </c>
      <c r="AI628" s="212"/>
      <c r="AJ628" s="212"/>
      <c r="AK628" s="212"/>
      <c r="AL628" s="212"/>
      <c r="AM628" s="212"/>
      <c r="AN628" s="212"/>
      <c r="AO628" s="212"/>
      <c r="AP628" s="212"/>
      <c r="AQ628" s="212"/>
      <c r="AR628" s="212"/>
      <c r="AS628" s="212"/>
      <c r="AT628" s="212"/>
      <c r="AU628" s="212"/>
      <c r="AV628" s="212"/>
      <c r="AW628" s="212"/>
      <c r="AX628" s="212"/>
      <c r="AY628" s="212"/>
      <c r="AZ628" s="212"/>
      <c r="BA628" s="212"/>
      <c r="BB628" s="212"/>
      <c r="BC628" s="212"/>
      <c r="BD628" s="212"/>
      <c r="BE628" s="212"/>
      <c r="BF628" s="212"/>
      <c r="BG628" s="212"/>
      <c r="BH628" s="212"/>
    </row>
    <row r="629" spans="1:60" outlineLevel="3" x14ac:dyDescent="0.25">
      <c r="A629" s="229"/>
      <c r="B629" s="230"/>
      <c r="C629" s="267" t="s">
        <v>899</v>
      </c>
      <c r="D629" s="233"/>
      <c r="E629" s="234">
        <v>-0.9</v>
      </c>
      <c r="F629" s="232"/>
      <c r="G629" s="232"/>
      <c r="H629" s="232"/>
      <c r="I629" s="232"/>
      <c r="J629" s="232"/>
      <c r="K629" s="232"/>
      <c r="L629" s="232"/>
      <c r="M629" s="232"/>
      <c r="N629" s="231"/>
      <c r="O629" s="231"/>
      <c r="P629" s="231"/>
      <c r="Q629" s="231"/>
      <c r="R629" s="232"/>
      <c r="S629" s="232"/>
      <c r="T629" s="232"/>
      <c r="U629" s="232"/>
      <c r="V629" s="232"/>
      <c r="W629" s="232"/>
      <c r="X629" s="232"/>
      <c r="Y629" s="232"/>
      <c r="Z629" s="212"/>
      <c r="AA629" s="212"/>
      <c r="AB629" s="212"/>
      <c r="AC629" s="212"/>
      <c r="AD629" s="212"/>
      <c r="AE629" s="212"/>
      <c r="AF629" s="212"/>
      <c r="AG629" s="212" t="s">
        <v>238</v>
      </c>
      <c r="AH629" s="212">
        <v>0</v>
      </c>
      <c r="AI629" s="212"/>
      <c r="AJ629" s="212"/>
      <c r="AK629" s="212"/>
      <c r="AL629" s="212"/>
      <c r="AM629" s="212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</row>
    <row r="630" spans="1:60" outlineLevel="3" x14ac:dyDescent="0.25">
      <c r="A630" s="229"/>
      <c r="B630" s="230"/>
      <c r="C630" s="267" t="s">
        <v>900</v>
      </c>
      <c r="D630" s="233"/>
      <c r="E630" s="234">
        <v>16.600000000000001</v>
      </c>
      <c r="F630" s="232"/>
      <c r="G630" s="232"/>
      <c r="H630" s="232"/>
      <c r="I630" s="232"/>
      <c r="J630" s="232"/>
      <c r="K630" s="232"/>
      <c r="L630" s="232"/>
      <c r="M630" s="232"/>
      <c r="N630" s="231"/>
      <c r="O630" s="231"/>
      <c r="P630" s="231"/>
      <c r="Q630" s="231"/>
      <c r="R630" s="232"/>
      <c r="S630" s="232"/>
      <c r="T630" s="232"/>
      <c r="U630" s="232"/>
      <c r="V630" s="232"/>
      <c r="W630" s="232"/>
      <c r="X630" s="232"/>
      <c r="Y630" s="232"/>
      <c r="Z630" s="212"/>
      <c r="AA630" s="212"/>
      <c r="AB630" s="212"/>
      <c r="AC630" s="212"/>
      <c r="AD630" s="212"/>
      <c r="AE630" s="212"/>
      <c r="AF630" s="212"/>
      <c r="AG630" s="212" t="s">
        <v>238</v>
      </c>
      <c r="AH630" s="212">
        <v>0</v>
      </c>
      <c r="AI630" s="212"/>
      <c r="AJ630" s="212"/>
      <c r="AK630" s="212"/>
      <c r="AL630" s="212"/>
      <c r="AM630" s="212"/>
      <c r="AN630" s="212"/>
      <c r="AO630" s="212"/>
      <c r="AP630" s="212"/>
      <c r="AQ630" s="212"/>
      <c r="AR630" s="212"/>
      <c r="AS630" s="212"/>
      <c r="AT630" s="212"/>
      <c r="AU630" s="212"/>
      <c r="AV630" s="212"/>
      <c r="AW630" s="212"/>
      <c r="AX630" s="212"/>
      <c r="AY630" s="212"/>
      <c r="AZ630" s="212"/>
      <c r="BA630" s="212"/>
      <c r="BB630" s="212"/>
      <c r="BC630" s="212"/>
      <c r="BD630" s="212"/>
      <c r="BE630" s="212"/>
      <c r="BF630" s="212"/>
      <c r="BG630" s="212"/>
      <c r="BH630" s="212"/>
    </row>
    <row r="631" spans="1:60" outlineLevel="3" x14ac:dyDescent="0.25">
      <c r="A631" s="229"/>
      <c r="B631" s="230"/>
      <c r="C631" s="267" t="s">
        <v>899</v>
      </c>
      <c r="D631" s="233"/>
      <c r="E631" s="234">
        <v>-0.9</v>
      </c>
      <c r="F631" s="232"/>
      <c r="G631" s="232"/>
      <c r="H631" s="232"/>
      <c r="I631" s="232"/>
      <c r="J631" s="232"/>
      <c r="K631" s="232"/>
      <c r="L631" s="232"/>
      <c r="M631" s="232"/>
      <c r="N631" s="231"/>
      <c r="O631" s="231"/>
      <c r="P631" s="231"/>
      <c r="Q631" s="231"/>
      <c r="R631" s="232"/>
      <c r="S631" s="232"/>
      <c r="T631" s="232"/>
      <c r="U631" s="232"/>
      <c r="V631" s="232"/>
      <c r="W631" s="232"/>
      <c r="X631" s="232"/>
      <c r="Y631" s="232"/>
      <c r="Z631" s="212"/>
      <c r="AA631" s="212"/>
      <c r="AB631" s="212"/>
      <c r="AC631" s="212"/>
      <c r="AD631" s="212"/>
      <c r="AE631" s="212"/>
      <c r="AF631" s="212"/>
      <c r="AG631" s="212" t="s">
        <v>238</v>
      </c>
      <c r="AH631" s="212">
        <v>0</v>
      </c>
      <c r="AI631" s="212"/>
      <c r="AJ631" s="212"/>
      <c r="AK631" s="212"/>
      <c r="AL631" s="212"/>
      <c r="AM631" s="212"/>
      <c r="AN631" s="212"/>
      <c r="AO631" s="212"/>
      <c r="AP631" s="212"/>
      <c r="AQ631" s="212"/>
      <c r="AR631" s="212"/>
      <c r="AS631" s="212"/>
      <c r="AT631" s="212"/>
      <c r="AU631" s="212"/>
      <c r="AV631" s="212"/>
      <c r="AW631" s="212"/>
      <c r="AX631" s="212"/>
      <c r="AY631" s="212"/>
      <c r="AZ631" s="212"/>
      <c r="BA631" s="212"/>
      <c r="BB631" s="212"/>
      <c r="BC631" s="212"/>
      <c r="BD631" s="212"/>
      <c r="BE631" s="212"/>
      <c r="BF631" s="212"/>
      <c r="BG631" s="212"/>
      <c r="BH631" s="212"/>
    </row>
    <row r="632" spans="1:60" outlineLevel="3" x14ac:dyDescent="0.25">
      <c r="A632" s="229"/>
      <c r="B632" s="230"/>
      <c r="C632" s="267" t="s">
        <v>901</v>
      </c>
      <c r="D632" s="233"/>
      <c r="E632" s="234">
        <v>29</v>
      </c>
      <c r="F632" s="232"/>
      <c r="G632" s="232"/>
      <c r="H632" s="232"/>
      <c r="I632" s="232"/>
      <c r="J632" s="232"/>
      <c r="K632" s="232"/>
      <c r="L632" s="232"/>
      <c r="M632" s="232"/>
      <c r="N632" s="231"/>
      <c r="O632" s="231"/>
      <c r="P632" s="231"/>
      <c r="Q632" s="231"/>
      <c r="R632" s="232"/>
      <c r="S632" s="232"/>
      <c r="T632" s="232"/>
      <c r="U632" s="232"/>
      <c r="V632" s="232"/>
      <c r="W632" s="232"/>
      <c r="X632" s="232"/>
      <c r="Y632" s="232"/>
      <c r="Z632" s="212"/>
      <c r="AA632" s="212"/>
      <c r="AB632" s="212"/>
      <c r="AC632" s="212"/>
      <c r="AD632" s="212"/>
      <c r="AE632" s="212"/>
      <c r="AF632" s="212"/>
      <c r="AG632" s="212" t="s">
        <v>238</v>
      </c>
      <c r="AH632" s="212">
        <v>0</v>
      </c>
      <c r="AI632" s="212"/>
      <c r="AJ632" s="212"/>
      <c r="AK632" s="212"/>
      <c r="AL632" s="212"/>
      <c r="AM632" s="212"/>
      <c r="AN632" s="212"/>
      <c r="AO632" s="212"/>
      <c r="AP632" s="212"/>
      <c r="AQ632" s="212"/>
      <c r="AR632" s="212"/>
      <c r="AS632" s="212"/>
      <c r="AT632" s="212"/>
      <c r="AU632" s="212"/>
      <c r="AV632" s="212"/>
      <c r="AW632" s="212"/>
      <c r="AX632" s="212"/>
      <c r="AY632" s="212"/>
      <c r="AZ632" s="212"/>
      <c r="BA632" s="212"/>
      <c r="BB632" s="212"/>
      <c r="BC632" s="212"/>
      <c r="BD632" s="212"/>
      <c r="BE632" s="212"/>
      <c r="BF632" s="212"/>
      <c r="BG632" s="212"/>
      <c r="BH632" s="212"/>
    </row>
    <row r="633" spans="1:60" outlineLevel="3" x14ac:dyDescent="0.25">
      <c r="A633" s="229"/>
      <c r="B633" s="230"/>
      <c r="C633" s="267" t="s">
        <v>902</v>
      </c>
      <c r="D633" s="233"/>
      <c r="E633" s="234">
        <v>-2.5499999999999998</v>
      </c>
      <c r="F633" s="232"/>
      <c r="G633" s="232"/>
      <c r="H633" s="232"/>
      <c r="I633" s="232"/>
      <c r="J633" s="232"/>
      <c r="K633" s="232"/>
      <c r="L633" s="232"/>
      <c r="M633" s="232"/>
      <c r="N633" s="231"/>
      <c r="O633" s="231"/>
      <c r="P633" s="231"/>
      <c r="Q633" s="231"/>
      <c r="R633" s="232"/>
      <c r="S633" s="232"/>
      <c r="T633" s="232"/>
      <c r="U633" s="232"/>
      <c r="V633" s="232"/>
      <c r="W633" s="232"/>
      <c r="X633" s="232"/>
      <c r="Y633" s="232"/>
      <c r="Z633" s="212"/>
      <c r="AA633" s="212"/>
      <c r="AB633" s="212"/>
      <c r="AC633" s="212"/>
      <c r="AD633" s="212"/>
      <c r="AE633" s="212"/>
      <c r="AF633" s="212"/>
      <c r="AG633" s="212" t="s">
        <v>238</v>
      </c>
      <c r="AH633" s="212">
        <v>0</v>
      </c>
      <c r="AI633" s="212"/>
      <c r="AJ633" s="212"/>
      <c r="AK633" s="212"/>
      <c r="AL633" s="212"/>
      <c r="AM633" s="212"/>
      <c r="AN633" s="212"/>
      <c r="AO633" s="212"/>
      <c r="AP633" s="212"/>
      <c r="AQ633" s="212"/>
      <c r="AR633" s="212"/>
      <c r="AS633" s="212"/>
      <c r="AT633" s="212"/>
      <c r="AU633" s="212"/>
      <c r="AV633" s="212"/>
      <c r="AW633" s="212"/>
      <c r="AX633" s="212"/>
      <c r="AY633" s="212"/>
      <c r="AZ633" s="212"/>
      <c r="BA633" s="212"/>
      <c r="BB633" s="212"/>
      <c r="BC633" s="212"/>
      <c r="BD633" s="212"/>
      <c r="BE633" s="212"/>
      <c r="BF633" s="212"/>
      <c r="BG633" s="212"/>
      <c r="BH633" s="212"/>
    </row>
    <row r="634" spans="1:60" outlineLevel="3" x14ac:dyDescent="0.25">
      <c r="A634" s="229"/>
      <c r="B634" s="230"/>
      <c r="C634" s="267" t="s">
        <v>903</v>
      </c>
      <c r="D634" s="233"/>
      <c r="E634" s="234">
        <v>24</v>
      </c>
      <c r="F634" s="232"/>
      <c r="G634" s="232"/>
      <c r="H634" s="232"/>
      <c r="I634" s="232"/>
      <c r="J634" s="232"/>
      <c r="K634" s="232"/>
      <c r="L634" s="232"/>
      <c r="M634" s="232"/>
      <c r="N634" s="231"/>
      <c r="O634" s="231"/>
      <c r="P634" s="231"/>
      <c r="Q634" s="231"/>
      <c r="R634" s="232"/>
      <c r="S634" s="232"/>
      <c r="T634" s="232"/>
      <c r="U634" s="232"/>
      <c r="V634" s="232"/>
      <c r="W634" s="232"/>
      <c r="X634" s="232"/>
      <c r="Y634" s="232"/>
      <c r="Z634" s="212"/>
      <c r="AA634" s="212"/>
      <c r="AB634" s="212"/>
      <c r="AC634" s="212"/>
      <c r="AD634" s="212"/>
      <c r="AE634" s="212"/>
      <c r="AF634" s="212"/>
      <c r="AG634" s="212" t="s">
        <v>238</v>
      </c>
      <c r="AH634" s="212">
        <v>0</v>
      </c>
      <c r="AI634" s="212"/>
      <c r="AJ634" s="212"/>
      <c r="AK634" s="212"/>
      <c r="AL634" s="212"/>
      <c r="AM634" s="212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</row>
    <row r="635" spans="1:60" outlineLevel="3" x14ac:dyDescent="0.25">
      <c r="A635" s="229"/>
      <c r="B635" s="230"/>
      <c r="C635" s="267" t="s">
        <v>904</v>
      </c>
      <c r="D635" s="233"/>
      <c r="E635" s="234">
        <v>-3.45</v>
      </c>
      <c r="F635" s="232"/>
      <c r="G635" s="232"/>
      <c r="H635" s="232"/>
      <c r="I635" s="232"/>
      <c r="J635" s="232"/>
      <c r="K635" s="232"/>
      <c r="L635" s="232"/>
      <c r="M635" s="232"/>
      <c r="N635" s="231"/>
      <c r="O635" s="231"/>
      <c r="P635" s="231"/>
      <c r="Q635" s="231"/>
      <c r="R635" s="232"/>
      <c r="S635" s="232"/>
      <c r="T635" s="232"/>
      <c r="U635" s="232"/>
      <c r="V635" s="232"/>
      <c r="W635" s="232"/>
      <c r="X635" s="232"/>
      <c r="Y635" s="232"/>
      <c r="Z635" s="212"/>
      <c r="AA635" s="212"/>
      <c r="AB635" s="212"/>
      <c r="AC635" s="212"/>
      <c r="AD635" s="212"/>
      <c r="AE635" s="212"/>
      <c r="AF635" s="212"/>
      <c r="AG635" s="212" t="s">
        <v>238</v>
      </c>
      <c r="AH635" s="212">
        <v>0</v>
      </c>
      <c r="AI635" s="212"/>
      <c r="AJ635" s="212"/>
      <c r="AK635" s="212"/>
      <c r="AL635" s="212"/>
      <c r="AM635" s="212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</row>
    <row r="636" spans="1:60" ht="30" outlineLevel="1" x14ac:dyDescent="0.25">
      <c r="A636" s="248">
        <v>201</v>
      </c>
      <c r="B636" s="249" t="s">
        <v>905</v>
      </c>
      <c r="C636" s="266" t="s">
        <v>906</v>
      </c>
      <c r="D636" s="250" t="s">
        <v>291</v>
      </c>
      <c r="E636" s="251">
        <v>127.65649999999999</v>
      </c>
      <c r="F636" s="252"/>
      <c r="G636" s="253">
        <f>ROUND(E636*F636,2)</f>
        <v>0</v>
      </c>
      <c r="H636" s="252"/>
      <c r="I636" s="253">
        <f>ROUND(E636*H636,2)</f>
        <v>0</v>
      </c>
      <c r="J636" s="252"/>
      <c r="K636" s="253">
        <f>ROUND(E636*J636,2)</f>
        <v>0</v>
      </c>
      <c r="L636" s="253">
        <v>21</v>
      </c>
      <c r="M636" s="253">
        <f>G636*(1+L636/100)</f>
        <v>0</v>
      </c>
      <c r="N636" s="251">
        <v>2.8999999999999998E-3</v>
      </c>
      <c r="O636" s="251">
        <f>ROUND(E636*N636,2)</f>
        <v>0.37</v>
      </c>
      <c r="P636" s="251">
        <v>0</v>
      </c>
      <c r="Q636" s="251">
        <f>ROUND(E636*P636,2)</f>
        <v>0</v>
      </c>
      <c r="R636" s="253"/>
      <c r="S636" s="253" t="s">
        <v>418</v>
      </c>
      <c r="T636" s="254" t="s">
        <v>419</v>
      </c>
      <c r="U636" s="232">
        <v>0</v>
      </c>
      <c r="V636" s="232">
        <f>ROUND(E636*U636,2)</f>
        <v>0</v>
      </c>
      <c r="W636" s="232"/>
      <c r="X636" s="232" t="s">
        <v>462</v>
      </c>
      <c r="Y636" s="232" t="s">
        <v>235</v>
      </c>
      <c r="Z636" s="212"/>
      <c r="AA636" s="212"/>
      <c r="AB636" s="212"/>
      <c r="AC636" s="212"/>
      <c r="AD636" s="212"/>
      <c r="AE636" s="212"/>
      <c r="AF636" s="212"/>
      <c r="AG636" s="212" t="s">
        <v>463</v>
      </c>
      <c r="AH636" s="212"/>
      <c r="AI636" s="212"/>
      <c r="AJ636" s="212"/>
      <c r="AK636" s="212"/>
      <c r="AL636" s="212"/>
      <c r="AM636" s="212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</row>
    <row r="637" spans="1:60" outlineLevel="2" x14ac:dyDescent="0.25">
      <c r="A637" s="229"/>
      <c r="B637" s="230"/>
      <c r="C637" s="267" t="s">
        <v>907</v>
      </c>
      <c r="D637" s="233"/>
      <c r="E637" s="234">
        <v>117.2885</v>
      </c>
      <c r="F637" s="232"/>
      <c r="G637" s="232"/>
      <c r="H637" s="232"/>
      <c r="I637" s="232"/>
      <c r="J637" s="232"/>
      <c r="K637" s="232"/>
      <c r="L637" s="232"/>
      <c r="M637" s="232"/>
      <c r="N637" s="231"/>
      <c r="O637" s="231"/>
      <c r="P637" s="231"/>
      <c r="Q637" s="231"/>
      <c r="R637" s="232"/>
      <c r="S637" s="232"/>
      <c r="T637" s="232"/>
      <c r="U637" s="232"/>
      <c r="V637" s="232"/>
      <c r="W637" s="232"/>
      <c r="X637" s="232"/>
      <c r="Y637" s="232"/>
      <c r="Z637" s="212"/>
      <c r="AA637" s="212"/>
      <c r="AB637" s="212"/>
      <c r="AC637" s="212"/>
      <c r="AD637" s="212"/>
      <c r="AE637" s="212"/>
      <c r="AF637" s="212"/>
      <c r="AG637" s="212" t="s">
        <v>238</v>
      </c>
      <c r="AH637" s="212">
        <v>0</v>
      </c>
      <c r="AI637" s="212"/>
      <c r="AJ637" s="212"/>
      <c r="AK637" s="212"/>
      <c r="AL637" s="212"/>
      <c r="AM637" s="212"/>
      <c r="AN637" s="212"/>
      <c r="AO637" s="212"/>
      <c r="AP637" s="212"/>
      <c r="AQ637" s="212"/>
      <c r="AR637" s="212"/>
      <c r="AS637" s="212"/>
      <c r="AT637" s="212"/>
      <c r="AU637" s="212"/>
      <c r="AV637" s="212"/>
      <c r="AW637" s="212"/>
      <c r="AX637" s="212"/>
      <c r="AY637" s="212"/>
      <c r="AZ637" s="212"/>
      <c r="BA637" s="212"/>
      <c r="BB637" s="212"/>
      <c r="BC637" s="212"/>
      <c r="BD637" s="212"/>
      <c r="BE637" s="212"/>
      <c r="BF637" s="212"/>
      <c r="BG637" s="212"/>
      <c r="BH637" s="212"/>
    </row>
    <row r="638" spans="1:60" outlineLevel="3" x14ac:dyDescent="0.25">
      <c r="A638" s="229"/>
      <c r="B638" s="230"/>
      <c r="C638" s="267" t="s">
        <v>908</v>
      </c>
      <c r="D638" s="233"/>
      <c r="E638" s="234">
        <v>10.368</v>
      </c>
      <c r="F638" s="232"/>
      <c r="G638" s="232"/>
      <c r="H638" s="232"/>
      <c r="I638" s="232"/>
      <c r="J638" s="232"/>
      <c r="K638" s="232"/>
      <c r="L638" s="232"/>
      <c r="M638" s="232"/>
      <c r="N638" s="231"/>
      <c r="O638" s="231"/>
      <c r="P638" s="231"/>
      <c r="Q638" s="231"/>
      <c r="R638" s="232"/>
      <c r="S638" s="232"/>
      <c r="T638" s="232"/>
      <c r="U638" s="232"/>
      <c r="V638" s="232"/>
      <c r="W638" s="232"/>
      <c r="X638" s="232"/>
      <c r="Y638" s="232"/>
      <c r="Z638" s="212"/>
      <c r="AA638" s="212"/>
      <c r="AB638" s="212"/>
      <c r="AC638" s="212"/>
      <c r="AD638" s="212"/>
      <c r="AE638" s="212"/>
      <c r="AF638" s="212"/>
      <c r="AG638" s="212" t="s">
        <v>238</v>
      </c>
      <c r="AH638" s="212">
        <v>0</v>
      </c>
      <c r="AI638" s="212"/>
      <c r="AJ638" s="212"/>
      <c r="AK638" s="212"/>
      <c r="AL638" s="212"/>
      <c r="AM638" s="212"/>
      <c r="AN638" s="212"/>
      <c r="AO638" s="212"/>
      <c r="AP638" s="212"/>
      <c r="AQ638" s="212"/>
      <c r="AR638" s="212"/>
      <c r="AS638" s="212"/>
      <c r="AT638" s="212"/>
      <c r="AU638" s="212"/>
      <c r="AV638" s="212"/>
      <c r="AW638" s="212"/>
      <c r="AX638" s="212"/>
      <c r="AY638" s="212"/>
      <c r="AZ638" s="212"/>
      <c r="BA638" s="212"/>
      <c r="BB638" s="212"/>
      <c r="BC638" s="212"/>
      <c r="BD638" s="212"/>
      <c r="BE638" s="212"/>
      <c r="BF638" s="212"/>
      <c r="BG638" s="212"/>
      <c r="BH638" s="212"/>
    </row>
    <row r="639" spans="1:60" ht="20" outlineLevel="1" x14ac:dyDescent="0.25">
      <c r="A639" s="255">
        <v>202</v>
      </c>
      <c r="B639" s="256" t="s">
        <v>909</v>
      </c>
      <c r="C639" s="268" t="s">
        <v>910</v>
      </c>
      <c r="D639" s="257" t="s">
        <v>291</v>
      </c>
      <c r="E639" s="258">
        <v>41.91</v>
      </c>
      <c r="F639" s="259"/>
      <c r="G639" s="260">
        <f>ROUND(E639*F639,2)</f>
        <v>0</v>
      </c>
      <c r="H639" s="259"/>
      <c r="I639" s="260">
        <f>ROUND(E639*H639,2)</f>
        <v>0</v>
      </c>
      <c r="J639" s="259"/>
      <c r="K639" s="260">
        <f>ROUND(E639*J639,2)</f>
        <v>0</v>
      </c>
      <c r="L639" s="260">
        <v>21</v>
      </c>
      <c r="M639" s="260">
        <f>G639*(1+L639/100)</f>
        <v>0</v>
      </c>
      <c r="N639" s="258">
        <v>5.1999999999999995E-4</v>
      </c>
      <c r="O639" s="258">
        <f>ROUND(E639*N639,2)</f>
        <v>0.02</v>
      </c>
      <c r="P639" s="258">
        <v>0</v>
      </c>
      <c r="Q639" s="258">
        <f>ROUND(E639*P639,2)</f>
        <v>0</v>
      </c>
      <c r="R639" s="260"/>
      <c r="S639" s="260" t="s">
        <v>418</v>
      </c>
      <c r="T639" s="261" t="s">
        <v>419</v>
      </c>
      <c r="U639" s="232">
        <v>0.72499999999999998</v>
      </c>
      <c r="V639" s="232">
        <f>ROUND(E639*U639,2)</f>
        <v>30.38</v>
      </c>
      <c r="W639" s="232"/>
      <c r="X639" s="232" t="s">
        <v>234</v>
      </c>
      <c r="Y639" s="232" t="s">
        <v>235</v>
      </c>
      <c r="Z639" s="212"/>
      <c r="AA639" s="212"/>
      <c r="AB639" s="212"/>
      <c r="AC639" s="212"/>
      <c r="AD639" s="212"/>
      <c r="AE639" s="212"/>
      <c r="AF639" s="212"/>
      <c r="AG639" s="212" t="s">
        <v>236</v>
      </c>
      <c r="AH639" s="212"/>
      <c r="AI639" s="212"/>
      <c r="AJ639" s="212"/>
      <c r="AK639" s="212"/>
      <c r="AL639" s="212"/>
      <c r="AM639" s="212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</row>
    <row r="640" spans="1:60" ht="30" outlineLevel="1" x14ac:dyDescent="0.25">
      <c r="A640" s="248">
        <v>203</v>
      </c>
      <c r="B640" s="249" t="s">
        <v>911</v>
      </c>
      <c r="C640" s="266" t="s">
        <v>912</v>
      </c>
      <c r="D640" s="250" t="s">
        <v>405</v>
      </c>
      <c r="E640" s="251">
        <v>45.45</v>
      </c>
      <c r="F640" s="252"/>
      <c r="G640" s="253">
        <f>ROUND(E640*F640,2)</f>
        <v>0</v>
      </c>
      <c r="H640" s="252"/>
      <c r="I640" s="253">
        <f>ROUND(E640*H640,2)</f>
        <v>0</v>
      </c>
      <c r="J640" s="252"/>
      <c r="K640" s="253">
        <f>ROUND(E640*J640,2)</f>
        <v>0</v>
      </c>
      <c r="L640" s="253">
        <v>21</v>
      </c>
      <c r="M640" s="253">
        <f>G640*(1+L640/100)</f>
        <v>0</v>
      </c>
      <c r="N640" s="251">
        <v>5.1999999999999995E-4</v>
      </c>
      <c r="O640" s="251">
        <f>ROUND(E640*N640,2)</f>
        <v>0.02</v>
      </c>
      <c r="P640" s="251">
        <v>0</v>
      </c>
      <c r="Q640" s="251">
        <f>ROUND(E640*P640,2)</f>
        <v>0</v>
      </c>
      <c r="R640" s="253"/>
      <c r="S640" s="253" t="s">
        <v>418</v>
      </c>
      <c r="T640" s="254" t="s">
        <v>419</v>
      </c>
      <c r="U640" s="232">
        <v>0.72499999999999998</v>
      </c>
      <c r="V640" s="232">
        <f>ROUND(E640*U640,2)</f>
        <v>32.950000000000003</v>
      </c>
      <c r="W640" s="232"/>
      <c r="X640" s="232" t="s">
        <v>234</v>
      </c>
      <c r="Y640" s="232" t="s">
        <v>235</v>
      </c>
      <c r="Z640" s="212"/>
      <c r="AA640" s="212"/>
      <c r="AB640" s="212"/>
      <c r="AC640" s="212"/>
      <c r="AD640" s="212"/>
      <c r="AE640" s="212"/>
      <c r="AF640" s="212"/>
      <c r="AG640" s="212" t="s">
        <v>236</v>
      </c>
      <c r="AH640" s="212"/>
      <c r="AI640" s="212"/>
      <c r="AJ640" s="212"/>
      <c r="AK640" s="212"/>
      <c r="AL640" s="212"/>
      <c r="AM640" s="212"/>
      <c r="AN640" s="212"/>
      <c r="AO640" s="212"/>
      <c r="AP640" s="212"/>
      <c r="AQ640" s="212"/>
      <c r="AR640" s="212"/>
      <c r="AS640" s="212"/>
      <c r="AT640" s="212"/>
      <c r="AU640" s="212"/>
      <c r="AV640" s="212"/>
      <c r="AW640" s="212"/>
      <c r="AX640" s="212"/>
      <c r="AY640" s="212"/>
      <c r="AZ640" s="212"/>
      <c r="BA640" s="212"/>
      <c r="BB640" s="212"/>
      <c r="BC640" s="212"/>
      <c r="BD640" s="212"/>
      <c r="BE640" s="212"/>
      <c r="BF640" s="212"/>
      <c r="BG640" s="212"/>
      <c r="BH640" s="212"/>
    </row>
    <row r="641" spans="1:60" ht="20" outlineLevel="2" x14ac:dyDescent="0.25">
      <c r="A641" s="229"/>
      <c r="B641" s="230"/>
      <c r="C641" s="267" t="s">
        <v>883</v>
      </c>
      <c r="D641" s="233"/>
      <c r="E641" s="234"/>
      <c r="F641" s="232"/>
      <c r="G641" s="232"/>
      <c r="H641" s="232"/>
      <c r="I641" s="232"/>
      <c r="J641" s="232"/>
      <c r="K641" s="232"/>
      <c r="L641" s="232"/>
      <c r="M641" s="232"/>
      <c r="N641" s="231"/>
      <c r="O641" s="231"/>
      <c r="P641" s="231"/>
      <c r="Q641" s="231"/>
      <c r="R641" s="232"/>
      <c r="S641" s="232"/>
      <c r="T641" s="232"/>
      <c r="U641" s="232"/>
      <c r="V641" s="232"/>
      <c r="W641" s="232"/>
      <c r="X641" s="232"/>
      <c r="Y641" s="232"/>
      <c r="Z641" s="212"/>
      <c r="AA641" s="212"/>
      <c r="AB641" s="212"/>
      <c r="AC641" s="212"/>
      <c r="AD641" s="212"/>
      <c r="AE641" s="212"/>
      <c r="AF641" s="212"/>
      <c r="AG641" s="212" t="s">
        <v>238</v>
      </c>
      <c r="AH641" s="212">
        <v>0</v>
      </c>
      <c r="AI641" s="212"/>
      <c r="AJ641" s="212"/>
      <c r="AK641" s="212"/>
      <c r="AL641" s="212"/>
      <c r="AM641" s="212"/>
      <c r="AN641" s="212"/>
      <c r="AO641" s="212"/>
      <c r="AP641" s="212"/>
      <c r="AQ641" s="212"/>
      <c r="AR641" s="212"/>
      <c r="AS641" s="212"/>
      <c r="AT641" s="212"/>
      <c r="AU641" s="212"/>
      <c r="AV641" s="212"/>
      <c r="AW641" s="212"/>
      <c r="AX641" s="212"/>
      <c r="AY641" s="212"/>
      <c r="AZ641" s="212"/>
      <c r="BA641" s="212"/>
      <c r="BB641" s="212"/>
      <c r="BC641" s="212"/>
      <c r="BD641" s="212"/>
      <c r="BE641" s="212"/>
      <c r="BF641" s="212"/>
      <c r="BG641" s="212"/>
      <c r="BH641" s="212"/>
    </row>
    <row r="642" spans="1:60" outlineLevel="3" x14ac:dyDescent="0.25">
      <c r="A642" s="229"/>
      <c r="B642" s="230"/>
      <c r="C642" s="267" t="s">
        <v>913</v>
      </c>
      <c r="D642" s="233"/>
      <c r="E642" s="234">
        <v>27.25</v>
      </c>
      <c r="F642" s="232"/>
      <c r="G642" s="232"/>
      <c r="H642" s="232"/>
      <c r="I642" s="232"/>
      <c r="J642" s="232"/>
      <c r="K642" s="232"/>
      <c r="L642" s="232"/>
      <c r="M642" s="232"/>
      <c r="N642" s="231"/>
      <c r="O642" s="231"/>
      <c r="P642" s="231"/>
      <c r="Q642" s="231"/>
      <c r="R642" s="232"/>
      <c r="S642" s="232"/>
      <c r="T642" s="232"/>
      <c r="U642" s="232"/>
      <c r="V642" s="232"/>
      <c r="W642" s="232"/>
      <c r="X642" s="232"/>
      <c r="Y642" s="232"/>
      <c r="Z642" s="212"/>
      <c r="AA642" s="212"/>
      <c r="AB642" s="212"/>
      <c r="AC642" s="212"/>
      <c r="AD642" s="212"/>
      <c r="AE642" s="212"/>
      <c r="AF642" s="212"/>
      <c r="AG642" s="212" t="s">
        <v>238</v>
      </c>
      <c r="AH642" s="212">
        <v>0</v>
      </c>
      <c r="AI642" s="212"/>
      <c r="AJ642" s="212"/>
      <c r="AK642" s="212"/>
      <c r="AL642" s="212"/>
      <c r="AM642" s="212"/>
      <c r="AN642" s="212"/>
      <c r="AO642" s="212"/>
      <c r="AP642" s="212"/>
      <c r="AQ642" s="212"/>
      <c r="AR642" s="212"/>
      <c r="AS642" s="212"/>
      <c r="AT642" s="212"/>
      <c r="AU642" s="212"/>
      <c r="AV642" s="212"/>
      <c r="AW642" s="212"/>
      <c r="AX642" s="212"/>
      <c r="AY642" s="212"/>
      <c r="AZ642" s="212"/>
      <c r="BA642" s="212"/>
      <c r="BB642" s="212"/>
      <c r="BC642" s="212"/>
      <c r="BD642" s="212"/>
      <c r="BE642" s="212"/>
      <c r="BF642" s="212"/>
      <c r="BG642" s="212"/>
      <c r="BH642" s="212"/>
    </row>
    <row r="643" spans="1:60" outlineLevel="3" x14ac:dyDescent="0.25">
      <c r="A643" s="229"/>
      <c r="B643" s="230"/>
      <c r="C643" s="267" t="s">
        <v>914</v>
      </c>
      <c r="D643" s="233"/>
      <c r="E643" s="234">
        <v>9.1</v>
      </c>
      <c r="F643" s="232"/>
      <c r="G643" s="232"/>
      <c r="H643" s="232"/>
      <c r="I643" s="232"/>
      <c r="J643" s="232"/>
      <c r="K643" s="232"/>
      <c r="L643" s="232"/>
      <c r="M643" s="232"/>
      <c r="N643" s="231"/>
      <c r="O643" s="231"/>
      <c r="P643" s="231"/>
      <c r="Q643" s="231"/>
      <c r="R643" s="232"/>
      <c r="S643" s="232"/>
      <c r="T643" s="232"/>
      <c r="U643" s="232"/>
      <c r="V643" s="232"/>
      <c r="W643" s="232"/>
      <c r="X643" s="232"/>
      <c r="Y643" s="232"/>
      <c r="Z643" s="212"/>
      <c r="AA643" s="212"/>
      <c r="AB643" s="212"/>
      <c r="AC643" s="212"/>
      <c r="AD643" s="212"/>
      <c r="AE643" s="212"/>
      <c r="AF643" s="212"/>
      <c r="AG643" s="212" t="s">
        <v>238</v>
      </c>
      <c r="AH643" s="212">
        <v>0</v>
      </c>
      <c r="AI643" s="212"/>
      <c r="AJ643" s="212"/>
      <c r="AK643" s="212"/>
      <c r="AL643" s="212"/>
      <c r="AM643" s="212"/>
      <c r="AN643" s="212"/>
      <c r="AO643" s="212"/>
      <c r="AP643" s="212"/>
      <c r="AQ643" s="212"/>
      <c r="AR643" s="212"/>
      <c r="AS643" s="212"/>
      <c r="AT643" s="212"/>
      <c r="AU643" s="212"/>
      <c r="AV643" s="212"/>
      <c r="AW643" s="212"/>
      <c r="AX643" s="212"/>
      <c r="AY643" s="212"/>
      <c r="AZ643" s="212"/>
      <c r="BA643" s="212"/>
      <c r="BB643" s="212"/>
      <c r="BC643" s="212"/>
      <c r="BD643" s="212"/>
      <c r="BE643" s="212"/>
      <c r="BF643" s="212"/>
      <c r="BG643" s="212"/>
      <c r="BH643" s="212"/>
    </row>
    <row r="644" spans="1:60" outlineLevel="3" x14ac:dyDescent="0.25">
      <c r="A644" s="229"/>
      <c r="B644" s="230"/>
      <c r="C644" s="267" t="s">
        <v>915</v>
      </c>
      <c r="D644" s="233"/>
      <c r="E644" s="234">
        <v>9.1</v>
      </c>
      <c r="F644" s="232"/>
      <c r="G644" s="232"/>
      <c r="H644" s="232"/>
      <c r="I644" s="232"/>
      <c r="J644" s="232"/>
      <c r="K644" s="232"/>
      <c r="L644" s="232"/>
      <c r="M644" s="232"/>
      <c r="N644" s="231"/>
      <c r="O644" s="231"/>
      <c r="P644" s="231"/>
      <c r="Q644" s="231"/>
      <c r="R644" s="232"/>
      <c r="S644" s="232"/>
      <c r="T644" s="232"/>
      <c r="U644" s="232"/>
      <c r="V644" s="232"/>
      <c r="W644" s="232"/>
      <c r="X644" s="232"/>
      <c r="Y644" s="232"/>
      <c r="Z644" s="212"/>
      <c r="AA644" s="212"/>
      <c r="AB644" s="212"/>
      <c r="AC644" s="212"/>
      <c r="AD644" s="212"/>
      <c r="AE644" s="212"/>
      <c r="AF644" s="212"/>
      <c r="AG644" s="212" t="s">
        <v>238</v>
      </c>
      <c r="AH644" s="212">
        <v>0</v>
      </c>
      <c r="AI644" s="212"/>
      <c r="AJ644" s="212"/>
      <c r="AK644" s="212"/>
      <c r="AL644" s="212"/>
      <c r="AM644" s="212"/>
      <c r="AN644" s="212"/>
      <c r="AO644" s="212"/>
      <c r="AP644" s="212"/>
      <c r="AQ644" s="212"/>
      <c r="AR644" s="212"/>
      <c r="AS644" s="212"/>
      <c r="AT644" s="212"/>
      <c r="AU644" s="212"/>
      <c r="AV644" s="212"/>
      <c r="AW644" s="212"/>
      <c r="AX644" s="212"/>
      <c r="AY644" s="212"/>
      <c r="AZ644" s="212"/>
      <c r="BA644" s="212"/>
      <c r="BB644" s="212"/>
      <c r="BC644" s="212"/>
      <c r="BD644" s="212"/>
      <c r="BE644" s="212"/>
      <c r="BF644" s="212"/>
      <c r="BG644" s="212"/>
      <c r="BH644" s="212"/>
    </row>
    <row r="645" spans="1:60" outlineLevel="3" x14ac:dyDescent="0.25">
      <c r="A645" s="229"/>
      <c r="B645" s="230"/>
      <c r="C645" s="267" t="s">
        <v>916</v>
      </c>
      <c r="D645" s="233"/>
      <c r="E645" s="234"/>
      <c r="F645" s="232"/>
      <c r="G645" s="232"/>
      <c r="H645" s="232"/>
      <c r="I645" s="232"/>
      <c r="J645" s="232"/>
      <c r="K645" s="232"/>
      <c r="L645" s="232"/>
      <c r="M645" s="232"/>
      <c r="N645" s="231"/>
      <c r="O645" s="231"/>
      <c r="P645" s="231"/>
      <c r="Q645" s="231"/>
      <c r="R645" s="232"/>
      <c r="S645" s="232"/>
      <c r="T645" s="232"/>
      <c r="U645" s="232"/>
      <c r="V645" s="232"/>
      <c r="W645" s="232"/>
      <c r="X645" s="232"/>
      <c r="Y645" s="232"/>
      <c r="Z645" s="212"/>
      <c r="AA645" s="212"/>
      <c r="AB645" s="212"/>
      <c r="AC645" s="212"/>
      <c r="AD645" s="212"/>
      <c r="AE645" s="212"/>
      <c r="AF645" s="212"/>
      <c r="AG645" s="212" t="s">
        <v>238</v>
      </c>
      <c r="AH645" s="212">
        <v>0</v>
      </c>
      <c r="AI645" s="212"/>
      <c r="AJ645" s="212"/>
      <c r="AK645" s="212"/>
      <c r="AL645" s="212"/>
      <c r="AM645" s="212"/>
      <c r="AN645" s="212"/>
      <c r="AO645" s="212"/>
      <c r="AP645" s="212"/>
      <c r="AQ645" s="212"/>
      <c r="AR645" s="212"/>
      <c r="AS645" s="212"/>
      <c r="AT645" s="212"/>
      <c r="AU645" s="212"/>
      <c r="AV645" s="212"/>
      <c r="AW645" s="212"/>
      <c r="AX645" s="212"/>
      <c r="AY645" s="212"/>
      <c r="AZ645" s="212"/>
      <c r="BA645" s="212"/>
      <c r="BB645" s="212"/>
      <c r="BC645" s="212"/>
      <c r="BD645" s="212"/>
      <c r="BE645" s="212"/>
      <c r="BF645" s="212"/>
      <c r="BG645" s="212"/>
      <c r="BH645" s="212"/>
    </row>
    <row r="646" spans="1:60" ht="20" outlineLevel="1" x14ac:dyDescent="0.25">
      <c r="A646" s="248">
        <v>204</v>
      </c>
      <c r="B646" s="249" t="s">
        <v>917</v>
      </c>
      <c r="C646" s="266" t="s">
        <v>918</v>
      </c>
      <c r="D646" s="250" t="s">
        <v>291</v>
      </c>
      <c r="E646" s="251">
        <v>53.650500000000001</v>
      </c>
      <c r="F646" s="252"/>
      <c r="G646" s="253">
        <f>ROUND(E646*F646,2)</f>
        <v>0</v>
      </c>
      <c r="H646" s="252"/>
      <c r="I646" s="253">
        <f>ROUND(E646*H646,2)</f>
        <v>0</v>
      </c>
      <c r="J646" s="252"/>
      <c r="K646" s="253">
        <f>ROUND(E646*J646,2)</f>
        <v>0</v>
      </c>
      <c r="L646" s="253">
        <v>21</v>
      </c>
      <c r="M646" s="253">
        <f>G646*(1+L646/100)</f>
        <v>0</v>
      </c>
      <c r="N646" s="251">
        <v>2.7799999999999999E-3</v>
      </c>
      <c r="O646" s="251">
        <f>ROUND(E646*N646,2)</f>
        <v>0.15</v>
      </c>
      <c r="P646" s="251">
        <v>0</v>
      </c>
      <c r="Q646" s="251">
        <f>ROUND(E646*P646,2)</f>
        <v>0</v>
      </c>
      <c r="R646" s="253"/>
      <c r="S646" s="253" t="s">
        <v>418</v>
      </c>
      <c r="T646" s="254" t="s">
        <v>419</v>
      </c>
      <c r="U646" s="232">
        <v>0</v>
      </c>
      <c r="V646" s="232">
        <f>ROUND(E646*U646,2)</f>
        <v>0</v>
      </c>
      <c r="W646" s="232"/>
      <c r="X646" s="232" t="s">
        <v>462</v>
      </c>
      <c r="Y646" s="232" t="s">
        <v>235</v>
      </c>
      <c r="Z646" s="212"/>
      <c r="AA646" s="212"/>
      <c r="AB646" s="212"/>
      <c r="AC646" s="212"/>
      <c r="AD646" s="212"/>
      <c r="AE646" s="212"/>
      <c r="AF646" s="212"/>
      <c r="AG646" s="212" t="s">
        <v>463</v>
      </c>
      <c r="AH646" s="212"/>
      <c r="AI646" s="212"/>
      <c r="AJ646" s="212"/>
      <c r="AK646" s="212"/>
      <c r="AL646" s="212"/>
      <c r="AM646" s="212"/>
      <c r="AN646" s="212"/>
      <c r="AO646" s="212"/>
      <c r="AP646" s="212"/>
      <c r="AQ646" s="212"/>
      <c r="AR646" s="212"/>
      <c r="AS646" s="212"/>
      <c r="AT646" s="212"/>
      <c r="AU646" s="212"/>
      <c r="AV646" s="212"/>
      <c r="AW646" s="212"/>
      <c r="AX646" s="212"/>
      <c r="AY646" s="212"/>
      <c r="AZ646" s="212"/>
      <c r="BA646" s="212"/>
      <c r="BB646" s="212"/>
      <c r="BC646" s="212"/>
      <c r="BD646" s="212"/>
      <c r="BE646" s="212"/>
      <c r="BF646" s="212"/>
      <c r="BG646" s="212"/>
      <c r="BH646" s="212"/>
    </row>
    <row r="647" spans="1:60" outlineLevel="2" x14ac:dyDescent="0.25">
      <c r="A647" s="229"/>
      <c r="B647" s="230"/>
      <c r="C647" s="267" t="s">
        <v>919</v>
      </c>
      <c r="D647" s="233"/>
      <c r="E647" s="234">
        <v>48.1965</v>
      </c>
      <c r="F647" s="232"/>
      <c r="G647" s="232"/>
      <c r="H647" s="232"/>
      <c r="I647" s="232"/>
      <c r="J647" s="232"/>
      <c r="K647" s="232"/>
      <c r="L647" s="232"/>
      <c r="M647" s="232"/>
      <c r="N647" s="231"/>
      <c r="O647" s="231"/>
      <c r="P647" s="231"/>
      <c r="Q647" s="231"/>
      <c r="R647" s="232"/>
      <c r="S647" s="232"/>
      <c r="T647" s="232"/>
      <c r="U647" s="232"/>
      <c r="V647" s="232"/>
      <c r="W647" s="232"/>
      <c r="X647" s="232"/>
      <c r="Y647" s="232"/>
      <c r="Z647" s="212"/>
      <c r="AA647" s="212"/>
      <c r="AB647" s="212"/>
      <c r="AC647" s="212"/>
      <c r="AD647" s="212"/>
      <c r="AE647" s="212"/>
      <c r="AF647" s="212"/>
      <c r="AG647" s="212" t="s">
        <v>238</v>
      </c>
      <c r="AH647" s="212">
        <v>0</v>
      </c>
      <c r="AI647" s="212"/>
      <c r="AJ647" s="212"/>
      <c r="AK647" s="212"/>
      <c r="AL647" s="212"/>
      <c r="AM647" s="212"/>
      <c r="AN647" s="212"/>
      <c r="AO647" s="212"/>
      <c r="AP647" s="212"/>
      <c r="AQ647" s="212"/>
      <c r="AR647" s="212"/>
      <c r="AS647" s="212"/>
      <c r="AT647" s="212"/>
      <c r="AU647" s="212"/>
      <c r="AV647" s="212"/>
      <c r="AW647" s="212"/>
      <c r="AX647" s="212"/>
      <c r="AY647" s="212"/>
      <c r="AZ647" s="212"/>
      <c r="BA647" s="212"/>
      <c r="BB647" s="212"/>
      <c r="BC647" s="212"/>
      <c r="BD647" s="212"/>
      <c r="BE647" s="212"/>
      <c r="BF647" s="212"/>
      <c r="BG647" s="212"/>
      <c r="BH647" s="212"/>
    </row>
    <row r="648" spans="1:60" outlineLevel="3" x14ac:dyDescent="0.25">
      <c r="A648" s="229"/>
      <c r="B648" s="230"/>
      <c r="C648" s="267" t="s">
        <v>920</v>
      </c>
      <c r="D648" s="233"/>
      <c r="E648" s="234">
        <v>5.4539999999999997</v>
      </c>
      <c r="F648" s="232"/>
      <c r="G648" s="232"/>
      <c r="H648" s="232"/>
      <c r="I648" s="232"/>
      <c r="J648" s="232"/>
      <c r="K648" s="232"/>
      <c r="L648" s="232"/>
      <c r="M648" s="232"/>
      <c r="N648" s="231"/>
      <c r="O648" s="231"/>
      <c r="P648" s="231"/>
      <c r="Q648" s="231"/>
      <c r="R648" s="232"/>
      <c r="S648" s="232"/>
      <c r="T648" s="232"/>
      <c r="U648" s="232"/>
      <c r="V648" s="232"/>
      <c r="W648" s="232"/>
      <c r="X648" s="232"/>
      <c r="Y648" s="232"/>
      <c r="Z648" s="212"/>
      <c r="AA648" s="212"/>
      <c r="AB648" s="212"/>
      <c r="AC648" s="212"/>
      <c r="AD648" s="212"/>
      <c r="AE648" s="212"/>
      <c r="AF648" s="212"/>
      <c r="AG648" s="212" t="s">
        <v>238</v>
      </c>
      <c r="AH648" s="212">
        <v>0</v>
      </c>
      <c r="AI648" s="212"/>
      <c r="AJ648" s="212"/>
      <c r="AK648" s="212"/>
      <c r="AL648" s="212"/>
      <c r="AM648" s="212"/>
      <c r="AN648" s="212"/>
      <c r="AO648" s="212"/>
      <c r="AP648" s="212"/>
      <c r="AQ648" s="212"/>
      <c r="AR648" s="212"/>
      <c r="AS648" s="212"/>
      <c r="AT648" s="212"/>
      <c r="AU648" s="212"/>
      <c r="AV648" s="212"/>
      <c r="AW648" s="212"/>
      <c r="AX648" s="212"/>
      <c r="AY648" s="212"/>
      <c r="AZ648" s="212"/>
      <c r="BA648" s="212"/>
      <c r="BB648" s="212"/>
      <c r="BC648" s="212"/>
      <c r="BD648" s="212"/>
      <c r="BE648" s="212"/>
      <c r="BF648" s="212"/>
      <c r="BG648" s="212"/>
      <c r="BH648" s="212"/>
    </row>
    <row r="649" spans="1:60" outlineLevel="1" x14ac:dyDescent="0.25">
      <c r="A649" s="255">
        <v>205</v>
      </c>
      <c r="B649" s="256" t="s">
        <v>921</v>
      </c>
      <c r="C649" s="268" t="s">
        <v>922</v>
      </c>
      <c r="D649" s="257" t="s">
        <v>444</v>
      </c>
      <c r="E649" s="258">
        <v>1.04358</v>
      </c>
      <c r="F649" s="259"/>
      <c r="G649" s="260">
        <f>ROUND(E649*F649,2)</f>
        <v>0</v>
      </c>
      <c r="H649" s="259"/>
      <c r="I649" s="260">
        <f>ROUND(E649*H649,2)</f>
        <v>0</v>
      </c>
      <c r="J649" s="259"/>
      <c r="K649" s="260">
        <f>ROUND(E649*J649,2)</f>
        <v>0</v>
      </c>
      <c r="L649" s="260">
        <v>21</v>
      </c>
      <c r="M649" s="260">
        <f>G649*(1+L649/100)</f>
        <v>0</v>
      </c>
      <c r="N649" s="258">
        <v>0</v>
      </c>
      <c r="O649" s="258">
        <f>ROUND(E649*N649,2)</f>
        <v>0</v>
      </c>
      <c r="P649" s="258">
        <v>0</v>
      </c>
      <c r="Q649" s="258">
        <f>ROUND(E649*P649,2)</f>
        <v>0</v>
      </c>
      <c r="R649" s="260"/>
      <c r="S649" s="260" t="s">
        <v>232</v>
      </c>
      <c r="T649" s="261" t="s">
        <v>233</v>
      </c>
      <c r="U649" s="232">
        <v>1.1020000000000001</v>
      </c>
      <c r="V649" s="232">
        <f>ROUND(E649*U649,2)</f>
        <v>1.1499999999999999</v>
      </c>
      <c r="W649" s="232"/>
      <c r="X649" s="232" t="s">
        <v>445</v>
      </c>
      <c r="Y649" s="232" t="s">
        <v>235</v>
      </c>
      <c r="Z649" s="212"/>
      <c r="AA649" s="212"/>
      <c r="AB649" s="212"/>
      <c r="AC649" s="212"/>
      <c r="AD649" s="212"/>
      <c r="AE649" s="212"/>
      <c r="AF649" s="212"/>
      <c r="AG649" s="212" t="s">
        <v>446</v>
      </c>
      <c r="AH649" s="212"/>
      <c r="AI649" s="212"/>
      <c r="AJ649" s="212"/>
      <c r="AK649" s="212"/>
      <c r="AL649" s="212"/>
      <c r="AM649" s="212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</row>
    <row r="650" spans="1:60" ht="13" x14ac:dyDescent="0.25">
      <c r="A650" s="238" t="s">
        <v>227</v>
      </c>
      <c r="B650" s="239" t="s">
        <v>194</v>
      </c>
      <c r="C650" s="265" t="s">
        <v>195</v>
      </c>
      <c r="D650" s="240"/>
      <c r="E650" s="241"/>
      <c r="F650" s="242"/>
      <c r="G650" s="242">
        <f>SUMIF(AG651:AG739,"&lt;&gt;NOR",G651:G739)</f>
        <v>0</v>
      </c>
      <c r="H650" s="242"/>
      <c r="I650" s="242">
        <f>SUM(I651:I739)</f>
        <v>0</v>
      </c>
      <c r="J650" s="242"/>
      <c r="K650" s="242">
        <f>SUM(K651:K739)</f>
        <v>0</v>
      </c>
      <c r="L650" s="242"/>
      <c r="M650" s="242">
        <f>SUM(M651:M739)</f>
        <v>0</v>
      </c>
      <c r="N650" s="241"/>
      <c r="O650" s="241">
        <f>SUM(O651:O739)</f>
        <v>0.48</v>
      </c>
      <c r="P650" s="241"/>
      <c r="Q650" s="241">
        <f>SUM(Q651:Q739)</f>
        <v>0</v>
      </c>
      <c r="R650" s="242"/>
      <c r="S650" s="242"/>
      <c r="T650" s="243"/>
      <c r="U650" s="237"/>
      <c r="V650" s="237">
        <f>SUM(V651:V739)</f>
        <v>98.87</v>
      </c>
      <c r="W650" s="237"/>
      <c r="X650" s="237"/>
      <c r="Y650" s="237"/>
      <c r="AG650" t="s">
        <v>228</v>
      </c>
    </row>
    <row r="651" spans="1:60" outlineLevel="1" x14ac:dyDescent="0.25">
      <c r="A651" s="255">
        <v>206</v>
      </c>
      <c r="B651" s="256" t="s">
        <v>923</v>
      </c>
      <c r="C651" s="268" t="s">
        <v>924</v>
      </c>
      <c r="D651" s="257" t="s">
        <v>291</v>
      </c>
      <c r="E651" s="258">
        <v>332.83499999999998</v>
      </c>
      <c r="F651" s="259"/>
      <c r="G651" s="260">
        <f>ROUND(E651*F651,2)</f>
        <v>0</v>
      </c>
      <c r="H651" s="259"/>
      <c r="I651" s="260">
        <f>ROUND(E651*H651,2)</f>
        <v>0</v>
      </c>
      <c r="J651" s="259"/>
      <c r="K651" s="260">
        <f>ROUND(E651*J651,2)</f>
        <v>0</v>
      </c>
      <c r="L651" s="260">
        <v>21</v>
      </c>
      <c r="M651" s="260">
        <f>G651*(1+L651/100)</f>
        <v>0</v>
      </c>
      <c r="N651" s="258">
        <v>0</v>
      </c>
      <c r="O651" s="258">
        <f>ROUND(E651*N651,2)</f>
        <v>0</v>
      </c>
      <c r="P651" s="258">
        <v>0</v>
      </c>
      <c r="Q651" s="258">
        <f>ROUND(E651*P651,2)</f>
        <v>0</v>
      </c>
      <c r="R651" s="260"/>
      <c r="S651" s="260" t="s">
        <v>418</v>
      </c>
      <c r="T651" s="261" t="s">
        <v>419</v>
      </c>
      <c r="U651" s="232">
        <v>0</v>
      </c>
      <c r="V651" s="232">
        <f>ROUND(E651*U651,2)</f>
        <v>0</v>
      </c>
      <c r="W651" s="232"/>
      <c r="X651" s="232" t="s">
        <v>234</v>
      </c>
      <c r="Y651" s="232" t="s">
        <v>235</v>
      </c>
      <c r="Z651" s="212"/>
      <c r="AA651" s="212"/>
      <c r="AB651" s="212"/>
      <c r="AC651" s="212"/>
      <c r="AD651" s="212"/>
      <c r="AE651" s="212"/>
      <c r="AF651" s="212"/>
      <c r="AG651" s="212" t="s">
        <v>236</v>
      </c>
      <c r="AH651" s="212"/>
      <c r="AI651" s="212"/>
      <c r="AJ651" s="212"/>
      <c r="AK651" s="212"/>
      <c r="AL651" s="212"/>
      <c r="AM651" s="212"/>
      <c r="AN651" s="212"/>
      <c r="AO651" s="212"/>
      <c r="AP651" s="212"/>
      <c r="AQ651" s="212"/>
      <c r="AR651" s="212"/>
      <c r="AS651" s="212"/>
      <c r="AT651" s="212"/>
      <c r="AU651" s="212"/>
      <c r="AV651" s="212"/>
      <c r="AW651" s="212"/>
      <c r="AX651" s="212"/>
      <c r="AY651" s="212"/>
      <c r="AZ651" s="212"/>
      <c r="BA651" s="212"/>
      <c r="BB651" s="212"/>
      <c r="BC651" s="212"/>
      <c r="BD651" s="212"/>
      <c r="BE651" s="212"/>
      <c r="BF651" s="212"/>
      <c r="BG651" s="212"/>
      <c r="BH651" s="212"/>
    </row>
    <row r="652" spans="1:60" outlineLevel="1" x14ac:dyDescent="0.25">
      <c r="A652" s="248">
        <v>207</v>
      </c>
      <c r="B652" s="249" t="s">
        <v>925</v>
      </c>
      <c r="C652" s="266" t="s">
        <v>926</v>
      </c>
      <c r="D652" s="250" t="s">
        <v>291</v>
      </c>
      <c r="E652" s="251">
        <v>760.53359999999998</v>
      </c>
      <c r="F652" s="252"/>
      <c r="G652" s="253">
        <f>ROUND(E652*F652,2)</f>
        <v>0</v>
      </c>
      <c r="H652" s="252"/>
      <c r="I652" s="253">
        <f>ROUND(E652*H652,2)</f>
        <v>0</v>
      </c>
      <c r="J652" s="252"/>
      <c r="K652" s="253">
        <f>ROUND(E652*J652,2)</f>
        <v>0</v>
      </c>
      <c r="L652" s="253">
        <v>21</v>
      </c>
      <c r="M652" s="253">
        <f>G652*(1+L652/100)</f>
        <v>0</v>
      </c>
      <c r="N652" s="251">
        <v>1.7000000000000001E-4</v>
      </c>
      <c r="O652" s="251">
        <f>ROUND(E652*N652,2)</f>
        <v>0.13</v>
      </c>
      <c r="P652" s="251">
        <v>0</v>
      </c>
      <c r="Q652" s="251">
        <f>ROUND(E652*P652,2)</f>
        <v>0</v>
      </c>
      <c r="R652" s="253"/>
      <c r="S652" s="253" t="s">
        <v>232</v>
      </c>
      <c r="T652" s="254" t="s">
        <v>233</v>
      </c>
      <c r="U652" s="232">
        <v>0.03</v>
      </c>
      <c r="V652" s="232">
        <f>ROUND(E652*U652,2)</f>
        <v>22.82</v>
      </c>
      <c r="W652" s="232"/>
      <c r="X652" s="232" t="s">
        <v>234</v>
      </c>
      <c r="Y652" s="232" t="s">
        <v>235</v>
      </c>
      <c r="Z652" s="212"/>
      <c r="AA652" s="212"/>
      <c r="AB652" s="212"/>
      <c r="AC652" s="212"/>
      <c r="AD652" s="212"/>
      <c r="AE652" s="212"/>
      <c r="AF652" s="212"/>
      <c r="AG652" s="212" t="s">
        <v>236</v>
      </c>
      <c r="AH652" s="212"/>
      <c r="AI652" s="212"/>
      <c r="AJ652" s="212"/>
      <c r="AK652" s="212"/>
      <c r="AL652" s="212"/>
      <c r="AM652" s="212"/>
      <c r="AN652" s="212"/>
      <c r="AO652" s="212"/>
      <c r="AP652" s="212"/>
      <c r="AQ652" s="212"/>
      <c r="AR652" s="212"/>
      <c r="AS652" s="212"/>
      <c r="AT652" s="212"/>
      <c r="AU652" s="212"/>
      <c r="AV652" s="212"/>
      <c r="AW652" s="212"/>
      <c r="AX652" s="212"/>
      <c r="AY652" s="212"/>
      <c r="AZ652" s="212"/>
      <c r="BA652" s="212"/>
      <c r="BB652" s="212"/>
      <c r="BC652" s="212"/>
      <c r="BD652" s="212"/>
      <c r="BE652" s="212"/>
      <c r="BF652" s="212"/>
      <c r="BG652" s="212"/>
      <c r="BH652" s="212"/>
    </row>
    <row r="653" spans="1:60" outlineLevel="2" x14ac:dyDescent="0.25">
      <c r="A653" s="229"/>
      <c r="B653" s="230"/>
      <c r="C653" s="267" t="s">
        <v>927</v>
      </c>
      <c r="D653" s="233"/>
      <c r="E653" s="234"/>
      <c r="F653" s="232"/>
      <c r="G653" s="232"/>
      <c r="H653" s="232"/>
      <c r="I653" s="232"/>
      <c r="J653" s="232"/>
      <c r="K653" s="232"/>
      <c r="L653" s="232"/>
      <c r="M653" s="232"/>
      <c r="N653" s="231"/>
      <c r="O653" s="231"/>
      <c r="P653" s="231"/>
      <c r="Q653" s="231"/>
      <c r="R653" s="232"/>
      <c r="S653" s="232"/>
      <c r="T653" s="232"/>
      <c r="U653" s="232"/>
      <c r="V653" s="232"/>
      <c r="W653" s="232"/>
      <c r="X653" s="232"/>
      <c r="Y653" s="232"/>
      <c r="Z653" s="212"/>
      <c r="AA653" s="212"/>
      <c r="AB653" s="212"/>
      <c r="AC653" s="212"/>
      <c r="AD653" s="212"/>
      <c r="AE653" s="212"/>
      <c r="AF653" s="212"/>
      <c r="AG653" s="212" t="s">
        <v>238</v>
      </c>
      <c r="AH653" s="212">
        <v>0</v>
      </c>
      <c r="AI653" s="212"/>
      <c r="AJ653" s="212"/>
      <c r="AK653" s="212"/>
      <c r="AL653" s="212"/>
      <c r="AM653" s="212"/>
      <c r="AN653" s="212"/>
      <c r="AO653" s="212"/>
      <c r="AP653" s="212"/>
      <c r="AQ653" s="212"/>
      <c r="AR653" s="212"/>
      <c r="AS653" s="212"/>
      <c r="AT653" s="212"/>
      <c r="AU653" s="212"/>
      <c r="AV653" s="212"/>
      <c r="AW653" s="212"/>
      <c r="AX653" s="212"/>
      <c r="AY653" s="212"/>
      <c r="AZ653" s="212"/>
      <c r="BA653" s="212"/>
      <c r="BB653" s="212"/>
      <c r="BC653" s="212"/>
      <c r="BD653" s="212"/>
      <c r="BE653" s="212"/>
      <c r="BF653" s="212"/>
      <c r="BG653" s="212"/>
      <c r="BH653" s="212"/>
    </row>
    <row r="654" spans="1:60" outlineLevel="3" x14ac:dyDescent="0.25">
      <c r="A654" s="229"/>
      <c r="B654" s="230"/>
      <c r="C654" s="267" t="s">
        <v>928</v>
      </c>
      <c r="D654" s="233"/>
      <c r="E654" s="234">
        <v>24.94</v>
      </c>
      <c r="F654" s="232"/>
      <c r="G654" s="232"/>
      <c r="H654" s="232"/>
      <c r="I654" s="232"/>
      <c r="J654" s="232"/>
      <c r="K654" s="232"/>
      <c r="L654" s="232"/>
      <c r="M654" s="232"/>
      <c r="N654" s="231"/>
      <c r="O654" s="231"/>
      <c r="P654" s="231"/>
      <c r="Q654" s="231"/>
      <c r="R654" s="232"/>
      <c r="S654" s="232"/>
      <c r="T654" s="232"/>
      <c r="U654" s="232"/>
      <c r="V654" s="232"/>
      <c r="W654" s="232"/>
      <c r="X654" s="232"/>
      <c r="Y654" s="232"/>
      <c r="Z654" s="212"/>
      <c r="AA654" s="212"/>
      <c r="AB654" s="212"/>
      <c r="AC654" s="212"/>
      <c r="AD654" s="212"/>
      <c r="AE654" s="212"/>
      <c r="AF654" s="212"/>
      <c r="AG654" s="212" t="s">
        <v>238</v>
      </c>
      <c r="AH654" s="212">
        <v>0</v>
      </c>
      <c r="AI654" s="212"/>
      <c r="AJ654" s="212"/>
      <c r="AK654" s="212"/>
      <c r="AL654" s="212"/>
      <c r="AM654" s="212"/>
      <c r="AN654" s="212"/>
      <c r="AO654" s="212"/>
      <c r="AP654" s="212"/>
      <c r="AQ654" s="212"/>
      <c r="AR654" s="212"/>
      <c r="AS654" s="212"/>
      <c r="AT654" s="212"/>
      <c r="AU654" s="212"/>
      <c r="AV654" s="212"/>
      <c r="AW654" s="212"/>
      <c r="AX654" s="212"/>
      <c r="AY654" s="212"/>
      <c r="AZ654" s="212"/>
      <c r="BA654" s="212"/>
      <c r="BB654" s="212"/>
      <c r="BC654" s="212"/>
      <c r="BD654" s="212"/>
      <c r="BE654" s="212"/>
      <c r="BF654" s="212"/>
      <c r="BG654" s="212"/>
      <c r="BH654" s="212"/>
    </row>
    <row r="655" spans="1:60" outlineLevel="3" x14ac:dyDescent="0.25">
      <c r="A655" s="229"/>
      <c r="B655" s="230"/>
      <c r="C655" s="267" t="s">
        <v>929</v>
      </c>
      <c r="D655" s="233"/>
      <c r="E655" s="234">
        <v>11.88</v>
      </c>
      <c r="F655" s="232"/>
      <c r="G655" s="232"/>
      <c r="H655" s="232"/>
      <c r="I655" s="232"/>
      <c r="J655" s="232"/>
      <c r="K655" s="232"/>
      <c r="L655" s="232"/>
      <c r="M655" s="232"/>
      <c r="N655" s="231"/>
      <c r="O655" s="231"/>
      <c r="P655" s="231"/>
      <c r="Q655" s="231"/>
      <c r="R655" s="232"/>
      <c r="S655" s="232"/>
      <c r="T655" s="232"/>
      <c r="U655" s="232"/>
      <c r="V655" s="232"/>
      <c r="W655" s="232"/>
      <c r="X655" s="232"/>
      <c r="Y655" s="232"/>
      <c r="Z655" s="212"/>
      <c r="AA655" s="212"/>
      <c r="AB655" s="212"/>
      <c r="AC655" s="212"/>
      <c r="AD655" s="212"/>
      <c r="AE655" s="212"/>
      <c r="AF655" s="212"/>
      <c r="AG655" s="212" t="s">
        <v>238</v>
      </c>
      <c r="AH655" s="212">
        <v>0</v>
      </c>
      <c r="AI655" s="212"/>
      <c r="AJ655" s="212"/>
      <c r="AK655" s="212"/>
      <c r="AL655" s="212"/>
      <c r="AM655" s="212"/>
      <c r="AN655" s="212"/>
      <c r="AO655" s="212"/>
      <c r="AP655" s="212"/>
      <c r="AQ655" s="212"/>
      <c r="AR655" s="212"/>
      <c r="AS655" s="212"/>
      <c r="AT655" s="212"/>
      <c r="AU655" s="212"/>
      <c r="AV655" s="212"/>
      <c r="AW655" s="212"/>
      <c r="AX655" s="212"/>
      <c r="AY655" s="212"/>
      <c r="AZ655" s="212"/>
      <c r="BA655" s="212"/>
      <c r="BB655" s="212"/>
      <c r="BC655" s="212"/>
      <c r="BD655" s="212"/>
      <c r="BE655" s="212"/>
      <c r="BF655" s="212"/>
      <c r="BG655" s="212"/>
      <c r="BH655" s="212"/>
    </row>
    <row r="656" spans="1:60" outlineLevel="3" x14ac:dyDescent="0.25">
      <c r="A656" s="229"/>
      <c r="B656" s="230"/>
      <c r="C656" s="267" t="s">
        <v>930</v>
      </c>
      <c r="D656" s="233"/>
      <c r="E656" s="234">
        <v>2.66</v>
      </c>
      <c r="F656" s="232"/>
      <c r="G656" s="232"/>
      <c r="H656" s="232"/>
      <c r="I656" s="232"/>
      <c r="J656" s="232"/>
      <c r="K656" s="232"/>
      <c r="L656" s="232"/>
      <c r="M656" s="232"/>
      <c r="N656" s="231"/>
      <c r="O656" s="231"/>
      <c r="P656" s="231"/>
      <c r="Q656" s="231"/>
      <c r="R656" s="232"/>
      <c r="S656" s="232"/>
      <c r="T656" s="232"/>
      <c r="U656" s="232"/>
      <c r="V656" s="232"/>
      <c r="W656" s="232"/>
      <c r="X656" s="232"/>
      <c r="Y656" s="232"/>
      <c r="Z656" s="212"/>
      <c r="AA656" s="212"/>
      <c r="AB656" s="212"/>
      <c r="AC656" s="212"/>
      <c r="AD656" s="212"/>
      <c r="AE656" s="212"/>
      <c r="AF656" s="212"/>
      <c r="AG656" s="212" t="s">
        <v>238</v>
      </c>
      <c r="AH656" s="212">
        <v>0</v>
      </c>
      <c r="AI656" s="212"/>
      <c r="AJ656" s="212"/>
      <c r="AK656" s="212"/>
      <c r="AL656" s="212"/>
      <c r="AM656" s="212"/>
      <c r="AN656" s="212"/>
      <c r="AO656" s="212"/>
      <c r="AP656" s="212"/>
      <c r="AQ656" s="212"/>
      <c r="AR656" s="212"/>
      <c r="AS656" s="212"/>
      <c r="AT656" s="212"/>
      <c r="AU656" s="212"/>
      <c r="AV656" s="212"/>
      <c r="AW656" s="212"/>
      <c r="AX656" s="212"/>
      <c r="AY656" s="212"/>
      <c r="AZ656" s="212"/>
      <c r="BA656" s="212"/>
      <c r="BB656" s="212"/>
      <c r="BC656" s="212"/>
      <c r="BD656" s="212"/>
      <c r="BE656" s="212"/>
      <c r="BF656" s="212"/>
      <c r="BG656" s="212"/>
      <c r="BH656" s="212"/>
    </row>
    <row r="657" spans="1:60" outlineLevel="3" x14ac:dyDescent="0.25">
      <c r="A657" s="229"/>
      <c r="B657" s="230"/>
      <c r="C657" s="267" t="s">
        <v>931</v>
      </c>
      <c r="D657" s="233"/>
      <c r="E657" s="234">
        <v>1.91</v>
      </c>
      <c r="F657" s="232"/>
      <c r="G657" s="232"/>
      <c r="H657" s="232"/>
      <c r="I657" s="232"/>
      <c r="J657" s="232"/>
      <c r="K657" s="232"/>
      <c r="L657" s="232"/>
      <c r="M657" s="232"/>
      <c r="N657" s="231"/>
      <c r="O657" s="231"/>
      <c r="P657" s="231"/>
      <c r="Q657" s="231"/>
      <c r="R657" s="232"/>
      <c r="S657" s="232"/>
      <c r="T657" s="232"/>
      <c r="U657" s="232"/>
      <c r="V657" s="232"/>
      <c r="W657" s="232"/>
      <c r="X657" s="232"/>
      <c r="Y657" s="232"/>
      <c r="Z657" s="212"/>
      <c r="AA657" s="212"/>
      <c r="AB657" s="212"/>
      <c r="AC657" s="212"/>
      <c r="AD657" s="212"/>
      <c r="AE657" s="212"/>
      <c r="AF657" s="212"/>
      <c r="AG657" s="212" t="s">
        <v>238</v>
      </c>
      <c r="AH657" s="212">
        <v>0</v>
      </c>
      <c r="AI657" s="212"/>
      <c r="AJ657" s="212"/>
      <c r="AK657" s="212"/>
      <c r="AL657" s="212"/>
      <c r="AM657" s="212"/>
      <c r="AN657" s="212"/>
      <c r="AO657" s="212"/>
      <c r="AP657" s="212"/>
      <c r="AQ657" s="212"/>
      <c r="AR657" s="212"/>
      <c r="AS657" s="212"/>
      <c r="AT657" s="212"/>
      <c r="AU657" s="212"/>
      <c r="AV657" s="212"/>
      <c r="AW657" s="212"/>
      <c r="AX657" s="212"/>
      <c r="AY657" s="212"/>
      <c r="AZ657" s="212"/>
      <c r="BA657" s="212"/>
      <c r="BB657" s="212"/>
      <c r="BC657" s="212"/>
      <c r="BD657" s="212"/>
      <c r="BE657" s="212"/>
      <c r="BF657" s="212"/>
      <c r="BG657" s="212"/>
      <c r="BH657" s="212"/>
    </row>
    <row r="658" spans="1:60" outlineLevel="3" x14ac:dyDescent="0.25">
      <c r="A658" s="229"/>
      <c r="B658" s="230"/>
      <c r="C658" s="267" t="s">
        <v>932</v>
      </c>
      <c r="D658" s="233"/>
      <c r="E658" s="234">
        <v>1.31</v>
      </c>
      <c r="F658" s="232"/>
      <c r="G658" s="232"/>
      <c r="H658" s="232"/>
      <c r="I658" s="232"/>
      <c r="J658" s="232"/>
      <c r="K658" s="232"/>
      <c r="L658" s="232"/>
      <c r="M658" s="232"/>
      <c r="N658" s="231"/>
      <c r="O658" s="231"/>
      <c r="P658" s="231"/>
      <c r="Q658" s="231"/>
      <c r="R658" s="232"/>
      <c r="S658" s="232"/>
      <c r="T658" s="232"/>
      <c r="U658" s="232"/>
      <c r="V658" s="232"/>
      <c r="W658" s="232"/>
      <c r="X658" s="232"/>
      <c r="Y658" s="232"/>
      <c r="Z658" s="212"/>
      <c r="AA658" s="212"/>
      <c r="AB658" s="212"/>
      <c r="AC658" s="212"/>
      <c r="AD658" s="212"/>
      <c r="AE658" s="212"/>
      <c r="AF658" s="212"/>
      <c r="AG658" s="212" t="s">
        <v>238</v>
      </c>
      <c r="AH658" s="212">
        <v>0</v>
      </c>
      <c r="AI658" s="212"/>
      <c r="AJ658" s="212"/>
      <c r="AK658" s="212"/>
      <c r="AL658" s="212"/>
      <c r="AM658" s="212"/>
      <c r="AN658" s="212"/>
      <c r="AO658" s="212"/>
      <c r="AP658" s="212"/>
      <c r="AQ658" s="212"/>
      <c r="AR658" s="212"/>
      <c r="AS658" s="212"/>
      <c r="AT658" s="212"/>
      <c r="AU658" s="212"/>
      <c r="AV658" s="212"/>
      <c r="AW658" s="212"/>
      <c r="AX658" s="212"/>
      <c r="AY658" s="212"/>
      <c r="AZ658" s="212"/>
      <c r="BA658" s="212"/>
      <c r="BB658" s="212"/>
      <c r="BC658" s="212"/>
      <c r="BD658" s="212"/>
      <c r="BE658" s="212"/>
      <c r="BF658" s="212"/>
      <c r="BG658" s="212"/>
      <c r="BH658" s="212"/>
    </row>
    <row r="659" spans="1:60" outlineLevel="3" x14ac:dyDescent="0.25">
      <c r="A659" s="229"/>
      <c r="B659" s="230"/>
      <c r="C659" s="267" t="s">
        <v>933</v>
      </c>
      <c r="D659" s="233"/>
      <c r="E659" s="234">
        <v>1.29</v>
      </c>
      <c r="F659" s="232"/>
      <c r="G659" s="232"/>
      <c r="H659" s="232"/>
      <c r="I659" s="232"/>
      <c r="J659" s="232"/>
      <c r="K659" s="232"/>
      <c r="L659" s="232"/>
      <c r="M659" s="232"/>
      <c r="N659" s="231"/>
      <c r="O659" s="231"/>
      <c r="P659" s="231"/>
      <c r="Q659" s="231"/>
      <c r="R659" s="232"/>
      <c r="S659" s="232"/>
      <c r="T659" s="232"/>
      <c r="U659" s="232"/>
      <c r="V659" s="232"/>
      <c r="W659" s="232"/>
      <c r="X659" s="232"/>
      <c r="Y659" s="232"/>
      <c r="Z659" s="212"/>
      <c r="AA659" s="212"/>
      <c r="AB659" s="212"/>
      <c r="AC659" s="212"/>
      <c r="AD659" s="212"/>
      <c r="AE659" s="212"/>
      <c r="AF659" s="212"/>
      <c r="AG659" s="212" t="s">
        <v>238</v>
      </c>
      <c r="AH659" s="212">
        <v>0</v>
      </c>
      <c r="AI659" s="212"/>
      <c r="AJ659" s="212"/>
      <c r="AK659" s="212"/>
      <c r="AL659" s="212"/>
      <c r="AM659" s="212"/>
      <c r="AN659" s="212"/>
      <c r="AO659" s="212"/>
      <c r="AP659" s="212"/>
      <c r="AQ659" s="212"/>
      <c r="AR659" s="212"/>
      <c r="AS659" s="212"/>
      <c r="AT659" s="212"/>
      <c r="AU659" s="212"/>
      <c r="AV659" s="212"/>
      <c r="AW659" s="212"/>
      <c r="AX659" s="212"/>
      <c r="AY659" s="212"/>
      <c r="AZ659" s="212"/>
      <c r="BA659" s="212"/>
      <c r="BB659" s="212"/>
      <c r="BC659" s="212"/>
      <c r="BD659" s="212"/>
      <c r="BE659" s="212"/>
      <c r="BF659" s="212"/>
      <c r="BG659" s="212"/>
      <c r="BH659" s="212"/>
    </row>
    <row r="660" spans="1:60" outlineLevel="3" x14ac:dyDescent="0.25">
      <c r="A660" s="229"/>
      <c r="B660" s="230"/>
      <c r="C660" s="267" t="s">
        <v>934</v>
      </c>
      <c r="D660" s="233"/>
      <c r="E660" s="234">
        <v>15.13</v>
      </c>
      <c r="F660" s="232"/>
      <c r="G660" s="232"/>
      <c r="H660" s="232"/>
      <c r="I660" s="232"/>
      <c r="J660" s="232"/>
      <c r="K660" s="232"/>
      <c r="L660" s="232"/>
      <c r="M660" s="232"/>
      <c r="N660" s="231"/>
      <c r="O660" s="231"/>
      <c r="P660" s="231"/>
      <c r="Q660" s="231"/>
      <c r="R660" s="232"/>
      <c r="S660" s="232"/>
      <c r="T660" s="232"/>
      <c r="U660" s="232"/>
      <c r="V660" s="232"/>
      <c r="W660" s="232"/>
      <c r="X660" s="232"/>
      <c r="Y660" s="232"/>
      <c r="Z660" s="212"/>
      <c r="AA660" s="212"/>
      <c r="AB660" s="212"/>
      <c r="AC660" s="212"/>
      <c r="AD660" s="212"/>
      <c r="AE660" s="212"/>
      <c r="AF660" s="212"/>
      <c r="AG660" s="212" t="s">
        <v>238</v>
      </c>
      <c r="AH660" s="212">
        <v>0</v>
      </c>
      <c r="AI660" s="212"/>
      <c r="AJ660" s="212"/>
      <c r="AK660" s="212"/>
      <c r="AL660" s="212"/>
      <c r="AM660" s="212"/>
      <c r="AN660" s="212"/>
      <c r="AO660" s="212"/>
      <c r="AP660" s="212"/>
      <c r="AQ660" s="212"/>
      <c r="AR660" s="212"/>
      <c r="AS660" s="212"/>
      <c r="AT660" s="212"/>
      <c r="AU660" s="212"/>
      <c r="AV660" s="212"/>
      <c r="AW660" s="212"/>
      <c r="AX660" s="212"/>
      <c r="AY660" s="212"/>
      <c r="AZ660" s="212"/>
      <c r="BA660" s="212"/>
      <c r="BB660" s="212"/>
      <c r="BC660" s="212"/>
      <c r="BD660" s="212"/>
      <c r="BE660" s="212"/>
      <c r="BF660" s="212"/>
      <c r="BG660" s="212"/>
      <c r="BH660" s="212"/>
    </row>
    <row r="661" spans="1:60" outlineLevel="3" x14ac:dyDescent="0.25">
      <c r="A661" s="229"/>
      <c r="B661" s="230"/>
      <c r="C661" s="267" t="s">
        <v>935</v>
      </c>
      <c r="D661" s="233"/>
      <c r="E661" s="234">
        <v>11.34</v>
      </c>
      <c r="F661" s="232"/>
      <c r="G661" s="232"/>
      <c r="H661" s="232"/>
      <c r="I661" s="232"/>
      <c r="J661" s="232"/>
      <c r="K661" s="232"/>
      <c r="L661" s="232"/>
      <c r="M661" s="232"/>
      <c r="N661" s="231"/>
      <c r="O661" s="231"/>
      <c r="P661" s="231"/>
      <c r="Q661" s="231"/>
      <c r="R661" s="232"/>
      <c r="S661" s="232"/>
      <c r="T661" s="232"/>
      <c r="U661" s="232"/>
      <c r="V661" s="232"/>
      <c r="W661" s="232"/>
      <c r="X661" s="232"/>
      <c r="Y661" s="232"/>
      <c r="Z661" s="212"/>
      <c r="AA661" s="212"/>
      <c r="AB661" s="212"/>
      <c r="AC661" s="212"/>
      <c r="AD661" s="212"/>
      <c r="AE661" s="212"/>
      <c r="AF661" s="212"/>
      <c r="AG661" s="212" t="s">
        <v>238</v>
      </c>
      <c r="AH661" s="212">
        <v>0</v>
      </c>
      <c r="AI661" s="212"/>
      <c r="AJ661" s="212"/>
      <c r="AK661" s="212"/>
      <c r="AL661" s="212"/>
      <c r="AM661" s="212"/>
      <c r="AN661" s="212"/>
      <c r="AO661" s="212"/>
      <c r="AP661" s="212"/>
      <c r="AQ661" s="212"/>
      <c r="AR661" s="212"/>
      <c r="AS661" s="212"/>
      <c r="AT661" s="212"/>
      <c r="AU661" s="212"/>
      <c r="AV661" s="212"/>
      <c r="AW661" s="212"/>
      <c r="AX661" s="212"/>
      <c r="AY661" s="212"/>
      <c r="AZ661" s="212"/>
      <c r="BA661" s="212"/>
      <c r="BB661" s="212"/>
      <c r="BC661" s="212"/>
      <c r="BD661" s="212"/>
      <c r="BE661" s="212"/>
      <c r="BF661" s="212"/>
      <c r="BG661" s="212"/>
      <c r="BH661" s="212"/>
    </row>
    <row r="662" spans="1:60" outlineLevel="3" x14ac:dyDescent="0.25">
      <c r="A662" s="229"/>
      <c r="B662" s="230"/>
      <c r="C662" s="267" t="s">
        <v>936</v>
      </c>
      <c r="D662" s="233"/>
      <c r="E662" s="234">
        <v>12.84</v>
      </c>
      <c r="F662" s="232"/>
      <c r="G662" s="232"/>
      <c r="H662" s="232"/>
      <c r="I662" s="232"/>
      <c r="J662" s="232"/>
      <c r="K662" s="232"/>
      <c r="L662" s="232"/>
      <c r="M662" s="232"/>
      <c r="N662" s="231"/>
      <c r="O662" s="231"/>
      <c r="P662" s="231"/>
      <c r="Q662" s="231"/>
      <c r="R662" s="232"/>
      <c r="S662" s="232"/>
      <c r="T662" s="232"/>
      <c r="U662" s="232"/>
      <c r="V662" s="232"/>
      <c r="W662" s="232"/>
      <c r="X662" s="232"/>
      <c r="Y662" s="232"/>
      <c r="Z662" s="212"/>
      <c r="AA662" s="212"/>
      <c r="AB662" s="212"/>
      <c r="AC662" s="212"/>
      <c r="AD662" s="212"/>
      <c r="AE662" s="212"/>
      <c r="AF662" s="212"/>
      <c r="AG662" s="212" t="s">
        <v>238</v>
      </c>
      <c r="AH662" s="212">
        <v>0</v>
      </c>
      <c r="AI662" s="212"/>
      <c r="AJ662" s="212"/>
      <c r="AK662" s="212"/>
      <c r="AL662" s="212"/>
      <c r="AM662" s="212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</row>
    <row r="663" spans="1:60" outlineLevel="3" x14ac:dyDescent="0.25">
      <c r="A663" s="229"/>
      <c r="B663" s="230"/>
      <c r="C663" s="267" t="s">
        <v>937</v>
      </c>
      <c r="D663" s="233"/>
      <c r="E663" s="234">
        <v>16.5</v>
      </c>
      <c r="F663" s="232"/>
      <c r="G663" s="232"/>
      <c r="H663" s="232"/>
      <c r="I663" s="232"/>
      <c r="J663" s="232"/>
      <c r="K663" s="232"/>
      <c r="L663" s="232"/>
      <c r="M663" s="232"/>
      <c r="N663" s="231"/>
      <c r="O663" s="231"/>
      <c r="P663" s="231"/>
      <c r="Q663" s="231"/>
      <c r="R663" s="232"/>
      <c r="S663" s="232"/>
      <c r="T663" s="232"/>
      <c r="U663" s="232"/>
      <c r="V663" s="232"/>
      <c r="W663" s="232"/>
      <c r="X663" s="232"/>
      <c r="Y663" s="232"/>
      <c r="Z663" s="212"/>
      <c r="AA663" s="212"/>
      <c r="AB663" s="212"/>
      <c r="AC663" s="212"/>
      <c r="AD663" s="212"/>
      <c r="AE663" s="212"/>
      <c r="AF663" s="212"/>
      <c r="AG663" s="212" t="s">
        <v>238</v>
      </c>
      <c r="AH663" s="212">
        <v>0</v>
      </c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</row>
    <row r="664" spans="1:60" outlineLevel="3" x14ac:dyDescent="0.25">
      <c r="A664" s="229"/>
      <c r="B664" s="230"/>
      <c r="C664" s="267" t="s">
        <v>938</v>
      </c>
      <c r="D664" s="233"/>
      <c r="E664" s="234">
        <v>11.64</v>
      </c>
      <c r="F664" s="232"/>
      <c r="G664" s="232"/>
      <c r="H664" s="232"/>
      <c r="I664" s="232"/>
      <c r="J664" s="232"/>
      <c r="K664" s="232"/>
      <c r="L664" s="232"/>
      <c r="M664" s="232"/>
      <c r="N664" s="231"/>
      <c r="O664" s="231"/>
      <c r="P664" s="231"/>
      <c r="Q664" s="231"/>
      <c r="R664" s="232"/>
      <c r="S664" s="232"/>
      <c r="T664" s="232"/>
      <c r="U664" s="232"/>
      <c r="V664" s="232"/>
      <c r="W664" s="232"/>
      <c r="X664" s="232"/>
      <c r="Y664" s="232"/>
      <c r="Z664" s="212"/>
      <c r="AA664" s="212"/>
      <c r="AB664" s="212"/>
      <c r="AC664" s="212"/>
      <c r="AD664" s="212"/>
      <c r="AE664" s="212"/>
      <c r="AF664" s="212"/>
      <c r="AG664" s="212" t="s">
        <v>238</v>
      </c>
      <c r="AH664" s="212">
        <v>0</v>
      </c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</row>
    <row r="665" spans="1:60" outlineLevel="3" x14ac:dyDescent="0.25">
      <c r="A665" s="229"/>
      <c r="B665" s="230"/>
      <c r="C665" s="267" t="s">
        <v>939</v>
      </c>
      <c r="D665" s="233"/>
      <c r="E665" s="234">
        <v>13.84</v>
      </c>
      <c r="F665" s="232"/>
      <c r="G665" s="232"/>
      <c r="H665" s="232"/>
      <c r="I665" s="232"/>
      <c r="J665" s="232"/>
      <c r="K665" s="232"/>
      <c r="L665" s="232"/>
      <c r="M665" s="232"/>
      <c r="N665" s="231"/>
      <c r="O665" s="231"/>
      <c r="P665" s="231"/>
      <c r="Q665" s="231"/>
      <c r="R665" s="232"/>
      <c r="S665" s="232"/>
      <c r="T665" s="232"/>
      <c r="U665" s="232"/>
      <c r="V665" s="232"/>
      <c r="W665" s="232"/>
      <c r="X665" s="232"/>
      <c r="Y665" s="232"/>
      <c r="Z665" s="212"/>
      <c r="AA665" s="212"/>
      <c r="AB665" s="212"/>
      <c r="AC665" s="212"/>
      <c r="AD665" s="212"/>
      <c r="AE665" s="212"/>
      <c r="AF665" s="212"/>
      <c r="AG665" s="212" t="s">
        <v>238</v>
      </c>
      <c r="AH665" s="212">
        <v>0</v>
      </c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</row>
    <row r="666" spans="1:60" outlineLevel="3" x14ac:dyDescent="0.25">
      <c r="A666" s="229"/>
      <c r="B666" s="230"/>
      <c r="C666" s="267" t="s">
        <v>940</v>
      </c>
      <c r="D666" s="233"/>
      <c r="E666" s="234">
        <v>11.5</v>
      </c>
      <c r="F666" s="232"/>
      <c r="G666" s="232"/>
      <c r="H666" s="232"/>
      <c r="I666" s="232"/>
      <c r="J666" s="232"/>
      <c r="K666" s="232"/>
      <c r="L666" s="232"/>
      <c r="M666" s="232"/>
      <c r="N666" s="231"/>
      <c r="O666" s="231"/>
      <c r="P666" s="231"/>
      <c r="Q666" s="231"/>
      <c r="R666" s="232"/>
      <c r="S666" s="232"/>
      <c r="T666" s="232"/>
      <c r="U666" s="232"/>
      <c r="V666" s="232"/>
      <c r="W666" s="232"/>
      <c r="X666" s="232"/>
      <c r="Y666" s="232"/>
      <c r="Z666" s="212"/>
      <c r="AA666" s="212"/>
      <c r="AB666" s="212"/>
      <c r="AC666" s="212"/>
      <c r="AD666" s="212"/>
      <c r="AE666" s="212"/>
      <c r="AF666" s="212"/>
      <c r="AG666" s="212" t="s">
        <v>238</v>
      </c>
      <c r="AH666" s="212">
        <v>0</v>
      </c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</row>
    <row r="667" spans="1:60" outlineLevel="3" x14ac:dyDescent="0.25">
      <c r="A667" s="229"/>
      <c r="B667" s="230"/>
      <c r="C667" s="267" t="s">
        <v>941</v>
      </c>
      <c r="D667" s="233"/>
      <c r="E667" s="234">
        <v>17.02</v>
      </c>
      <c r="F667" s="232"/>
      <c r="G667" s="232"/>
      <c r="H667" s="232"/>
      <c r="I667" s="232"/>
      <c r="J667" s="232"/>
      <c r="K667" s="232"/>
      <c r="L667" s="232"/>
      <c r="M667" s="232"/>
      <c r="N667" s="231"/>
      <c r="O667" s="231"/>
      <c r="P667" s="231"/>
      <c r="Q667" s="231"/>
      <c r="R667" s="232"/>
      <c r="S667" s="232"/>
      <c r="T667" s="232"/>
      <c r="U667" s="232"/>
      <c r="V667" s="232"/>
      <c r="W667" s="232"/>
      <c r="X667" s="232"/>
      <c r="Y667" s="232"/>
      <c r="Z667" s="212"/>
      <c r="AA667" s="212"/>
      <c r="AB667" s="212"/>
      <c r="AC667" s="212"/>
      <c r="AD667" s="212"/>
      <c r="AE667" s="212"/>
      <c r="AF667" s="212"/>
      <c r="AG667" s="212" t="s">
        <v>238</v>
      </c>
      <c r="AH667" s="212">
        <v>0</v>
      </c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</row>
    <row r="668" spans="1:60" outlineLevel="3" x14ac:dyDescent="0.25">
      <c r="A668" s="229"/>
      <c r="B668" s="230"/>
      <c r="C668" s="267" t="s">
        <v>942</v>
      </c>
      <c r="D668" s="233"/>
      <c r="E668" s="234">
        <v>1.21</v>
      </c>
      <c r="F668" s="232"/>
      <c r="G668" s="232"/>
      <c r="H668" s="232"/>
      <c r="I668" s="232"/>
      <c r="J668" s="232"/>
      <c r="K668" s="232"/>
      <c r="L668" s="232"/>
      <c r="M668" s="232"/>
      <c r="N668" s="231"/>
      <c r="O668" s="231"/>
      <c r="P668" s="231"/>
      <c r="Q668" s="231"/>
      <c r="R668" s="232"/>
      <c r="S668" s="232"/>
      <c r="T668" s="232"/>
      <c r="U668" s="232"/>
      <c r="V668" s="232"/>
      <c r="W668" s="232"/>
      <c r="X668" s="232"/>
      <c r="Y668" s="232"/>
      <c r="Z668" s="212"/>
      <c r="AA668" s="212"/>
      <c r="AB668" s="212"/>
      <c r="AC668" s="212"/>
      <c r="AD668" s="212"/>
      <c r="AE668" s="212"/>
      <c r="AF668" s="212"/>
      <c r="AG668" s="212" t="s">
        <v>238</v>
      </c>
      <c r="AH668" s="212">
        <v>0</v>
      </c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</row>
    <row r="669" spans="1:60" outlineLevel="3" x14ac:dyDescent="0.25">
      <c r="A669" s="229"/>
      <c r="B669" s="230"/>
      <c r="C669" s="267" t="s">
        <v>943</v>
      </c>
      <c r="D669" s="233"/>
      <c r="E669" s="234">
        <v>17.510000000000002</v>
      </c>
      <c r="F669" s="232"/>
      <c r="G669" s="232"/>
      <c r="H669" s="232"/>
      <c r="I669" s="232"/>
      <c r="J669" s="232"/>
      <c r="K669" s="232"/>
      <c r="L669" s="232"/>
      <c r="M669" s="232"/>
      <c r="N669" s="231"/>
      <c r="O669" s="231"/>
      <c r="P669" s="231"/>
      <c r="Q669" s="231"/>
      <c r="R669" s="232"/>
      <c r="S669" s="232"/>
      <c r="T669" s="232"/>
      <c r="U669" s="232"/>
      <c r="V669" s="232"/>
      <c r="W669" s="232"/>
      <c r="X669" s="232"/>
      <c r="Y669" s="232"/>
      <c r="Z669" s="212"/>
      <c r="AA669" s="212"/>
      <c r="AB669" s="212"/>
      <c r="AC669" s="212"/>
      <c r="AD669" s="212"/>
      <c r="AE669" s="212"/>
      <c r="AF669" s="212"/>
      <c r="AG669" s="212" t="s">
        <v>238</v>
      </c>
      <c r="AH669" s="212">
        <v>0</v>
      </c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</row>
    <row r="670" spans="1:60" outlineLevel="3" x14ac:dyDescent="0.25">
      <c r="A670" s="229"/>
      <c r="B670" s="230"/>
      <c r="C670" s="267" t="s">
        <v>944</v>
      </c>
      <c r="D670" s="233"/>
      <c r="E670" s="234">
        <v>31.75</v>
      </c>
      <c r="F670" s="232"/>
      <c r="G670" s="232"/>
      <c r="H670" s="232"/>
      <c r="I670" s="232"/>
      <c r="J670" s="232"/>
      <c r="K670" s="232"/>
      <c r="L670" s="232"/>
      <c r="M670" s="232"/>
      <c r="N670" s="231"/>
      <c r="O670" s="231"/>
      <c r="P670" s="231"/>
      <c r="Q670" s="231"/>
      <c r="R670" s="232"/>
      <c r="S670" s="232"/>
      <c r="T670" s="232"/>
      <c r="U670" s="232"/>
      <c r="V670" s="232"/>
      <c r="W670" s="232"/>
      <c r="X670" s="232"/>
      <c r="Y670" s="232"/>
      <c r="Z670" s="212"/>
      <c r="AA670" s="212"/>
      <c r="AB670" s="212"/>
      <c r="AC670" s="212"/>
      <c r="AD670" s="212"/>
      <c r="AE670" s="212"/>
      <c r="AF670" s="212"/>
      <c r="AG670" s="212" t="s">
        <v>238</v>
      </c>
      <c r="AH670" s="212">
        <v>0</v>
      </c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</row>
    <row r="671" spans="1:60" outlineLevel="3" x14ac:dyDescent="0.25">
      <c r="A671" s="229"/>
      <c r="B671" s="230"/>
      <c r="C671" s="267" t="s">
        <v>945</v>
      </c>
      <c r="D671" s="233"/>
      <c r="E671" s="234">
        <v>1.17</v>
      </c>
      <c r="F671" s="232"/>
      <c r="G671" s="232"/>
      <c r="H671" s="232"/>
      <c r="I671" s="232"/>
      <c r="J671" s="232"/>
      <c r="K671" s="232"/>
      <c r="L671" s="232"/>
      <c r="M671" s="232"/>
      <c r="N671" s="231"/>
      <c r="O671" s="231"/>
      <c r="P671" s="231"/>
      <c r="Q671" s="231"/>
      <c r="R671" s="232"/>
      <c r="S671" s="232"/>
      <c r="T671" s="232"/>
      <c r="U671" s="232"/>
      <c r="V671" s="232"/>
      <c r="W671" s="232"/>
      <c r="X671" s="232"/>
      <c r="Y671" s="232"/>
      <c r="Z671" s="212"/>
      <c r="AA671" s="212"/>
      <c r="AB671" s="212"/>
      <c r="AC671" s="212"/>
      <c r="AD671" s="212"/>
      <c r="AE671" s="212"/>
      <c r="AF671" s="212"/>
      <c r="AG671" s="212" t="s">
        <v>238</v>
      </c>
      <c r="AH671" s="212">
        <v>0</v>
      </c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</row>
    <row r="672" spans="1:60" outlineLevel="3" x14ac:dyDescent="0.25">
      <c r="A672" s="229"/>
      <c r="B672" s="230"/>
      <c r="C672" s="267" t="s">
        <v>946</v>
      </c>
      <c r="D672" s="233"/>
      <c r="E672" s="234">
        <v>13.69</v>
      </c>
      <c r="F672" s="232"/>
      <c r="G672" s="232"/>
      <c r="H672" s="232"/>
      <c r="I672" s="232"/>
      <c r="J672" s="232"/>
      <c r="K672" s="232"/>
      <c r="L672" s="232"/>
      <c r="M672" s="232"/>
      <c r="N672" s="231"/>
      <c r="O672" s="231"/>
      <c r="P672" s="231"/>
      <c r="Q672" s="231"/>
      <c r="R672" s="232"/>
      <c r="S672" s="232"/>
      <c r="T672" s="232"/>
      <c r="U672" s="232"/>
      <c r="V672" s="232"/>
      <c r="W672" s="232"/>
      <c r="X672" s="232"/>
      <c r="Y672" s="232"/>
      <c r="Z672" s="212"/>
      <c r="AA672" s="212"/>
      <c r="AB672" s="212"/>
      <c r="AC672" s="212"/>
      <c r="AD672" s="212"/>
      <c r="AE672" s="212"/>
      <c r="AF672" s="212"/>
      <c r="AG672" s="212" t="s">
        <v>238</v>
      </c>
      <c r="AH672" s="212">
        <v>0</v>
      </c>
      <c r="AI672" s="212"/>
      <c r="AJ672" s="212"/>
      <c r="AK672" s="212"/>
      <c r="AL672" s="212"/>
      <c r="AM672" s="212"/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</row>
    <row r="673" spans="1:60" outlineLevel="3" x14ac:dyDescent="0.25">
      <c r="A673" s="229"/>
      <c r="B673" s="230"/>
      <c r="C673" s="267" t="s">
        <v>947</v>
      </c>
      <c r="D673" s="233"/>
      <c r="E673" s="234">
        <v>14.69</v>
      </c>
      <c r="F673" s="232"/>
      <c r="G673" s="232"/>
      <c r="H673" s="232"/>
      <c r="I673" s="232"/>
      <c r="J673" s="232"/>
      <c r="K673" s="232"/>
      <c r="L673" s="232"/>
      <c r="M673" s="232"/>
      <c r="N673" s="231"/>
      <c r="O673" s="231"/>
      <c r="P673" s="231"/>
      <c r="Q673" s="231"/>
      <c r="R673" s="232"/>
      <c r="S673" s="232"/>
      <c r="T673" s="232"/>
      <c r="U673" s="232"/>
      <c r="V673" s="232"/>
      <c r="W673" s="232"/>
      <c r="X673" s="232"/>
      <c r="Y673" s="232"/>
      <c r="Z673" s="212"/>
      <c r="AA673" s="212"/>
      <c r="AB673" s="212"/>
      <c r="AC673" s="212"/>
      <c r="AD673" s="212"/>
      <c r="AE673" s="212"/>
      <c r="AF673" s="212"/>
      <c r="AG673" s="212" t="s">
        <v>238</v>
      </c>
      <c r="AH673" s="212">
        <v>0</v>
      </c>
      <c r="AI673" s="212"/>
      <c r="AJ673" s="212"/>
      <c r="AK673" s="212"/>
      <c r="AL673" s="212"/>
      <c r="AM673" s="212"/>
      <c r="AN673" s="212"/>
      <c r="AO673" s="212"/>
      <c r="AP673" s="212"/>
      <c r="AQ673" s="212"/>
      <c r="AR673" s="212"/>
      <c r="AS673" s="212"/>
      <c r="AT673" s="212"/>
      <c r="AU673" s="212"/>
      <c r="AV673" s="212"/>
      <c r="AW673" s="212"/>
      <c r="AX673" s="212"/>
      <c r="AY673" s="212"/>
      <c r="AZ673" s="212"/>
      <c r="BA673" s="212"/>
      <c r="BB673" s="212"/>
      <c r="BC673" s="212"/>
      <c r="BD673" s="212"/>
      <c r="BE673" s="212"/>
      <c r="BF673" s="212"/>
      <c r="BG673" s="212"/>
      <c r="BH673" s="212"/>
    </row>
    <row r="674" spans="1:60" outlineLevel="3" x14ac:dyDescent="0.25">
      <c r="A674" s="229"/>
      <c r="B674" s="230"/>
      <c r="C674" s="267" t="s">
        <v>948</v>
      </c>
      <c r="D674" s="233"/>
      <c r="E674" s="234">
        <v>14.5</v>
      </c>
      <c r="F674" s="232"/>
      <c r="G674" s="232"/>
      <c r="H674" s="232"/>
      <c r="I674" s="232"/>
      <c r="J674" s="232"/>
      <c r="K674" s="232"/>
      <c r="L674" s="232"/>
      <c r="M674" s="232"/>
      <c r="N674" s="231"/>
      <c r="O674" s="231"/>
      <c r="P674" s="231"/>
      <c r="Q674" s="231"/>
      <c r="R674" s="232"/>
      <c r="S674" s="232"/>
      <c r="T674" s="232"/>
      <c r="U674" s="232"/>
      <c r="V674" s="232"/>
      <c r="W674" s="232"/>
      <c r="X674" s="232"/>
      <c r="Y674" s="232"/>
      <c r="Z674" s="212"/>
      <c r="AA674" s="212"/>
      <c r="AB674" s="212"/>
      <c r="AC674" s="212"/>
      <c r="AD674" s="212"/>
      <c r="AE674" s="212"/>
      <c r="AF674" s="212"/>
      <c r="AG674" s="212" t="s">
        <v>238</v>
      </c>
      <c r="AH674" s="212">
        <v>0</v>
      </c>
      <c r="AI674" s="212"/>
      <c r="AJ674" s="212"/>
      <c r="AK674" s="212"/>
      <c r="AL674" s="212"/>
      <c r="AM674" s="212"/>
      <c r="AN674" s="212"/>
      <c r="AO674" s="212"/>
      <c r="AP674" s="212"/>
      <c r="AQ674" s="212"/>
      <c r="AR674" s="212"/>
      <c r="AS674" s="212"/>
      <c r="AT674" s="212"/>
      <c r="AU674" s="212"/>
      <c r="AV674" s="212"/>
      <c r="AW674" s="212"/>
      <c r="AX674" s="212"/>
      <c r="AY674" s="212"/>
      <c r="AZ674" s="212"/>
      <c r="BA674" s="212"/>
      <c r="BB674" s="212"/>
      <c r="BC674" s="212"/>
      <c r="BD674" s="212"/>
      <c r="BE674" s="212"/>
      <c r="BF674" s="212"/>
      <c r="BG674" s="212"/>
      <c r="BH674" s="212"/>
    </row>
    <row r="675" spans="1:60" outlineLevel="3" x14ac:dyDescent="0.25">
      <c r="A675" s="229"/>
      <c r="B675" s="230"/>
      <c r="C675" s="267" t="s">
        <v>949</v>
      </c>
      <c r="D675" s="233"/>
      <c r="E675" s="234">
        <v>14.41</v>
      </c>
      <c r="F675" s="232"/>
      <c r="G675" s="232"/>
      <c r="H675" s="232"/>
      <c r="I675" s="232"/>
      <c r="J675" s="232"/>
      <c r="K675" s="232"/>
      <c r="L675" s="232"/>
      <c r="M675" s="232"/>
      <c r="N675" s="231"/>
      <c r="O675" s="231"/>
      <c r="P675" s="231"/>
      <c r="Q675" s="231"/>
      <c r="R675" s="232"/>
      <c r="S675" s="232"/>
      <c r="T675" s="232"/>
      <c r="U675" s="232"/>
      <c r="V675" s="232"/>
      <c r="W675" s="232"/>
      <c r="X675" s="232"/>
      <c r="Y675" s="232"/>
      <c r="Z675" s="212"/>
      <c r="AA675" s="212"/>
      <c r="AB675" s="212"/>
      <c r="AC675" s="212"/>
      <c r="AD675" s="212"/>
      <c r="AE675" s="212"/>
      <c r="AF675" s="212"/>
      <c r="AG675" s="212" t="s">
        <v>238</v>
      </c>
      <c r="AH675" s="212">
        <v>0</v>
      </c>
      <c r="AI675" s="212"/>
      <c r="AJ675" s="212"/>
      <c r="AK675" s="212"/>
      <c r="AL675" s="212"/>
      <c r="AM675" s="212"/>
      <c r="AN675" s="212"/>
      <c r="AO675" s="212"/>
      <c r="AP675" s="212"/>
      <c r="AQ675" s="212"/>
      <c r="AR675" s="212"/>
      <c r="AS675" s="212"/>
      <c r="AT675" s="212"/>
      <c r="AU675" s="212"/>
      <c r="AV675" s="212"/>
      <c r="AW675" s="212"/>
      <c r="AX675" s="212"/>
      <c r="AY675" s="212"/>
      <c r="AZ675" s="212"/>
      <c r="BA675" s="212"/>
      <c r="BB675" s="212"/>
      <c r="BC675" s="212"/>
      <c r="BD675" s="212"/>
      <c r="BE675" s="212"/>
      <c r="BF675" s="212"/>
      <c r="BG675" s="212"/>
      <c r="BH675" s="212"/>
    </row>
    <row r="676" spans="1:60" outlineLevel="3" x14ac:dyDescent="0.25">
      <c r="A676" s="229"/>
      <c r="B676" s="230"/>
      <c r="C676" s="267" t="s">
        <v>950</v>
      </c>
      <c r="D676" s="233"/>
      <c r="E676" s="234">
        <v>1.98</v>
      </c>
      <c r="F676" s="232"/>
      <c r="G676" s="232"/>
      <c r="H676" s="232"/>
      <c r="I676" s="232"/>
      <c r="J676" s="232"/>
      <c r="K676" s="232"/>
      <c r="L676" s="232"/>
      <c r="M676" s="232"/>
      <c r="N676" s="231"/>
      <c r="O676" s="231"/>
      <c r="P676" s="231"/>
      <c r="Q676" s="231"/>
      <c r="R676" s="232"/>
      <c r="S676" s="232"/>
      <c r="T676" s="232"/>
      <c r="U676" s="232"/>
      <c r="V676" s="232"/>
      <c r="W676" s="232"/>
      <c r="X676" s="232"/>
      <c r="Y676" s="232"/>
      <c r="Z676" s="212"/>
      <c r="AA676" s="212"/>
      <c r="AB676" s="212"/>
      <c r="AC676" s="212"/>
      <c r="AD676" s="212"/>
      <c r="AE676" s="212"/>
      <c r="AF676" s="212"/>
      <c r="AG676" s="212" t="s">
        <v>238</v>
      </c>
      <c r="AH676" s="212">
        <v>0</v>
      </c>
      <c r="AI676" s="212"/>
      <c r="AJ676" s="212"/>
      <c r="AK676" s="212"/>
      <c r="AL676" s="212"/>
      <c r="AM676" s="212"/>
      <c r="AN676" s="212"/>
      <c r="AO676" s="212"/>
      <c r="AP676" s="212"/>
      <c r="AQ676" s="212"/>
      <c r="AR676" s="212"/>
      <c r="AS676" s="212"/>
      <c r="AT676" s="212"/>
      <c r="AU676" s="212"/>
      <c r="AV676" s="212"/>
      <c r="AW676" s="212"/>
      <c r="AX676" s="212"/>
      <c r="AY676" s="212"/>
      <c r="AZ676" s="212"/>
      <c r="BA676" s="212"/>
      <c r="BB676" s="212"/>
      <c r="BC676" s="212"/>
      <c r="BD676" s="212"/>
      <c r="BE676" s="212"/>
      <c r="BF676" s="212"/>
      <c r="BG676" s="212"/>
      <c r="BH676" s="212"/>
    </row>
    <row r="677" spans="1:60" outlineLevel="3" x14ac:dyDescent="0.25">
      <c r="A677" s="229"/>
      <c r="B677" s="230"/>
      <c r="C677" s="267" t="s">
        <v>951</v>
      </c>
      <c r="D677" s="233"/>
      <c r="E677" s="234">
        <v>1.84</v>
      </c>
      <c r="F677" s="232"/>
      <c r="G677" s="232"/>
      <c r="H677" s="232"/>
      <c r="I677" s="232"/>
      <c r="J677" s="232"/>
      <c r="K677" s="232"/>
      <c r="L677" s="232"/>
      <c r="M677" s="232"/>
      <c r="N677" s="231"/>
      <c r="O677" s="231"/>
      <c r="P677" s="231"/>
      <c r="Q677" s="231"/>
      <c r="R677" s="232"/>
      <c r="S677" s="232"/>
      <c r="T677" s="232"/>
      <c r="U677" s="232"/>
      <c r="V677" s="232"/>
      <c r="W677" s="232"/>
      <c r="X677" s="232"/>
      <c r="Y677" s="232"/>
      <c r="Z677" s="212"/>
      <c r="AA677" s="212"/>
      <c r="AB677" s="212"/>
      <c r="AC677" s="212"/>
      <c r="AD677" s="212"/>
      <c r="AE677" s="212"/>
      <c r="AF677" s="212"/>
      <c r="AG677" s="212" t="s">
        <v>238</v>
      </c>
      <c r="AH677" s="212">
        <v>0</v>
      </c>
      <c r="AI677" s="212"/>
      <c r="AJ677" s="212"/>
      <c r="AK677" s="212"/>
      <c r="AL677" s="212"/>
      <c r="AM677" s="212"/>
      <c r="AN677" s="212"/>
      <c r="AO677" s="212"/>
      <c r="AP677" s="212"/>
      <c r="AQ677" s="212"/>
      <c r="AR677" s="212"/>
      <c r="AS677" s="212"/>
      <c r="AT677" s="212"/>
      <c r="AU677" s="212"/>
      <c r="AV677" s="212"/>
      <c r="AW677" s="212"/>
      <c r="AX677" s="212"/>
      <c r="AY677" s="212"/>
      <c r="AZ677" s="212"/>
      <c r="BA677" s="212"/>
      <c r="BB677" s="212"/>
      <c r="BC677" s="212"/>
      <c r="BD677" s="212"/>
      <c r="BE677" s="212"/>
      <c r="BF677" s="212"/>
      <c r="BG677" s="212"/>
      <c r="BH677" s="212"/>
    </row>
    <row r="678" spans="1:60" outlineLevel="3" x14ac:dyDescent="0.25">
      <c r="A678" s="229"/>
      <c r="B678" s="230"/>
      <c r="C678" s="267" t="s">
        <v>952</v>
      </c>
      <c r="D678" s="233"/>
      <c r="E678" s="234">
        <v>1.01</v>
      </c>
      <c r="F678" s="232"/>
      <c r="G678" s="232"/>
      <c r="H678" s="232"/>
      <c r="I678" s="232"/>
      <c r="J678" s="232"/>
      <c r="K678" s="232"/>
      <c r="L678" s="232"/>
      <c r="M678" s="232"/>
      <c r="N678" s="231"/>
      <c r="O678" s="231"/>
      <c r="P678" s="231"/>
      <c r="Q678" s="231"/>
      <c r="R678" s="232"/>
      <c r="S678" s="232"/>
      <c r="T678" s="232"/>
      <c r="U678" s="232"/>
      <c r="V678" s="232"/>
      <c r="W678" s="232"/>
      <c r="X678" s="232"/>
      <c r="Y678" s="232"/>
      <c r="Z678" s="212"/>
      <c r="AA678" s="212"/>
      <c r="AB678" s="212"/>
      <c r="AC678" s="212"/>
      <c r="AD678" s="212"/>
      <c r="AE678" s="212"/>
      <c r="AF678" s="212"/>
      <c r="AG678" s="212" t="s">
        <v>238</v>
      </c>
      <c r="AH678" s="212">
        <v>0</v>
      </c>
      <c r="AI678" s="212"/>
      <c r="AJ678" s="212"/>
      <c r="AK678" s="212"/>
      <c r="AL678" s="212"/>
      <c r="AM678" s="212"/>
      <c r="AN678" s="212"/>
      <c r="AO678" s="212"/>
      <c r="AP678" s="212"/>
      <c r="AQ678" s="212"/>
      <c r="AR678" s="212"/>
      <c r="AS678" s="212"/>
      <c r="AT678" s="212"/>
      <c r="AU678" s="212"/>
      <c r="AV678" s="212"/>
      <c r="AW678" s="212"/>
      <c r="AX678" s="212"/>
      <c r="AY678" s="212"/>
      <c r="AZ678" s="212"/>
      <c r="BA678" s="212"/>
      <c r="BB678" s="212"/>
      <c r="BC678" s="212"/>
      <c r="BD678" s="212"/>
      <c r="BE678" s="212"/>
      <c r="BF678" s="212"/>
      <c r="BG678" s="212"/>
      <c r="BH678" s="212"/>
    </row>
    <row r="679" spans="1:60" outlineLevel="3" x14ac:dyDescent="0.25">
      <c r="A679" s="229"/>
      <c r="B679" s="230"/>
      <c r="C679" s="267" t="s">
        <v>953</v>
      </c>
      <c r="D679" s="233"/>
      <c r="E679" s="234">
        <v>1.35</v>
      </c>
      <c r="F679" s="232"/>
      <c r="G679" s="232"/>
      <c r="H679" s="232"/>
      <c r="I679" s="232"/>
      <c r="J679" s="232"/>
      <c r="K679" s="232"/>
      <c r="L679" s="232"/>
      <c r="M679" s="232"/>
      <c r="N679" s="231"/>
      <c r="O679" s="231"/>
      <c r="P679" s="231"/>
      <c r="Q679" s="231"/>
      <c r="R679" s="232"/>
      <c r="S679" s="232"/>
      <c r="T679" s="232"/>
      <c r="U679" s="232"/>
      <c r="V679" s="232"/>
      <c r="W679" s="232"/>
      <c r="X679" s="232"/>
      <c r="Y679" s="232"/>
      <c r="Z679" s="212"/>
      <c r="AA679" s="212"/>
      <c r="AB679" s="212"/>
      <c r="AC679" s="212"/>
      <c r="AD679" s="212"/>
      <c r="AE679" s="212"/>
      <c r="AF679" s="212"/>
      <c r="AG679" s="212" t="s">
        <v>238</v>
      </c>
      <c r="AH679" s="212">
        <v>0</v>
      </c>
      <c r="AI679" s="212"/>
      <c r="AJ679" s="212"/>
      <c r="AK679" s="212"/>
      <c r="AL679" s="212"/>
      <c r="AM679" s="212"/>
      <c r="AN679" s="212"/>
      <c r="AO679" s="212"/>
      <c r="AP679" s="212"/>
      <c r="AQ679" s="212"/>
      <c r="AR679" s="212"/>
      <c r="AS679" s="212"/>
      <c r="AT679" s="212"/>
      <c r="AU679" s="212"/>
      <c r="AV679" s="212"/>
      <c r="AW679" s="212"/>
      <c r="AX679" s="212"/>
      <c r="AY679" s="212"/>
      <c r="AZ679" s="212"/>
      <c r="BA679" s="212"/>
      <c r="BB679" s="212"/>
      <c r="BC679" s="212"/>
      <c r="BD679" s="212"/>
      <c r="BE679" s="212"/>
      <c r="BF679" s="212"/>
      <c r="BG679" s="212"/>
      <c r="BH679" s="212"/>
    </row>
    <row r="680" spans="1:60" outlineLevel="3" x14ac:dyDescent="0.25">
      <c r="A680" s="229"/>
      <c r="B680" s="230"/>
      <c r="C680" s="267" t="s">
        <v>954</v>
      </c>
      <c r="D680" s="233"/>
      <c r="E680" s="234">
        <v>1.33</v>
      </c>
      <c r="F680" s="232"/>
      <c r="G680" s="232"/>
      <c r="H680" s="232"/>
      <c r="I680" s="232"/>
      <c r="J680" s="232"/>
      <c r="K680" s="232"/>
      <c r="L680" s="232"/>
      <c r="M680" s="232"/>
      <c r="N680" s="231"/>
      <c r="O680" s="231"/>
      <c r="P680" s="231"/>
      <c r="Q680" s="231"/>
      <c r="R680" s="232"/>
      <c r="S680" s="232"/>
      <c r="T680" s="232"/>
      <c r="U680" s="232"/>
      <c r="V680" s="232"/>
      <c r="W680" s="232"/>
      <c r="X680" s="232"/>
      <c r="Y680" s="232"/>
      <c r="Z680" s="212"/>
      <c r="AA680" s="212"/>
      <c r="AB680" s="212"/>
      <c r="AC680" s="212"/>
      <c r="AD680" s="212"/>
      <c r="AE680" s="212"/>
      <c r="AF680" s="212"/>
      <c r="AG680" s="212" t="s">
        <v>238</v>
      </c>
      <c r="AH680" s="212">
        <v>0</v>
      </c>
      <c r="AI680" s="212"/>
      <c r="AJ680" s="212"/>
      <c r="AK680" s="212"/>
      <c r="AL680" s="212"/>
      <c r="AM680" s="212"/>
      <c r="AN680" s="212"/>
      <c r="AO680" s="212"/>
      <c r="AP680" s="212"/>
      <c r="AQ680" s="212"/>
      <c r="AR680" s="212"/>
      <c r="AS680" s="212"/>
      <c r="AT680" s="212"/>
      <c r="AU680" s="212"/>
      <c r="AV680" s="212"/>
      <c r="AW680" s="212"/>
      <c r="AX680" s="212"/>
      <c r="AY680" s="212"/>
      <c r="AZ680" s="212"/>
      <c r="BA680" s="212"/>
      <c r="BB680" s="212"/>
      <c r="BC680" s="212"/>
      <c r="BD680" s="212"/>
      <c r="BE680" s="212"/>
      <c r="BF680" s="212"/>
      <c r="BG680" s="212"/>
      <c r="BH680" s="212"/>
    </row>
    <row r="681" spans="1:60" outlineLevel="3" x14ac:dyDescent="0.25">
      <c r="A681" s="229"/>
      <c r="B681" s="230"/>
      <c r="C681" s="267" t="s">
        <v>955</v>
      </c>
      <c r="D681" s="233"/>
      <c r="E681" s="234">
        <v>2.14</v>
      </c>
      <c r="F681" s="232"/>
      <c r="G681" s="232"/>
      <c r="H681" s="232"/>
      <c r="I681" s="232"/>
      <c r="J681" s="232"/>
      <c r="K681" s="232"/>
      <c r="L681" s="232"/>
      <c r="M681" s="232"/>
      <c r="N681" s="231"/>
      <c r="O681" s="231"/>
      <c r="P681" s="231"/>
      <c r="Q681" s="231"/>
      <c r="R681" s="232"/>
      <c r="S681" s="232"/>
      <c r="T681" s="232"/>
      <c r="U681" s="232"/>
      <c r="V681" s="232"/>
      <c r="W681" s="232"/>
      <c r="X681" s="232"/>
      <c r="Y681" s="232"/>
      <c r="Z681" s="212"/>
      <c r="AA681" s="212"/>
      <c r="AB681" s="212"/>
      <c r="AC681" s="212"/>
      <c r="AD681" s="212"/>
      <c r="AE681" s="212"/>
      <c r="AF681" s="212"/>
      <c r="AG681" s="212" t="s">
        <v>238</v>
      </c>
      <c r="AH681" s="212">
        <v>0</v>
      </c>
      <c r="AI681" s="212"/>
      <c r="AJ681" s="212"/>
      <c r="AK681" s="212"/>
      <c r="AL681" s="212"/>
      <c r="AM681" s="212"/>
      <c r="AN681" s="212"/>
      <c r="AO681" s="212"/>
      <c r="AP681" s="212"/>
      <c r="AQ681" s="212"/>
      <c r="AR681" s="212"/>
      <c r="AS681" s="212"/>
      <c r="AT681" s="212"/>
      <c r="AU681" s="212"/>
      <c r="AV681" s="212"/>
      <c r="AW681" s="212"/>
      <c r="AX681" s="212"/>
      <c r="AY681" s="212"/>
      <c r="AZ681" s="212"/>
      <c r="BA681" s="212"/>
      <c r="BB681" s="212"/>
      <c r="BC681" s="212"/>
      <c r="BD681" s="212"/>
      <c r="BE681" s="212"/>
      <c r="BF681" s="212"/>
      <c r="BG681" s="212"/>
      <c r="BH681" s="212"/>
    </row>
    <row r="682" spans="1:60" outlineLevel="3" x14ac:dyDescent="0.25">
      <c r="A682" s="229"/>
      <c r="B682" s="230"/>
      <c r="C682" s="271" t="s">
        <v>347</v>
      </c>
      <c r="D682" s="235"/>
      <c r="E682" s="236">
        <v>272.38</v>
      </c>
      <c r="F682" s="232"/>
      <c r="G682" s="232"/>
      <c r="H682" s="232"/>
      <c r="I682" s="232"/>
      <c r="J682" s="232"/>
      <c r="K682" s="232"/>
      <c r="L682" s="232"/>
      <c r="M682" s="232"/>
      <c r="N682" s="231"/>
      <c r="O682" s="231"/>
      <c r="P682" s="231"/>
      <c r="Q682" s="231"/>
      <c r="R682" s="232"/>
      <c r="S682" s="232"/>
      <c r="T682" s="232"/>
      <c r="U682" s="232"/>
      <c r="V682" s="232"/>
      <c r="W682" s="232"/>
      <c r="X682" s="232"/>
      <c r="Y682" s="232"/>
      <c r="Z682" s="212"/>
      <c r="AA682" s="212"/>
      <c r="AB682" s="212"/>
      <c r="AC682" s="212"/>
      <c r="AD682" s="212"/>
      <c r="AE682" s="212"/>
      <c r="AF682" s="212"/>
      <c r="AG682" s="212" t="s">
        <v>238</v>
      </c>
      <c r="AH682" s="212">
        <v>1</v>
      </c>
      <c r="AI682" s="212"/>
      <c r="AJ682" s="212"/>
      <c r="AK682" s="212"/>
      <c r="AL682" s="212"/>
      <c r="AM682" s="212"/>
      <c r="AN682" s="212"/>
      <c r="AO682" s="212"/>
      <c r="AP682" s="212"/>
      <c r="AQ682" s="212"/>
      <c r="AR682" s="212"/>
      <c r="AS682" s="212"/>
      <c r="AT682" s="212"/>
      <c r="AU682" s="212"/>
      <c r="AV682" s="212"/>
      <c r="AW682" s="212"/>
      <c r="AX682" s="212"/>
      <c r="AY682" s="212"/>
      <c r="AZ682" s="212"/>
      <c r="BA682" s="212"/>
      <c r="BB682" s="212"/>
      <c r="BC682" s="212"/>
      <c r="BD682" s="212"/>
      <c r="BE682" s="212"/>
      <c r="BF682" s="212"/>
      <c r="BG682" s="212"/>
      <c r="BH682" s="212"/>
    </row>
    <row r="683" spans="1:60" outlineLevel="3" x14ac:dyDescent="0.25">
      <c r="A683" s="229"/>
      <c r="B683" s="230"/>
      <c r="C683" s="267" t="s">
        <v>956</v>
      </c>
      <c r="D683" s="233"/>
      <c r="E683" s="234"/>
      <c r="F683" s="232"/>
      <c r="G683" s="232"/>
      <c r="H683" s="232"/>
      <c r="I683" s="232"/>
      <c r="J683" s="232"/>
      <c r="K683" s="232"/>
      <c r="L683" s="232"/>
      <c r="M683" s="232"/>
      <c r="N683" s="231"/>
      <c r="O683" s="231"/>
      <c r="P683" s="231"/>
      <c r="Q683" s="231"/>
      <c r="R683" s="232"/>
      <c r="S683" s="232"/>
      <c r="T683" s="232"/>
      <c r="U683" s="232"/>
      <c r="V683" s="232"/>
      <c r="W683" s="232"/>
      <c r="X683" s="232"/>
      <c r="Y683" s="232"/>
      <c r="Z683" s="212"/>
      <c r="AA683" s="212"/>
      <c r="AB683" s="212"/>
      <c r="AC683" s="212"/>
      <c r="AD683" s="212"/>
      <c r="AE683" s="212"/>
      <c r="AF683" s="212"/>
      <c r="AG683" s="212" t="s">
        <v>238</v>
      </c>
      <c r="AH683" s="212">
        <v>0</v>
      </c>
      <c r="AI683" s="212"/>
      <c r="AJ683" s="212"/>
      <c r="AK683" s="212"/>
      <c r="AL683" s="212"/>
      <c r="AM683" s="212"/>
      <c r="AN683" s="212"/>
      <c r="AO683" s="212"/>
      <c r="AP683" s="212"/>
      <c r="AQ683" s="212"/>
      <c r="AR683" s="212"/>
      <c r="AS683" s="212"/>
      <c r="AT683" s="212"/>
      <c r="AU683" s="212"/>
      <c r="AV683" s="212"/>
      <c r="AW683" s="212"/>
      <c r="AX683" s="212"/>
      <c r="AY683" s="212"/>
      <c r="AZ683" s="212"/>
      <c r="BA683" s="212"/>
      <c r="BB683" s="212"/>
      <c r="BC683" s="212"/>
      <c r="BD683" s="212"/>
      <c r="BE683" s="212"/>
      <c r="BF683" s="212"/>
      <c r="BG683" s="212"/>
      <c r="BH683" s="212"/>
    </row>
    <row r="684" spans="1:60" outlineLevel="3" x14ac:dyDescent="0.25">
      <c r="A684" s="229"/>
      <c r="B684" s="230"/>
      <c r="C684" s="267" t="s">
        <v>957</v>
      </c>
      <c r="D684" s="233"/>
      <c r="E684" s="234">
        <v>13.76</v>
      </c>
      <c r="F684" s="232"/>
      <c r="G684" s="232"/>
      <c r="H684" s="232"/>
      <c r="I684" s="232"/>
      <c r="J684" s="232"/>
      <c r="K684" s="232"/>
      <c r="L684" s="232"/>
      <c r="M684" s="232"/>
      <c r="N684" s="231"/>
      <c r="O684" s="231"/>
      <c r="P684" s="231"/>
      <c r="Q684" s="231"/>
      <c r="R684" s="232"/>
      <c r="S684" s="232"/>
      <c r="T684" s="232"/>
      <c r="U684" s="232"/>
      <c r="V684" s="232"/>
      <c r="W684" s="232"/>
      <c r="X684" s="232"/>
      <c r="Y684" s="232"/>
      <c r="Z684" s="212"/>
      <c r="AA684" s="212"/>
      <c r="AB684" s="212"/>
      <c r="AC684" s="212"/>
      <c r="AD684" s="212"/>
      <c r="AE684" s="212"/>
      <c r="AF684" s="212"/>
      <c r="AG684" s="212" t="s">
        <v>238</v>
      </c>
      <c r="AH684" s="212">
        <v>0</v>
      </c>
      <c r="AI684" s="212"/>
      <c r="AJ684" s="212"/>
      <c r="AK684" s="212"/>
      <c r="AL684" s="212"/>
      <c r="AM684" s="212"/>
      <c r="AN684" s="212"/>
      <c r="AO684" s="212"/>
      <c r="AP684" s="212"/>
      <c r="AQ684" s="212"/>
      <c r="AR684" s="212"/>
      <c r="AS684" s="212"/>
      <c r="AT684" s="212"/>
      <c r="AU684" s="212"/>
      <c r="AV684" s="212"/>
      <c r="AW684" s="212"/>
      <c r="AX684" s="212"/>
      <c r="AY684" s="212"/>
      <c r="AZ684" s="212"/>
      <c r="BA684" s="212"/>
      <c r="BB684" s="212"/>
      <c r="BC684" s="212"/>
      <c r="BD684" s="212"/>
      <c r="BE684" s="212"/>
      <c r="BF684" s="212"/>
      <c r="BG684" s="212"/>
      <c r="BH684" s="212"/>
    </row>
    <row r="685" spans="1:60" outlineLevel="3" x14ac:dyDescent="0.25">
      <c r="A685" s="229"/>
      <c r="B685" s="230"/>
      <c r="C685" s="267" t="s">
        <v>958</v>
      </c>
      <c r="D685" s="233"/>
      <c r="E685" s="234">
        <v>8.2560000000000002</v>
      </c>
      <c r="F685" s="232"/>
      <c r="G685" s="232"/>
      <c r="H685" s="232"/>
      <c r="I685" s="232"/>
      <c r="J685" s="232"/>
      <c r="K685" s="232"/>
      <c r="L685" s="232"/>
      <c r="M685" s="232"/>
      <c r="N685" s="231"/>
      <c r="O685" s="231"/>
      <c r="P685" s="231"/>
      <c r="Q685" s="231"/>
      <c r="R685" s="232"/>
      <c r="S685" s="232"/>
      <c r="T685" s="232"/>
      <c r="U685" s="232"/>
      <c r="V685" s="232"/>
      <c r="W685" s="232"/>
      <c r="X685" s="232"/>
      <c r="Y685" s="232"/>
      <c r="Z685" s="212"/>
      <c r="AA685" s="212"/>
      <c r="AB685" s="212"/>
      <c r="AC685" s="212"/>
      <c r="AD685" s="212"/>
      <c r="AE685" s="212"/>
      <c r="AF685" s="212"/>
      <c r="AG685" s="212" t="s">
        <v>238</v>
      </c>
      <c r="AH685" s="212">
        <v>0</v>
      </c>
      <c r="AI685" s="212"/>
      <c r="AJ685" s="212"/>
      <c r="AK685" s="212"/>
      <c r="AL685" s="212"/>
      <c r="AM685" s="212"/>
      <c r="AN685" s="212"/>
      <c r="AO685" s="212"/>
      <c r="AP685" s="212"/>
      <c r="AQ685" s="212"/>
      <c r="AR685" s="212"/>
      <c r="AS685" s="212"/>
      <c r="AT685" s="212"/>
      <c r="AU685" s="212"/>
      <c r="AV685" s="212"/>
      <c r="AW685" s="212"/>
      <c r="AX685" s="212"/>
      <c r="AY685" s="212"/>
      <c r="AZ685" s="212"/>
      <c r="BA685" s="212"/>
      <c r="BB685" s="212"/>
      <c r="BC685" s="212"/>
      <c r="BD685" s="212"/>
      <c r="BE685" s="212"/>
      <c r="BF685" s="212"/>
      <c r="BG685" s="212"/>
      <c r="BH685" s="212"/>
    </row>
    <row r="686" spans="1:60" outlineLevel="3" x14ac:dyDescent="0.25">
      <c r="A686" s="229"/>
      <c r="B686" s="230"/>
      <c r="C686" s="267" t="s">
        <v>959</v>
      </c>
      <c r="D686" s="233"/>
      <c r="E686" s="234">
        <v>4.1920000000000002</v>
      </c>
      <c r="F686" s="232"/>
      <c r="G686" s="232"/>
      <c r="H686" s="232"/>
      <c r="I686" s="232"/>
      <c r="J686" s="232"/>
      <c r="K686" s="232"/>
      <c r="L686" s="232"/>
      <c r="M686" s="232"/>
      <c r="N686" s="231"/>
      <c r="O686" s="231"/>
      <c r="P686" s="231"/>
      <c r="Q686" s="231"/>
      <c r="R686" s="232"/>
      <c r="S686" s="232"/>
      <c r="T686" s="232"/>
      <c r="U686" s="232"/>
      <c r="V686" s="232"/>
      <c r="W686" s="232"/>
      <c r="X686" s="232"/>
      <c r="Y686" s="232"/>
      <c r="Z686" s="212"/>
      <c r="AA686" s="212"/>
      <c r="AB686" s="212"/>
      <c r="AC686" s="212"/>
      <c r="AD686" s="212"/>
      <c r="AE686" s="212"/>
      <c r="AF686" s="212"/>
      <c r="AG686" s="212" t="s">
        <v>238</v>
      </c>
      <c r="AH686" s="212">
        <v>0</v>
      </c>
      <c r="AI686" s="212"/>
      <c r="AJ686" s="212"/>
      <c r="AK686" s="212"/>
      <c r="AL686" s="212"/>
      <c r="AM686" s="212"/>
      <c r="AN686" s="212"/>
      <c r="AO686" s="212"/>
      <c r="AP686" s="212"/>
      <c r="AQ686" s="212"/>
      <c r="AR686" s="212"/>
      <c r="AS686" s="212"/>
      <c r="AT686" s="212"/>
      <c r="AU686" s="212"/>
      <c r="AV686" s="212"/>
      <c r="AW686" s="212"/>
      <c r="AX686" s="212"/>
      <c r="AY686" s="212"/>
      <c r="AZ686" s="212"/>
      <c r="BA686" s="212"/>
      <c r="BB686" s="212"/>
      <c r="BC686" s="212"/>
      <c r="BD686" s="212"/>
      <c r="BE686" s="212"/>
      <c r="BF686" s="212"/>
      <c r="BG686" s="212"/>
      <c r="BH686" s="212"/>
    </row>
    <row r="687" spans="1:60" outlineLevel="3" x14ac:dyDescent="0.25">
      <c r="A687" s="229"/>
      <c r="B687" s="230"/>
      <c r="C687" s="267" t="s">
        <v>960</v>
      </c>
      <c r="D687" s="233"/>
      <c r="E687" s="234">
        <v>18.015999999999998</v>
      </c>
      <c r="F687" s="232"/>
      <c r="G687" s="232"/>
      <c r="H687" s="232"/>
      <c r="I687" s="232"/>
      <c r="J687" s="232"/>
      <c r="K687" s="232"/>
      <c r="L687" s="232"/>
      <c r="M687" s="232"/>
      <c r="N687" s="231"/>
      <c r="O687" s="231"/>
      <c r="P687" s="231"/>
      <c r="Q687" s="231"/>
      <c r="R687" s="232"/>
      <c r="S687" s="232"/>
      <c r="T687" s="232"/>
      <c r="U687" s="232"/>
      <c r="V687" s="232"/>
      <c r="W687" s="232"/>
      <c r="X687" s="232"/>
      <c r="Y687" s="232"/>
      <c r="Z687" s="212"/>
      <c r="AA687" s="212"/>
      <c r="AB687" s="212"/>
      <c r="AC687" s="212"/>
      <c r="AD687" s="212"/>
      <c r="AE687" s="212"/>
      <c r="AF687" s="212"/>
      <c r="AG687" s="212" t="s">
        <v>238</v>
      </c>
      <c r="AH687" s="212">
        <v>0</v>
      </c>
      <c r="AI687" s="212"/>
      <c r="AJ687" s="212"/>
      <c r="AK687" s="212"/>
      <c r="AL687" s="212"/>
      <c r="AM687" s="212"/>
      <c r="AN687" s="212"/>
      <c r="AO687" s="212"/>
      <c r="AP687" s="212"/>
      <c r="AQ687" s="212"/>
      <c r="AR687" s="212"/>
      <c r="AS687" s="212"/>
      <c r="AT687" s="212"/>
      <c r="AU687" s="212"/>
      <c r="AV687" s="212"/>
      <c r="AW687" s="212"/>
      <c r="AX687" s="212"/>
      <c r="AY687" s="212"/>
      <c r="AZ687" s="212"/>
      <c r="BA687" s="212"/>
      <c r="BB687" s="212"/>
      <c r="BC687" s="212"/>
      <c r="BD687" s="212"/>
      <c r="BE687" s="212"/>
      <c r="BF687" s="212"/>
      <c r="BG687" s="212"/>
      <c r="BH687" s="212"/>
    </row>
    <row r="688" spans="1:60" outlineLevel="3" x14ac:dyDescent="0.25">
      <c r="A688" s="229"/>
      <c r="B688" s="230"/>
      <c r="C688" s="267" t="s">
        <v>961</v>
      </c>
      <c r="D688" s="233"/>
      <c r="E688" s="234">
        <v>4.7039999999999997</v>
      </c>
      <c r="F688" s="232"/>
      <c r="G688" s="232"/>
      <c r="H688" s="232"/>
      <c r="I688" s="232"/>
      <c r="J688" s="232"/>
      <c r="K688" s="232"/>
      <c r="L688" s="232"/>
      <c r="M688" s="232"/>
      <c r="N688" s="231"/>
      <c r="O688" s="231"/>
      <c r="P688" s="231"/>
      <c r="Q688" s="231"/>
      <c r="R688" s="232"/>
      <c r="S688" s="232"/>
      <c r="T688" s="232"/>
      <c r="U688" s="232"/>
      <c r="V688" s="232"/>
      <c r="W688" s="232"/>
      <c r="X688" s="232"/>
      <c r="Y688" s="232"/>
      <c r="Z688" s="212"/>
      <c r="AA688" s="212"/>
      <c r="AB688" s="212"/>
      <c r="AC688" s="212"/>
      <c r="AD688" s="212"/>
      <c r="AE688" s="212"/>
      <c r="AF688" s="212"/>
      <c r="AG688" s="212" t="s">
        <v>238</v>
      </c>
      <c r="AH688" s="212">
        <v>0</v>
      </c>
      <c r="AI688" s="212"/>
      <c r="AJ688" s="212"/>
      <c r="AK688" s="212"/>
      <c r="AL688" s="212"/>
      <c r="AM688" s="212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</row>
    <row r="689" spans="1:60" outlineLevel="3" x14ac:dyDescent="0.25">
      <c r="A689" s="229"/>
      <c r="B689" s="230"/>
      <c r="C689" s="267" t="s">
        <v>962</v>
      </c>
      <c r="D689" s="233"/>
      <c r="E689" s="234">
        <v>6.4</v>
      </c>
      <c r="F689" s="232"/>
      <c r="G689" s="232"/>
      <c r="H689" s="232"/>
      <c r="I689" s="232"/>
      <c r="J689" s="232"/>
      <c r="K689" s="232"/>
      <c r="L689" s="232"/>
      <c r="M689" s="232"/>
      <c r="N689" s="231"/>
      <c r="O689" s="231"/>
      <c r="P689" s="231"/>
      <c r="Q689" s="231"/>
      <c r="R689" s="232"/>
      <c r="S689" s="232"/>
      <c r="T689" s="232"/>
      <c r="U689" s="232"/>
      <c r="V689" s="232"/>
      <c r="W689" s="232"/>
      <c r="X689" s="232"/>
      <c r="Y689" s="232"/>
      <c r="Z689" s="212"/>
      <c r="AA689" s="212"/>
      <c r="AB689" s="212"/>
      <c r="AC689" s="212"/>
      <c r="AD689" s="212"/>
      <c r="AE689" s="212"/>
      <c r="AF689" s="212"/>
      <c r="AG689" s="212" t="s">
        <v>238</v>
      </c>
      <c r="AH689" s="212">
        <v>0</v>
      </c>
      <c r="AI689" s="212"/>
      <c r="AJ689" s="212"/>
      <c r="AK689" s="212"/>
      <c r="AL689" s="212"/>
      <c r="AM689" s="212"/>
      <c r="AN689" s="212"/>
      <c r="AO689" s="212"/>
      <c r="AP689" s="212"/>
      <c r="AQ689" s="212"/>
      <c r="AR689" s="212"/>
      <c r="AS689" s="212"/>
      <c r="AT689" s="212"/>
      <c r="AU689" s="212"/>
      <c r="AV689" s="212"/>
      <c r="AW689" s="212"/>
      <c r="AX689" s="212"/>
      <c r="AY689" s="212"/>
      <c r="AZ689" s="212"/>
      <c r="BA689" s="212"/>
      <c r="BB689" s="212"/>
      <c r="BC689" s="212"/>
      <c r="BD689" s="212"/>
      <c r="BE689" s="212"/>
      <c r="BF689" s="212"/>
      <c r="BG689" s="212"/>
      <c r="BH689" s="212"/>
    </row>
    <row r="690" spans="1:60" outlineLevel="3" x14ac:dyDescent="0.25">
      <c r="A690" s="229"/>
      <c r="B690" s="230"/>
      <c r="C690" s="267" t="s">
        <v>963</v>
      </c>
      <c r="D690" s="233"/>
      <c r="E690" s="234">
        <v>6.4</v>
      </c>
      <c r="F690" s="232"/>
      <c r="G690" s="232"/>
      <c r="H690" s="232"/>
      <c r="I690" s="232"/>
      <c r="J690" s="232"/>
      <c r="K690" s="232"/>
      <c r="L690" s="232"/>
      <c r="M690" s="232"/>
      <c r="N690" s="231"/>
      <c r="O690" s="231"/>
      <c r="P690" s="231"/>
      <c r="Q690" s="231"/>
      <c r="R690" s="232"/>
      <c r="S690" s="232"/>
      <c r="T690" s="232"/>
      <c r="U690" s="232"/>
      <c r="V690" s="232"/>
      <c r="W690" s="232"/>
      <c r="X690" s="232"/>
      <c r="Y690" s="232"/>
      <c r="Z690" s="212"/>
      <c r="AA690" s="212"/>
      <c r="AB690" s="212"/>
      <c r="AC690" s="212"/>
      <c r="AD690" s="212"/>
      <c r="AE690" s="212"/>
      <c r="AF690" s="212"/>
      <c r="AG690" s="212" t="s">
        <v>238</v>
      </c>
      <c r="AH690" s="212">
        <v>0</v>
      </c>
      <c r="AI690" s="212"/>
      <c r="AJ690" s="212"/>
      <c r="AK690" s="212"/>
      <c r="AL690" s="212"/>
      <c r="AM690" s="212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</row>
    <row r="691" spans="1:60" outlineLevel="3" x14ac:dyDescent="0.25">
      <c r="A691" s="229"/>
      <c r="B691" s="230"/>
      <c r="C691" s="267" t="s">
        <v>964</v>
      </c>
      <c r="D691" s="233"/>
      <c r="E691" s="234">
        <v>4.6463999999999999</v>
      </c>
      <c r="F691" s="232"/>
      <c r="G691" s="232"/>
      <c r="H691" s="232"/>
      <c r="I691" s="232"/>
      <c r="J691" s="232"/>
      <c r="K691" s="232"/>
      <c r="L691" s="232"/>
      <c r="M691" s="232"/>
      <c r="N691" s="231"/>
      <c r="O691" s="231"/>
      <c r="P691" s="231"/>
      <c r="Q691" s="231"/>
      <c r="R691" s="232"/>
      <c r="S691" s="232"/>
      <c r="T691" s="232"/>
      <c r="U691" s="232"/>
      <c r="V691" s="232"/>
      <c r="W691" s="232"/>
      <c r="X691" s="232"/>
      <c r="Y691" s="232"/>
      <c r="Z691" s="212"/>
      <c r="AA691" s="212"/>
      <c r="AB691" s="212"/>
      <c r="AC691" s="212"/>
      <c r="AD691" s="212"/>
      <c r="AE691" s="212"/>
      <c r="AF691" s="212"/>
      <c r="AG691" s="212" t="s">
        <v>238</v>
      </c>
      <c r="AH691" s="212">
        <v>0</v>
      </c>
      <c r="AI691" s="212"/>
      <c r="AJ691" s="212"/>
      <c r="AK691" s="212"/>
      <c r="AL691" s="212"/>
      <c r="AM691" s="212"/>
      <c r="AN691" s="212"/>
      <c r="AO691" s="212"/>
      <c r="AP691" s="212"/>
      <c r="AQ691" s="212"/>
      <c r="AR691" s="212"/>
      <c r="AS691" s="212"/>
      <c r="AT691" s="212"/>
      <c r="AU691" s="212"/>
      <c r="AV691" s="212"/>
      <c r="AW691" s="212"/>
      <c r="AX691" s="212"/>
      <c r="AY691" s="212"/>
      <c r="AZ691" s="212"/>
      <c r="BA691" s="212"/>
      <c r="BB691" s="212"/>
      <c r="BC691" s="212"/>
      <c r="BD691" s="212"/>
      <c r="BE691" s="212"/>
      <c r="BF691" s="212"/>
      <c r="BG691" s="212"/>
      <c r="BH691" s="212"/>
    </row>
    <row r="692" spans="1:60" outlineLevel="3" x14ac:dyDescent="0.25">
      <c r="A692" s="229"/>
      <c r="B692" s="230"/>
      <c r="C692" s="267" t="s">
        <v>965</v>
      </c>
      <c r="D692" s="233"/>
      <c r="E692" s="234">
        <v>5.5039999999999996</v>
      </c>
      <c r="F692" s="232"/>
      <c r="G692" s="232"/>
      <c r="H692" s="232"/>
      <c r="I692" s="232"/>
      <c r="J692" s="232"/>
      <c r="K692" s="232"/>
      <c r="L692" s="232"/>
      <c r="M692" s="232"/>
      <c r="N692" s="231"/>
      <c r="O692" s="231"/>
      <c r="P692" s="231"/>
      <c r="Q692" s="231"/>
      <c r="R692" s="232"/>
      <c r="S692" s="232"/>
      <c r="T692" s="232"/>
      <c r="U692" s="232"/>
      <c r="V692" s="232"/>
      <c r="W692" s="232"/>
      <c r="X692" s="232"/>
      <c r="Y692" s="232"/>
      <c r="Z692" s="212"/>
      <c r="AA692" s="212"/>
      <c r="AB692" s="212"/>
      <c r="AC692" s="212"/>
      <c r="AD692" s="212"/>
      <c r="AE692" s="212"/>
      <c r="AF692" s="212"/>
      <c r="AG692" s="212" t="s">
        <v>238</v>
      </c>
      <c r="AH692" s="212">
        <v>0</v>
      </c>
      <c r="AI692" s="212"/>
      <c r="AJ692" s="212"/>
      <c r="AK692" s="212"/>
      <c r="AL692" s="212"/>
      <c r="AM692" s="212"/>
      <c r="AN692" s="212"/>
      <c r="AO692" s="212"/>
      <c r="AP692" s="212"/>
      <c r="AQ692" s="212"/>
      <c r="AR692" s="212"/>
      <c r="AS692" s="212"/>
      <c r="AT692" s="212"/>
      <c r="AU692" s="212"/>
      <c r="AV692" s="212"/>
      <c r="AW692" s="212"/>
      <c r="AX692" s="212"/>
      <c r="AY692" s="212"/>
      <c r="AZ692" s="212"/>
      <c r="BA692" s="212"/>
      <c r="BB692" s="212"/>
      <c r="BC692" s="212"/>
      <c r="BD692" s="212"/>
      <c r="BE692" s="212"/>
      <c r="BF692" s="212"/>
      <c r="BG692" s="212"/>
      <c r="BH692" s="212"/>
    </row>
    <row r="693" spans="1:60" outlineLevel="3" x14ac:dyDescent="0.25">
      <c r="A693" s="229"/>
      <c r="B693" s="230"/>
      <c r="C693" s="267" t="s">
        <v>966</v>
      </c>
      <c r="D693" s="233"/>
      <c r="E693" s="234">
        <v>4.2240000000000002</v>
      </c>
      <c r="F693" s="232"/>
      <c r="G693" s="232"/>
      <c r="H693" s="232"/>
      <c r="I693" s="232"/>
      <c r="J693" s="232"/>
      <c r="K693" s="232"/>
      <c r="L693" s="232"/>
      <c r="M693" s="232"/>
      <c r="N693" s="231"/>
      <c r="O693" s="231"/>
      <c r="P693" s="231"/>
      <c r="Q693" s="231"/>
      <c r="R693" s="232"/>
      <c r="S693" s="232"/>
      <c r="T693" s="232"/>
      <c r="U693" s="232"/>
      <c r="V693" s="232"/>
      <c r="W693" s="232"/>
      <c r="X693" s="232"/>
      <c r="Y693" s="232"/>
      <c r="Z693" s="212"/>
      <c r="AA693" s="212"/>
      <c r="AB693" s="212"/>
      <c r="AC693" s="212"/>
      <c r="AD693" s="212"/>
      <c r="AE693" s="212"/>
      <c r="AF693" s="212"/>
      <c r="AG693" s="212" t="s">
        <v>238</v>
      </c>
      <c r="AH693" s="212">
        <v>0</v>
      </c>
      <c r="AI693" s="212"/>
      <c r="AJ693" s="212"/>
      <c r="AK693" s="212"/>
      <c r="AL693" s="212"/>
      <c r="AM693" s="212"/>
      <c r="AN693" s="212"/>
      <c r="AO693" s="212"/>
      <c r="AP693" s="212"/>
      <c r="AQ693" s="212"/>
      <c r="AR693" s="212"/>
      <c r="AS693" s="212"/>
      <c r="AT693" s="212"/>
      <c r="AU693" s="212"/>
      <c r="AV693" s="212"/>
      <c r="AW693" s="212"/>
      <c r="AX693" s="212"/>
      <c r="AY693" s="212"/>
      <c r="AZ693" s="212"/>
      <c r="BA693" s="212"/>
      <c r="BB693" s="212"/>
      <c r="BC693" s="212"/>
      <c r="BD693" s="212"/>
      <c r="BE693" s="212"/>
      <c r="BF693" s="212"/>
      <c r="BG693" s="212"/>
      <c r="BH693" s="212"/>
    </row>
    <row r="694" spans="1:60" outlineLevel="3" x14ac:dyDescent="0.25">
      <c r="A694" s="229"/>
      <c r="B694" s="230"/>
      <c r="C694" s="267" t="s">
        <v>967</v>
      </c>
      <c r="D694" s="233"/>
      <c r="E694" s="234">
        <v>15.744</v>
      </c>
      <c r="F694" s="232"/>
      <c r="G694" s="232"/>
      <c r="H694" s="232"/>
      <c r="I694" s="232"/>
      <c r="J694" s="232"/>
      <c r="K694" s="232"/>
      <c r="L694" s="232"/>
      <c r="M694" s="232"/>
      <c r="N694" s="231"/>
      <c r="O694" s="231"/>
      <c r="P694" s="231"/>
      <c r="Q694" s="231"/>
      <c r="R694" s="232"/>
      <c r="S694" s="232"/>
      <c r="T694" s="232"/>
      <c r="U694" s="232"/>
      <c r="V694" s="232"/>
      <c r="W694" s="232"/>
      <c r="X694" s="232"/>
      <c r="Y694" s="232"/>
      <c r="Z694" s="212"/>
      <c r="AA694" s="212"/>
      <c r="AB694" s="212"/>
      <c r="AC694" s="212"/>
      <c r="AD694" s="212"/>
      <c r="AE694" s="212"/>
      <c r="AF694" s="212"/>
      <c r="AG694" s="212" t="s">
        <v>238</v>
      </c>
      <c r="AH694" s="212">
        <v>0</v>
      </c>
      <c r="AI694" s="212"/>
      <c r="AJ694" s="212"/>
      <c r="AK694" s="212"/>
      <c r="AL694" s="212"/>
      <c r="AM694" s="212"/>
      <c r="AN694" s="212"/>
      <c r="AO694" s="212"/>
      <c r="AP694" s="212"/>
      <c r="AQ694" s="212"/>
      <c r="AR694" s="212"/>
      <c r="AS694" s="212"/>
      <c r="AT694" s="212"/>
      <c r="AU694" s="212"/>
      <c r="AV694" s="212"/>
      <c r="AW694" s="212"/>
      <c r="AX694" s="212"/>
      <c r="AY694" s="212"/>
      <c r="AZ694" s="212"/>
      <c r="BA694" s="212"/>
      <c r="BB694" s="212"/>
      <c r="BC694" s="212"/>
      <c r="BD694" s="212"/>
      <c r="BE694" s="212"/>
      <c r="BF694" s="212"/>
      <c r="BG694" s="212"/>
      <c r="BH694" s="212"/>
    </row>
    <row r="695" spans="1:60" outlineLevel="3" x14ac:dyDescent="0.25">
      <c r="A695" s="229"/>
      <c r="B695" s="230"/>
      <c r="C695" s="267" t="s">
        <v>968</v>
      </c>
      <c r="D695" s="233"/>
      <c r="E695" s="234">
        <v>10.624000000000001</v>
      </c>
      <c r="F695" s="232"/>
      <c r="G695" s="232"/>
      <c r="H695" s="232"/>
      <c r="I695" s="232"/>
      <c r="J695" s="232"/>
      <c r="K695" s="232"/>
      <c r="L695" s="232"/>
      <c r="M695" s="232"/>
      <c r="N695" s="231"/>
      <c r="O695" s="231"/>
      <c r="P695" s="231"/>
      <c r="Q695" s="231"/>
      <c r="R695" s="232"/>
      <c r="S695" s="232"/>
      <c r="T695" s="232"/>
      <c r="U695" s="232"/>
      <c r="V695" s="232"/>
      <c r="W695" s="232"/>
      <c r="X695" s="232"/>
      <c r="Y695" s="232"/>
      <c r="Z695" s="212"/>
      <c r="AA695" s="212"/>
      <c r="AB695" s="212"/>
      <c r="AC695" s="212"/>
      <c r="AD695" s="212"/>
      <c r="AE695" s="212"/>
      <c r="AF695" s="212"/>
      <c r="AG695" s="212" t="s">
        <v>238</v>
      </c>
      <c r="AH695" s="212">
        <v>0</v>
      </c>
      <c r="AI695" s="212"/>
      <c r="AJ695" s="212"/>
      <c r="AK695" s="212"/>
      <c r="AL695" s="212"/>
      <c r="AM695" s="212"/>
      <c r="AN695" s="212"/>
      <c r="AO695" s="212"/>
      <c r="AP695" s="212"/>
      <c r="AQ695" s="212"/>
      <c r="AR695" s="212"/>
      <c r="AS695" s="212"/>
      <c r="AT695" s="212"/>
      <c r="AU695" s="212"/>
      <c r="AV695" s="212"/>
      <c r="AW695" s="212"/>
      <c r="AX695" s="212"/>
      <c r="AY695" s="212"/>
      <c r="AZ695" s="212"/>
      <c r="BA695" s="212"/>
      <c r="BB695" s="212"/>
      <c r="BC695" s="212"/>
      <c r="BD695" s="212"/>
      <c r="BE695" s="212"/>
      <c r="BF695" s="212"/>
      <c r="BG695" s="212"/>
      <c r="BH695" s="212"/>
    </row>
    <row r="696" spans="1:60" outlineLevel="3" x14ac:dyDescent="0.25">
      <c r="A696" s="229"/>
      <c r="B696" s="230"/>
      <c r="C696" s="267" t="s">
        <v>969</v>
      </c>
      <c r="D696" s="233"/>
      <c r="E696" s="234">
        <v>18.559999999999999</v>
      </c>
      <c r="F696" s="232"/>
      <c r="G696" s="232"/>
      <c r="H696" s="232"/>
      <c r="I696" s="232"/>
      <c r="J696" s="232"/>
      <c r="K696" s="232"/>
      <c r="L696" s="232"/>
      <c r="M696" s="232"/>
      <c r="N696" s="231"/>
      <c r="O696" s="231"/>
      <c r="P696" s="231"/>
      <c r="Q696" s="231"/>
      <c r="R696" s="232"/>
      <c r="S696" s="232"/>
      <c r="T696" s="232"/>
      <c r="U696" s="232"/>
      <c r="V696" s="232"/>
      <c r="W696" s="232"/>
      <c r="X696" s="232"/>
      <c r="Y696" s="232"/>
      <c r="Z696" s="212"/>
      <c r="AA696" s="212"/>
      <c r="AB696" s="212"/>
      <c r="AC696" s="212"/>
      <c r="AD696" s="212"/>
      <c r="AE696" s="212"/>
      <c r="AF696" s="212"/>
      <c r="AG696" s="212" t="s">
        <v>238</v>
      </c>
      <c r="AH696" s="212">
        <v>0</v>
      </c>
      <c r="AI696" s="212"/>
      <c r="AJ696" s="212"/>
      <c r="AK696" s="212"/>
      <c r="AL696" s="212"/>
      <c r="AM696" s="212"/>
      <c r="AN696" s="212"/>
      <c r="AO696" s="212"/>
      <c r="AP696" s="212"/>
      <c r="AQ696" s="212"/>
      <c r="AR696" s="212"/>
      <c r="AS696" s="212"/>
      <c r="AT696" s="212"/>
      <c r="AU696" s="212"/>
      <c r="AV696" s="212"/>
      <c r="AW696" s="212"/>
      <c r="AX696" s="212"/>
      <c r="AY696" s="212"/>
      <c r="AZ696" s="212"/>
      <c r="BA696" s="212"/>
      <c r="BB696" s="212"/>
      <c r="BC696" s="212"/>
      <c r="BD696" s="212"/>
      <c r="BE696" s="212"/>
      <c r="BF696" s="212"/>
      <c r="BG696" s="212"/>
      <c r="BH696" s="212"/>
    </row>
    <row r="697" spans="1:60" outlineLevel="3" x14ac:dyDescent="0.25">
      <c r="A697" s="229"/>
      <c r="B697" s="230"/>
      <c r="C697" s="267" t="s">
        <v>970</v>
      </c>
      <c r="D697" s="233"/>
      <c r="E697" s="234">
        <v>4.8639999999999999</v>
      </c>
      <c r="F697" s="232"/>
      <c r="G697" s="232"/>
      <c r="H697" s="232"/>
      <c r="I697" s="232"/>
      <c r="J697" s="232"/>
      <c r="K697" s="232"/>
      <c r="L697" s="232"/>
      <c r="M697" s="232"/>
      <c r="N697" s="231"/>
      <c r="O697" s="231"/>
      <c r="P697" s="231"/>
      <c r="Q697" s="231"/>
      <c r="R697" s="232"/>
      <c r="S697" s="232"/>
      <c r="T697" s="232"/>
      <c r="U697" s="232"/>
      <c r="V697" s="232"/>
      <c r="W697" s="232"/>
      <c r="X697" s="232"/>
      <c r="Y697" s="232"/>
      <c r="Z697" s="212"/>
      <c r="AA697" s="212"/>
      <c r="AB697" s="212"/>
      <c r="AC697" s="212"/>
      <c r="AD697" s="212"/>
      <c r="AE697" s="212"/>
      <c r="AF697" s="212"/>
      <c r="AG697" s="212" t="s">
        <v>238</v>
      </c>
      <c r="AH697" s="212">
        <v>0</v>
      </c>
      <c r="AI697" s="212"/>
      <c r="AJ697" s="212"/>
      <c r="AK697" s="212"/>
      <c r="AL697" s="212"/>
      <c r="AM697" s="212"/>
      <c r="AN697" s="212"/>
      <c r="AO697" s="212"/>
      <c r="AP697" s="212"/>
      <c r="AQ697" s="212"/>
      <c r="AR697" s="212"/>
      <c r="AS697" s="212"/>
      <c r="AT697" s="212"/>
      <c r="AU697" s="212"/>
      <c r="AV697" s="212"/>
      <c r="AW697" s="212"/>
      <c r="AX697" s="212"/>
      <c r="AY697" s="212"/>
      <c r="AZ697" s="212"/>
      <c r="BA697" s="212"/>
      <c r="BB697" s="212"/>
      <c r="BC697" s="212"/>
      <c r="BD697" s="212"/>
      <c r="BE697" s="212"/>
      <c r="BF697" s="212"/>
      <c r="BG697" s="212"/>
      <c r="BH697" s="212"/>
    </row>
    <row r="698" spans="1:60" outlineLevel="3" x14ac:dyDescent="0.25">
      <c r="A698" s="229"/>
      <c r="B698" s="230"/>
      <c r="C698" s="267" t="s">
        <v>971</v>
      </c>
      <c r="D698" s="233"/>
      <c r="E698" s="234">
        <v>3.9039999999999999</v>
      </c>
      <c r="F698" s="232"/>
      <c r="G698" s="232"/>
      <c r="H698" s="232"/>
      <c r="I698" s="232"/>
      <c r="J698" s="232"/>
      <c r="K698" s="232"/>
      <c r="L698" s="232"/>
      <c r="M698" s="232"/>
      <c r="N698" s="231"/>
      <c r="O698" s="231"/>
      <c r="P698" s="231"/>
      <c r="Q698" s="231"/>
      <c r="R698" s="232"/>
      <c r="S698" s="232"/>
      <c r="T698" s="232"/>
      <c r="U698" s="232"/>
      <c r="V698" s="232"/>
      <c r="W698" s="232"/>
      <c r="X698" s="232"/>
      <c r="Y698" s="232"/>
      <c r="Z698" s="212"/>
      <c r="AA698" s="212"/>
      <c r="AB698" s="212"/>
      <c r="AC698" s="212"/>
      <c r="AD698" s="212"/>
      <c r="AE698" s="212"/>
      <c r="AF698" s="212"/>
      <c r="AG698" s="212" t="s">
        <v>238</v>
      </c>
      <c r="AH698" s="212">
        <v>0</v>
      </c>
      <c r="AI698" s="212"/>
      <c r="AJ698" s="212"/>
      <c r="AK698" s="212"/>
      <c r="AL698" s="212"/>
      <c r="AM698" s="212"/>
      <c r="AN698" s="212"/>
      <c r="AO698" s="212"/>
      <c r="AP698" s="212"/>
      <c r="AQ698" s="212"/>
      <c r="AR698" s="212"/>
      <c r="AS698" s="212"/>
      <c r="AT698" s="212"/>
      <c r="AU698" s="212"/>
      <c r="AV698" s="212"/>
      <c r="AW698" s="212"/>
      <c r="AX698" s="212"/>
      <c r="AY698" s="212"/>
      <c r="AZ698" s="212"/>
      <c r="BA698" s="212"/>
      <c r="BB698" s="212"/>
      <c r="BC698" s="212"/>
      <c r="BD698" s="212"/>
      <c r="BE698" s="212"/>
      <c r="BF698" s="212"/>
      <c r="BG698" s="212"/>
      <c r="BH698" s="212"/>
    </row>
    <row r="699" spans="1:60" outlineLevel="3" x14ac:dyDescent="0.25">
      <c r="A699" s="229"/>
      <c r="B699" s="230"/>
      <c r="C699" s="267" t="s">
        <v>972</v>
      </c>
      <c r="D699" s="233"/>
      <c r="E699" s="234">
        <v>49.830399999999997</v>
      </c>
      <c r="F699" s="232"/>
      <c r="G699" s="232"/>
      <c r="H699" s="232"/>
      <c r="I699" s="232"/>
      <c r="J699" s="232"/>
      <c r="K699" s="232"/>
      <c r="L699" s="232"/>
      <c r="M699" s="232"/>
      <c r="N699" s="231"/>
      <c r="O699" s="231"/>
      <c r="P699" s="231"/>
      <c r="Q699" s="231"/>
      <c r="R699" s="232"/>
      <c r="S699" s="232"/>
      <c r="T699" s="232"/>
      <c r="U699" s="232"/>
      <c r="V699" s="232"/>
      <c r="W699" s="232"/>
      <c r="X699" s="232"/>
      <c r="Y699" s="232"/>
      <c r="Z699" s="212"/>
      <c r="AA699" s="212"/>
      <c r="AB699" s="212"/>
      <c r="AC699" s="212"/>
      <c r="AD699" s="212"/>
      <c r="AE699" s="212"/>
      <c r="AF699" s="212"/>
      <c r="AG699" s="212" t="s">
        <v>238</v>
      </c>
      <c r="AH699" s="212">
        <v>0</v>
      </c>
      <c r="AI699" s="212"/>
      <c r="AJ699" s="212"/>
      <c r="AK699" s="212"/>
      <c r="AL699" s="212"/>
      <c r="AM699" s="212"/>
      <c r="AN699" s="212"/>
      <c r="AO699" s="212"/>
      <c r="AP699" s="212"/>
      <c r="AQ699" s="212"/>
      <c r="AR699" s="212"/>
      <c r="AS699" s="212"/>
      <c r="AT699" s="212"/>
      <c r="AU699" s="212"/>
      <c r="AV699" s="212"/>
      <c r="AW699" s="212"/>
      <c r="AX699" s="212"/>
      <c r="AY699" s="212"/>
      <c r="AZ699" s="212"/>
      <c r="BA699" s="212"/>
      <c r="BB699" s="212"/>
      <c r="BC699" s="212"/>
      <c r="BD699" s="212"/>
      <c r="BE699" s="212"/>
      <c r="BF699" s="212"/>
      <c r="BG699" s="212"/>
      <c r="BH699" s="212"/>
    </row>
    <row r="700" spans="1:60" outlineLevel="3" x14ac:dyDescent="0.25">
      <c r="A700" s="229"/>
      <c r="B700" s="230"/>
      <c r="C700" s="267" t="s">
        <v>973</v>
      </c>
      <c r="D700" s="233"/>
      <c r="E700" s="234">
        <v>3.2896000000000001</v>
      </c>
      <c r="F700" s="232"/>
      <c r="G700" s="232"/>
      <c r="H700" s="232"/>
      <c r="I700" s="232"/>
      <c r="J700" s="232"/>
      <c r="K700" s="232"/>
      <c r="L700" s="232"/>
      <c r="M700" s="232"/>
      <c r="N700" s="231"/>
      <c r="O700" s="231"/>
      <c r="P700" s="231"/>
      <c r="Q700" s="231"/>
      <c r="R700" s="232"/>
      <c r="S700" s="232"/>
      <c r="T700" s="232"/>
      <c r="U700" s="232"/>
      <c r="V700" s="232"/>
      <c r="W700" s="232"/>
      <c r="X700" s="232"/>
      <c r="Y700" s="232"/>
      <c r="Z700" s="212"/>
      <c r="AA700" s="212"/>
      <c r="AB700" s="212"/>
      <c r="AC700" s="212"/>
      <c r="AD700" s="212"/>
      <c r="AE700" s="212"/>
      <c r="AF700" s="212"/>
      <c r="AG700" s="212" t="s">
        <v>238</v>
      </c>
      <c r="AH700" s="212">
        <v>0</v>
      </c>
      <c r="AI700" s="212"/>
      <c r="AJ700" s="212"/>
      <c r="AK700" s="212"/>
      <c r="AL700" s="212"/>
      <c r="AM700" s="212"/>
      <c r="AN700" s="212"/>
      <c r="AO700" s="212"/>
      <c r="AP700" s="212"/>
      <c r="AQ700" s="212"/>
      <c r="AR700" s="212"/>
      <c r="AS700" s="212"/>
      <c r="AT700" s="212"/>
      <c r="AU700" s="212"/>
      <c r="AV700" s="212"/>
      <c r="AW700" s="212"/>
      <c r="AX700" s="212"/>
      <c r="AY700" s="212"/>
      <c r="AZ700" s="212"/>
      <c r="BA700" s="212"/>
      <c r="BB700" s="212"/>
      <c r="BC700" s="212"/>
      <c r="BD700" s="212"/>
      <c r="BE700" s="212"/>
      <c r="BF700" s="212"/>
      <c r="BG700" s="212"/>
      <c r="BH700" s="212"/>
    </row>
    <row r="701" spans="1:60" outlineLevel="3" x14ac:dyDescent="0.25">
      <c r="A701" s="229"/>
      <c r="B701" s="230"/>
      <c r="C701" s="267" t="s">
        <v>974</v>
      </c>
      <c r="D701" s="233"/>
      <c r="E701" s="234">
        <v>3.2639999999999998</v>
      </c>
      <c r="F701" s="232"/>
      <c r="G701" s="232"/>
      <c r="H701" s="232"/>
      <c r="I701" s="232"/>
      <c r="J701" s="232"/>
      <c r="K701" s="232"/>
      <c r="L701" s="232"/>
      <c r="M701" s="232"/>
      <c r="N701" s="231"/>
      <c r="O701" s="231"/>
      <c r="P701" s="231"/>
      <c r="Q701" s="231"/>
      <c r="R701" s="232"/>
      <c r="S701" s="232"/>
      <c r="T701" s="232"/>
      <c r="U701" s="232"/>
      <c r="V701" s="232"/>
      <c r="W701" s="232"/>
      <c r="X701" s="232"/>
      <c r="Y701" s="232"/>
      <c r="Z701" s="212"/>
      <c r="AA701" s="212"/>
      <c r="AB701" s="212"/>
      <c r="AC701" s="212"/>
      <c r="AD701" s="212"/>
      <c r="AE701" s="212"/>
      <c r="AF701" s="212"/>
      <c r="AG701" s="212" t="s">
        <v>238</v>
      </c>
      <c r="AH701" s="212">
        <v>0</v>
      </c>
      <c r="AI701" s="212"/>
      <c r="AJ701" s="212"/>
      <c r="AK701" s="212"/>
      <c r="AL701" s="212"/>
      <c r="AM701" s="212"/>
      <c r="AN701" s="212"/>
      <c r="AO701" s="212"/>
      <c r="AP701" s="212"/>
      <c r="AQ701" s="212"/>
      <c r="AR701" s="212"/>
      <c r="AS701" s="212"/>
      <c r="AT701" s="212"/>
      <c r="AU701" s="212"/>
      <c r="AV701" s="212"/>
      <c r="AW701" s="212"/>
      <c r="AX701" s="212"/>
      <c r="AY701" s="212"/>
      <c r="AZ701" s="212"/>
      <c r="BA701" s="212"/>
      <c r="BB701" s="212"/>
      <c r="BC701" s="212"/>
      <c r="BD701" s="212"/>
      <c r="BE701" s="212"/>
      <c r="BF701" s="212"/>
      <c r="BG701" s="212"/>
      <c r="BH701" s="212"/>
    </row>
    <row r="702" spans="1:60" outlineLevel="3" x14ac:dyDescent="0.25">
      <c r="A702" s="229"/>
      <c r="B702" s="230"/>
      <c r="C702" s="267" t="s">
        <v>975</v>
      </c>
      <c r="D702" s="233"/>
      <c r="E702" s="234">
        <v>6.5919999999999996</v>
      </c>
      <c r="F702" s="232"/>
      <c r="G702" s="232"/>
      <c r="H702" s="232"/>
      <c r="I702" s="232"/>
      <c r="J702" s="232"/>
      <c r="K702" s="232"/>
      <c r="L702" s="232"/>
      <c r="M702" s="232"/>
      <c r="N702" s="231"/>
      <c r="O702" s="231"/>
      <c r="P702" s="231"/>
      <c r="Q702" s="231"/>
      <c r="R702" s="232"/>
      <c r="S702" s="232"/>
      <c r="T702" s="232"/>
      <c r="U702" s="232"/>
      <c r="V702" s="232"/>
      <c r="W702" s="232"/>
      <c r="X702" s="232"/>
      <c r="Y702" s="232"/>
      <c r="Z702" s="212"/>
      <c r="AA702" s="212"/>
      <c r="AB702" s="212"/>
      <c r="AC702" s="212"/>
      <c r="AD702" s="212"/>
      <c r="AE702" s="212"/>
      <c r="AF702" s="212"/>
      <c r="AG702" s="212" t="s">
        <v>238</v>
      </c>
      <c r="AH702" s="212">
        <v>0</v>
      </c>
      <c r="AI702" s="212"/>
      <c r="AJ702" s="212"/>
      <c r="AK702" s="212"/>
      <c r="AL702" s="212"/>
      <c r="AM702" s="212"/>
      <c r="AN702" s="212"/>
      <c r="AO702" s="212"/>
      <c r="AP702" s="212"/>
      <c r="AQ702" s="212"/>
      <c r="AR702" s="212"/>
      <c r="AS702" s="212"/>
      <c r="AT702" s="212"/>
      <c r="AU702" s="212"/>
      <c r="AV702" s="212"/>
      <c r="AW702" s="212"/>
      <c r="AX702" s="212"/>
      <c r="AY702" s="212"/>
      <c r="AZ702" s="212"/>
      <c r="BA702" s="212"/>
      <c r="BB702" s="212"/>
      <c r="BC702" s="212"/>
      <c r="BD702" s="212"/>
      <c r="BE702" s="212"/>
      <c r="BF702" s="212"/>
      <c r="BG702" s="212"/>
      <c r="BH702" s="212"/>
    </row>
    <row r="703" spans="1:60" outlineLevel="3" x14ac:dyDescent="0.25">
      <c r="A703" s="229"/>
      <c r="B703" s="230"/>
      <c r="C703" s="267" t="s">
        <v>976</v>
      </c>
      <c r="D703" s="233"/>
      <c r="E703" s="234">
        <v>10.624000000000001</v>
      </c>
      <c r="F703" s="232"/>
      <c r="G703" s="232"/>
      <c r="H703" s="232"/>
      <c r="I703" s="232"/>
      <c r="J703" s="232"/>
      <c r="K703" s="232"/>
      <c r="L703" s="232"/>
      <c r="M703" s="232"/>
      <c r="N703" s="231"/>
      <c r="O703" s="231"/>
      <c r="P703" s="231"/>
      <c r="Q703" s="231"/>
      <c r="R703" s="232"/>
      <c r="S703" s="232"/>
      <c r="T703" s="232"/>
      <c r="U703" s="232"/>
      <c r="V703" s="232"/>
      <c r="W703" s="232"/>
      <c r="X703" s="232"/>
      <c r="Y703" s="232"/>
      <c r="Z703" s="212"/>
      <c r="AA703" s="212"/>
      <c r="AB703" s="212"/>
      <c r="AC703" s="212"/>
      <c r="AD703" s="212"/>
      <c r="AE703" s="212"/>
      <c r="AF703" s="212"/>
      <c r="AG703" s="212" t="s">
        <v>238</v>
      </c>
      <c r="AH703" s="212">
        <v>0</v>
      </c>
      <c r="AI703" s="212"/>
      <c r="AJ703" s="212"/>
      <c r="AK703" s="212"/>
      <c r="AL703" s="212"/>
      <c r="AM703" s="212"/>
      <c r="AN703" s="212"/>
      <c r="AO703" s="212"/>
      <c r="AP703" s="212"/>
      <c r="AQ703" s="212"/>
      <c r="AR703" s="212"/>
      <c r="AS703" s="212"/>
      <c r="AT703" s="212"/>
      <c r="AU703" s="212"/>
      <c r="AV703" s="212"/>
      <c r="AW703" s="212"/>
      <c r="AX703" s="212"/>
      <c r="AY703" s="212"/>
      <c r="AZ703" s="212"/>
      <c r="BA703" s="212"/>
      <c r="BB703" s="212"/>
      <c r="BC703" s="212"/>
      <c r="BD703" s="212"/>
      <c r="BE703" s="212"/>
      <c r="BF703" s="212"/>
      <c r="BG703" s="212"/>
      <c r="BH703" s="212"/>
    </row>
    <row r="704" spans="1:60" outlineLevel="3" x14ac:dyDescent="0.25">
      <c r="A704" s="229"/>
      <c r="B704" s="230"/>
      <c r="C704" s="267" t="s">
        <v>977</v>
      </c>
      <c r="D704" s="233"/>
      <c r="E704" s="234">
        <v>13.952</v>
      </c>
      <c r="F704" s="232"/>
      <c r="G704" s="232"/>
      <c r="H704" s="232"/>
      <c r="I704" s="232"/>
      <c r="J704" s="232"/>
      <c r="K704" s="232"/>
      <c r="L704" s="232"/>
      <c r="M704" s="232"/>
      <c r="N704" s="231"/>
      <c r="O704" s="231"/>
      <c r="P704" s="231"/>
      <c r="Q704" s="231"/>
      <c r="R704" s="232"/>
      <c r="S704" s="232"/>
      <c r="T704" s="232"/>
      <c r="U704" s="232"/>
      <c r="V704" s="232"/>
      <c r="W704" s="232"/>
      <c r="X704" s="232"/>
      <c r="Y704" s="232"/>
      <c r="Z704" s="212"/>
      <c r="AA704" s="212"/>
      <c r="AB704" s="212"/>
      <c r="AC704" s="212"/>
      <c r="AD704" s="212"/>
      <c r="AE704" s="212"/>
      <c r="AF704" s="212"/>
      <c r="AG704" s="212" t="s">
        <v>238</v>
      </c>
      <c r="AH704" s="212">
        <v>0</v>
      </c>
      <c r="AI704" s="212"/>
      <c r="AJ704" s="212"/>
      <c r="AK704" s="212"/>
      <c r="AL704" s="212"/>
      <c r="AM704" s="212"/>
      <c r="AN704" s="212"/>
      <c r="AO704" s="212"/>
      <c r="AP704" s="212"/>
      <c r="AQ704" s="212"/>
      <c r="AR704" s="212"/>
      <c r="AS704" s="212"/>
      <c r="AT704" s="212"/>
      <c r="AU704" s="212"/>
      <c r="AV704" s="212"/>
      <c r="AW704" s="212"/>
      <c r="AX704" s="212"/>
      <c r="AY704" s="212"/>
      <c r="AZ704" s="212"/>
      <c r="BA704" s="212"/>
      <c r="BB704" s="212"/>
      <c r="BC704" s="212"/>
      <c r="BD704" s="212"/>
      <c r="BE704" s="212"/>
      <c r="BF704" s="212"/>
      <c r="BG704" s="212"/>
      <c r="BH704" s="212"/>
    </row>
    <row r="705" spans="1:60" outlineLevel="3" x14ac:dyDescent="0.25">
      <c r="A705" s="229"/>
      <c r="B705" s="230"/>
      <c r="C705" s="267" t="s">
        <v>978</v>
      </c>
      <c r="D705" s="233"/>
      <c r="E705" s="234">
        <v>10.304</v>
      </c>
      <c r="F705" s="232"/>
      <c r="G705" s="232"/>
      <c r="H705" s="232"/>
      <c r="I705" s="232"/>
      <c r="J705" s="232"/>
      <c r="K705" s="232"/>
      <c r="L705" s="232"/>
      <c r="M705" s="232"/>
      <c r="N705" s="231"/>
      <c r="O705" s="231"/>
      <c r="P705" s="231"/>
      <c r="Q705" s="231"/>
      <c r="R705" s="232"/>
      <c r="S705" s="232"/>
      <c r="T705" s="232"/>
      <c r="U705" s="232"/>
      <c r="V705" s="232"/>
      <c r="W705" s="232"/>
      <c r="X705" s="232"/>
      <c r="Y705" s="232"/>
      <c r="Z705" s="212"/>
      <c r="AA705" s="212"/>
      <c r="AB705" s="212"/>
      <c r="AC705" s="212"/>
      <c r="AD705" s="212"/>
      <c r="AE705" s="212"/>
      <c r="AF705" s="212"/>
      <c r="AG705" s="212" t="s">
        <v>238</v>
      </c>
      <c r="AH705" s="212">
        <v>0</v>
      </c>
      <c r="AI705" s="212"/>
      <c r="AJ705" s="212"/>
      <c r="AK705" s="212"/>
      <c r="AL705" s="212"/>
      <c r="AM705" s="212"/>
      <c r="AN705" s="212"/>
      <c r="AO705" s="212"/>
      <c r="AP705" s="212"/>
      <c r="AQ705" s="212"/>
      <c r="AR705" s="212"/>
      <c r="AS705" s="212"/>
      <c r="AT705" s="212"/>
      <c r="AU705" s="212"/>
      <c r="AV705" s="212"/>
      <c r="AW705" s="212"/>
      <c r="AX705" s="212"/>
      <c r="AY705" s="212"/>
      <c r="AZ705" s="212"/>
      <c r="BA705" s="212"/>
      <c r="BB705" s="212"/>
      <c r="BC705" s="212"/>
      <c r="BD705" s="212"/>
      <c r="BE705" s="212"/>
      <c r="BF705" s="212"/>
      <c r="BG705" s="212"/>
      <c r="BH705" s="212"/>
    </row>
    <row r="706" spans="1:60" outlineLevel="3" x14ac:dyDescent="0.25">
      <c r="A706" s="229"/>
      <c r="B706" s="230"/>
      <c r="C706" s="267" t="s">
        <v>979</v>
      </c>
      <c r="D706" s="233"/>
      <c r="E706" s="234">
        <v>9.5359999999999996</v>
      </c>
      <c r="F706" s="232"/>
      <c r="G706" s="232"/>
      <c r="H706" s="232"/>
      <c r="I706" s="232"/>
      <c r="J706" s="232"/>
      <c r="K706" s="232"/>
      <c r="L706" s="232"/>
      <c r="M706" s="232"/>
      <c r="N706" s="231"/>
      <c r="O706" s="231"/>
      <c r="P706" s="231"/>
      <c r="Q706" s="231"/>
      <c r="R706" s="232"/>
      <c r="S706" s="232"/>
      <c r="T706" s="232"/>
      <c r="U706" s="232"/>
      <c r="V706" s="232"/>
      <c r="W706" s="232"/>
      <c r="X706" s="232"/>
      <c r="Y706" s="232"/>
      <c r="Z706" s="212"/>
      <c r="AA706" s="212"/>
      <c r="AB706" s="212"/>
      <c r="AC706" s="212"/>
      <c r="AD706" s="212"/>
      <c r="AE706" s="212"/>
      <c r="AF706" s="212"/>
      <c r="AG706" s="212" t="s">
        <v>238</v>
      </c>
      <c r="AH706" s="212">
        <v>0</v>
      </c>
      <c r="AI706" s="212"/>
      <c r="AJ706" s="212"/>
      <c r="AK706" s="212"/>
      <c r="AL706" s="212"/>
      <c r="AM706" s="212"/>
      <c r="AN706" s="212"/>
      <c r="AO706" s="212"/>
      <c r="AP706" s="212"/>
      <c r="AQ706" s="212"/>
      <c r="AR706" s="212"/>
      <c r="AS706" s="212"/>
      <c r="AT706" s="212"/>
      <c r="AU706" s="212"/>
      <c r="AV706" s="212"/>
      <c r="AW706" s="212"/>
      <c r="AX706" s="212"/>
      <c r="AY706" s="212"/>
      <c r="AZ706" s="212"/>
      <c r="BA706" s="212"/>
      <c r="BB706" s="212"/>
      <c r="BC706" s="212"/>
      <c r="BD706" s="212"/>
      <c r="BE706" s="212"/>
      <c r="BF706" s="212"/>
      <c r="BG706" s="212"/>
      <c r="BH706" s="212"/>
    </row>
    <row r="707" spans="1:60" outlineLevel="3" x14ac:dyDescent="0.25">
      <c r="A707" s="229"/>
      <c r="B707" s="230"/>
      <c r="C707" s="267" t="s">
        <v>980</v>
      </c>
      <c r="D707" s="233"/>
      <c r="E707" s="234">
        <v>3.2959999999999998</v>
      </c>
      <c r="F707" s="232"/>
      <c r="G707" s="232"/>
      <c r="H707" s="232"/>
      <c r="I707" s="232"/>
      <c r="J707" s="232"/>
      <c r="K707" s="232"/>
      <c r="L707" s="232"/>
      <c r="M707" s="232"/>
      <c r="N707" s="231"/>
      <c r="O707" s="231"/>
      <c r="P707" s="231"/>
      <c r="Q707" s="231"/>
      <c r="R707" s="232"/>
      <c r="S707" s="232"/>
      <c r="T707" s="232"/>
      <c r="U707" s="232"/>
      <c r="V707" s="232"/>
      <c r="W707" s="232"/>
      <c r="X707" s="232"/>
      <c r="Y707" s="232"/>
      <c r="Z707" s="212"/>
      <c r="AA707" s="212"/>
      <c r="AB707" s="212"/>
      <c r="AC707" s="212"/>
      <c r="AD707" s="212"/>
      <c r="AE707" s="212"/>
      <c r="AF707" s="212"/>
      <c r="AG707" s="212" t="s">
        <v>238</v>
      </c>
      <c r="AH707" s="212">
        <v>0</v>
      </c>
      <c r="AI707" s="212"/>
      <c r="AJ707" s="212"/>
      <c r="AK707" s="212"/>
      <c r="AL707" s="212"/>
      <c r="AM707" s="212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12"/>
      <c r="AY707" s="212"/>
      <c r="AZ707" s="212"/>
      <c r="BA707" s="212"/>
      <c r="BB707" s="212"/>
      <c r="BC707" s="212"/>
      <c r="BD707" s="212"/>
      <c r="BE707" s="212"/>
      <c r="BF707" s="212"/>
      <c r="BG707" s="212"/>
      <c r="BH707" s="212"/>
    </row>
    <row r="708" spans="1:60" outlineLevel="3" x14ac:dyDescent="0.25">
      <c r="A708" s="229"/>
      <c r="B708" s="230"/>
      <c r="C708" s="267" t="s">
        <v>981</v>
      </c>
      <c r="D708" s="233"/>
      <c r="E708" s="234">
        <v>9.92</v>
      </c>
      <c r="F708" s="232"/>
      <c r="G708" s="232"/>
      <c r="H708" s="232"/>
      <c r="I708" s="232"/>
      <c r="J708" s="232"/>
      <c r="K708" s="232"/>
      <c r="L708" s="232"/>
      <c r="M708" s="232"/>
      <c r="N708" s="231"/>
      <c r="O708" s="231"/>
      <c r="P708" s="231"/>
      <c r="Q708" s="231"/>
      <c r="R708" s="232"/>
      <c r="S708" s="232"/>
      <c r="T708" s="232"/>
      <c r="U708" s="232"/>
      <c r="V708" s="232"/>
      <c r="W708" s="232"/>
      <c r="X708" s="232"/>
      <c r="Y708" s="232"/>
      <c r="Z708" s="212"/>
      <c r="AA708" s="212"/>
      <c r="AB708" s="212"/>
      <c r="AC708" s="212"/>
      <c r="AD708" s="212"/>
      <c r="AE708" s="212"/>
      <c r="AF708" s="212"/>
      <c r="AG708" s="212" t="s">
        <v>238</v>
      </c>
      <c r="AH708" s="212">
        <v>0</v>
      </c>
      <c r="AI708" s="212"/>
      <c r="AJ708" s="212"/>
      <c r="AK708" s="212"/>
      <c r="AL708" s="212"/>
      <c r="AM708" s="212"/>
      <c r="AN708" s="212"/>
      <c r="AO708" s="212"/>
      <c r="AP708" s="212"/>
      <c r="AQ708" s="212"/>
      <c r="AR708" s="212"/>
      <c r="AS708" s="212"/>
      <c r="AT708" s="212"/>
      <c r="AU708" s="212"/>
      <c r="AV708" s="212"/>
      <c r="AW708" s="212"/>
      <c r="AX708" s="212"/>
      <c r="AY708" s="212"/>
      <c r="AZ708" s="212"/>
      <c r="BA708" s="212"/>
      <c r="BB708" s="212"/>
      <c r="BC708" s="212"/>
      <c r="BD708" s="212"/>
      <c r="BE708" s="212"/>
      <c r="BF708" s="212"/>
      <c r="BG708" s="212"/>
      <c r="BH708" s="212"/>
    </row>
    <row r="709" spans="1:60" outlineLevel="3" x14ac:dyDescent="0.25">
      <c r="A709" s="229"/>
      <c r="B709" s="230"/>
      <c r="C709" s="267" t="s">
        <v>982</v>
      </c>
      <c r="D709" s="233"/>
      <c r="E709" s="234">
        <v>9.7919999999999998</v>
      </c>
      <c r="F709" s="232"/>
      <c r="G709" s="232"/>
      <c r="H709" s="232"/>
      <c r="I709" s="232"/>
      <c r="J709" s="232"/>
      <c r="K709" s="232"/>
      <c r="L709" s="232"/>
      <c r="M709" s="232"/>
      <c r="N709" s="231"/>
      <c r="O709" s="231"/>
      <c r="P709" s="231"/>
      <c r="Q709" s="231"/>
      <c r="R709" s="232"/>
      <c r="S709" s="232"/>
      <c r="T709" s="232"/>
      <c r="U709" s="232"/>
      <c r="V709" s="232"/>
      <c r="W709" s="232"/>
      <c r="X709" s="232"/>
      <c r="Y709" s="232"/>
      <c r="Z709" s="212"/>
      <c r="AA709" s="212"/>
      <c r="AB709" s="212"/>
      <c r="AC709" s="212"/>
      <c r="AD709" s="212"/>
      <c r="AE709" s="212"/>
      <c r="AF709" s="212"/>
      <c r="AG709" s="212" t="s">
        <v>238</v>
      </c>
      <c r="AH709" s="212">
        <v>0</v>
      </c>
      <c r="AI709" s="212"/>
      <c r="AJ709" s="212"/>
      <c r="AK709" s="212"/>
      <c r="AL709" s="212"/>
      <c r="AM709" s="212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</row>
    <row r="710" spans="1:60" outlineLevel="3" x14ac:dyDescent="0.25">
      <c r="A710" s="229"/>
      <c r="B710" s="230"/>
      <c r="C710" s="267" t="s">
        <v>983</v>
      </c>
      <c r="D710" s="233"/>
      <c r="E710" s="234">
        <v>10.816000000000001</v>
      </c>
      <c r="F710" s="232"/>
      <c r="G710" s="232"/>
      <c r="H710" s="232"/>
      <c r="I710" s="232"/>
      <c r="J710" s="232"/>
      <c r="K710" s="232"/>
      <c r="L710" s="232"/>
      <c r="M710" s="232"/>
      <c r="N710" s="231"/>
      <c r="O710" s="231"/>
      <c r="P710" s="231"/>
      <c r="Q710" s="231"/>
      <c r="R710" s="232"/>
      <c r="S710" s="232"/>
      <c r="T710" s="232"/>
      <c r="U710" s="232"/>
      <c r="V710" s="232"/>
      <c r="W710" s="232"/>
      <c r="X710" s="232"/>
      <c r="Y710" s="232"/>
      <c r="Z710" s="212"/>
      <c r="AA710" s="212"/>
      <c r="AB710" s="212"/>
      <c r="AC710" s="212"/>
      <c r="AD710" s="212"/>
      <c r="AE710" s="212"/>
      <c r="AF710" s="212"/>
      <c r="AG710" s="212" t="s">
        <v>238</v>
      </c>
      <c r="AH710" s="212">
        <v>0</v>
      </c>
      <c r="AI710" s="212"/>
      <c r="AJ710" s="212"/>
      <c r="AK710" s="212"/>
      <c r="AL710" s="212"/>
      <c r="AM710" s="212"/>
      <c r="AN710" s="212"/>
      <c r="AO710" s="212"/>
      <c r="AP710" s="212"/>
      <c r="AQ710" s="212"/>
      <c r="AR710" s="212"/>
      <c r="AS710" s="212"/>
      <c r="AT710" s="212"/>
      <c r="AU710" s="212"/>
      <c r="AV710" s="212"/>
      <c r="AW710" s="212"/>
      <c r="AX710" s="212"/>
      <c r="AY710" s="212"/>
      <c r="AZ710" s="212"/>
      <c r="BA710" s="212"/>
      <c r="BB710" s="212"/>
      <c r="BC710" s="212"/>
      <c r="BD710" s="212"/>
      <c r="BE710" s="212"/>
      <c r="BF710" s="212"/>
      <c r="BG710" s="212"/>
      <c r="BH710" s="212"/>
    </row>
    <row r="711" spans="1:60" outlineLevel="3" x14ac:dyDescent="0.25">
      <c r="A711" s="229"/>
      <c r="B711" s="230"/>
      <c r="C711" s="267" t="s">
        <v>984</v>
      </c>
      <c r="D711" s="233"/>
      <c r="E711" s="234">
        <v>10.24</v>
      </c>
      <c r="F711" s="232"/>
      <c r="G711" s="232"/>
      <c r="H711" s="232"/>
      <c r="I711" s="232"/>
      <c r="J711" s="232"/>
      <c r="K711" s="232"/>
      <c r="L711" s="232"/>
      <c r="M711" s="232"/>
      <c r="N711" s="231"/>
      <c r="O711" s="231"/>
      <c r="P711" s="231"/>
      <c r="Q711" s="231"/>
      <c r="R711" s="232"/>
      <c r="S711" s="232"/>
      <c r="T711" s="232"/>
      <c r="U711" s="232"/>
      <c r="V711" s="232"/>
      <c r="W711" s="232"/>
      <c r="X711" s="232"/>
      <c r="Y711" s="232"/>
      <c r="Z711" s="212"/>
      <c r="AA711" s="212"/>
      <c r="AB711" s="212"/>
      <c r="AC711" s="212"/>
      <c r="AD711" s="212"/>
      <c r="AE711" s="212"/>
      <c r="AF711" s="212"/>
      <c r="AG711" s="212" t="s">
        <v>238</v>
      </c>
      <c r="AH711" s="212">
        <v>0</v>
      </c>
      <c r="AI711" s="212"/>
      <c r="AJ711" s="212"/>
      <c r="AK711" s="212"/>
      <c r="AL711" s="212"/>
      <c r="AM711" s="212"/>
      <c r="AN711" s="212"/>
      <c r="AO711" s="212"/>
      <c r="AP711" s="212"/>
      <c r="AQ711" s="212"/>
      <c r="AR711" s="212"/>
      <c r="AS711" s="212"/>
      <c r="AT711" s="212"/>
      <c r="AU711" s="212"/>
      <c r="AV711" s="212"/>
      <c r="AW711" s="212"/>
      <c r="AX711" s="212"/>
      <c r="AY711" s="212"/>
      <c r="AZ711" s="212"/>
      <c r="BA711" s="212"/>
      <c r="BB711" s="212"/>
      <c r="BC711" s="212"/>
      <c r="BD711" s="212"/>
      <c r="BE711" s="212"/>
      <c r="BF711" s="212"/>
      <c r="BG711" s="212"/>
      <c r="BH711" s="212"/>
    </row>
    <row r="712" spans="1:60" outlineLevel="3" x14ac:dyDescent="0.25">
      <c r="A712" s="229"/>
      <c r="B712" s="230"/>
      <c r="C712" s="267" t="s">
        <v>985</v>
      </c>
      <c r="D712" s="233"/>
      <c r="E712" s="234">
        <v>10.24</v>
      </c>
      <c r="F712" s="232"/>
      <c r="G712" s="232"/>
      <c r="H712" s="232"/>
      <c r="I712" s="232"/>
      <c r="J712" s="232"/>
      <c r="K712" s="232"/>
      <c r="L712" s="232"/>
      <c r="M712" s="232"/>
      <c r="N712" s="231"/>
      <c r="O712" s="231"/>
      <c r="P712" s="231"/>
      <c r="Q712" s="231"/>
      <c r="R712" s="232"/>
      <c r="S712" s="232"/>
      <c r="T712" s="232"/>
      <c r="U712" s="232"/>
      <c r="V712" s="232"/>
      <c r="W712" s="232"/>
      <c r="X712" s="232"/>
      <c r="Y712" s="232"/>
      <c r="Z712" s="212"/>
      <c r="AA712" s="212"/>
      <c r="AB712" s="212"/>
      <c r="AC712" s="212"/>
      <c r="AD712" s="212"/>
      <c r="AE712" s="212"/>
      <c r="AF712" s="212"/>
      <c r="AG712" s="212" t="s">
        <v>238</v>
      </c>
      <c r="AH712" s="212">
        <v>0</v>
      </c>
      <c r="AI712" s="212"/>
      <c r="AJ712" s="212"/>
      <c r="AK712" s="212"/>
      <c r="AL712" s="212"/>
      <c r="AM712" s="212"/>
      <c r="AN712" s="212"/>
      <c r="AO712" s="212"/>
      <c r="AP712" s="212"/>
      <c r="AQ712" s="212"/>
      <c r="AR712" s="212"/>
      <c r="AS712" s="212"/>
      <c r="AT712" s="212"/>
      <c r="AU712" s="212"/>
      <c r="AV712" s="212"/>
      <c r="AW712" s="212"/>
      <c r="AX712" s="212"/>
      <c r="AY712" s="212"/>
      <c r="AZ712" s="212"/>
      <c r="BA712" s="212"/>
      <c r="BB712" s="212"/>
      <c r="BC712" s="212"/>
      <c r="BD712" s="212"/>
      <c r="BE712" s="212"/>
      <c r="BF712" s="212"/>
      <c r="BG712" s="212"/>
      <c r="BH712" s="212"/>
    </row>
    <row r="713" spans="1:60" outlineLevel="3" x14ac:dyDescent="0.25">
      <c r="A713" s="229"/>
      <c r="B713" s="230"/>
      <c r="C713" s="267" t="s">
        <v>986</v>
      </c>
      <c r="D713" s="233"/>
      <c r="E713" s="234">
        <v>9.6</v>
      </c>
      <c r="F713" s="232"/>
      <c r="G713" s="232"/>
      <c r="H713" s="232"/>
      <c r="I713" s="232"/>
      <c r="J713" s="232"/>
      <c r="K713" s="232"/>
      <c r="L713" s="232"/>
      <c r="M713" s="232"/>
      <c r="N713" s="231"/>
      <c r="O713" s="231"/>
      <c r="P713" s="231"/>
      <c r="Q713" s="231"/>
      <c r="R713" s="232"/>
      <c r="S713" s="232"/>
      <c r="T713" s="232"/>
      <c r="U713" s="232"/>
      <c r="V713" s="232"/>
      <c r="W713" s="232"/>
      <c r="X713" s="232"/>
      <c r="Y713" s="232"/>
      <c r="Z713" s="212"/>
      <c r="AA713" s="212"/>
      <c r="AB713" s="212"/>
      <c r="AC713" s="212"/>
      <c r="AD713" s="212"/>
      <c r="AE713" s="212"/>
      <c r="AF713" s="212"/>
      <c r="AG713" s="212" t="s">
        <v>238</v>
      </c>
      <c r="AH713" s="212">
        <v>0</v>
      </c>
      <c r="AI713" s="212"/>
      <c r="AJ713" s="212"/>
      <c r="AK713" s="212"/>
      <c r="AL713" s="212"/>
      <c r="AM713" s="212"/>
      <c r="AN713" s="212"/>
      <c r="AO713" s="212"/>
      <c r="AP713" s="212"/>
      <c r="AQ713" s="212"/>
      <c r="AR713" s="212"/>
      <c r="AS713" s="212"/>
      <c r="AT713" s="212"/>
      <c r="AU713" s="212"/>
      <c r="AV713" s="212"/>
      <c r="AW713" s="212"/>
      <c r="AX713" s="212"/>
      <c r="AY713" s="212"/>
      <c r="AZ713" s="212"/>
      <c r="BA713" s="212"/>
      <c r="BB713" s="212"/>
      <c r="BC713" s="212"/>
      <c r="BD713" s="212"/>
      <c r="BE713" s="212"/>
      <c r="BF713" s="212"/>
      <c r="BG713" s="212"/>
      <c r="BH713" s="212"/>
    </row>
    <row r="714" spans="1:60" outlineLevel="3" x14ac:dyDescent="0.25">
      <c r="A714" s="229"/>
      <c r="B714" s="230"/>
      <c r="C714" s="267" t="s">
        <v>987</v>
      </c>
      <c r="D714" s="233"/>
      <c r="E714" s="234">
        <v>14.528</v>
      </c>
      <c r="F714" s="232"/>
      <c r="G714" s="232"/>
      <c r="H714" s="232"/>
      <c r="I714" s="232"/>
      <c r="J714" s="232"/>
      <c r="K714" s="232"/>
      <c r="L714" s="232"/>
      <c r="M714" s="232"/>
      <c r="N714" s="231"/>
      <c r="O714" s="231"/>
      <c r="P714" s="231"/>
      <c r="Q714" s="231"/>
      <c r="R714" s="232"/>
      <c r="S714" s="232"/>
      <c r="T714" s="232"/>
      <c r="U714" s="232"/>
      <c r="V714" s="232"/>
      <c r="W714" s="232"/>
      <c r="X714" s="232"/>
      <c r="Y714" s="232"/>
      <c r="Z714" s="212"/>
      <c r="AA714" s="212"/>
      <c r="AB714" s="212"/>
      <c r="AC714" s="212"/>
      <c r="AD714" s="212"/>
      <c r="AE714" s="212"/>
      <c r="AF714" s="212"/>
      <c r="AG714" s="212" t="s">
        <v>238</v>
      </c>
      <c r="AH714" s="212">
        <v>0</v>
      </c>
      <c r="AI714" s="212"/>
      <c r="AJ714" s="212"/>
      <c r="AK714" s="212"/>
      <c r="AL714" s="212"/>
      <c r="AM714" s="212"/>
      <c r="AN714" s="212"/>
      <c r="AO714" s="212"/>
      <c r="AP714" s="212"/>
      <c r="AQ714" s="212"/>
      <c r="AR714" s="212"/>
      <c r="AS714" s="212"/>
      <c r="AT714" s="212"/>
      <c r="AU714" s="212"/>
      <c r="AV714" s="212"/>
      <c r="AW714" s="212"/>
      <c r="AX714" s="212"/>
      <c r="AY714" s="212"/>
      <c r="AZ714" s="212"/>
      <c r="BA714" s="212"/>
      <c r="BB714" s="212"/>
      <c r="BC714" s="212"/>
      <c r="BD714" s="212"/>
      <c r="BE714" s="212"/>
      <c r="BF714" s="212"/>
      <c r="BG714" s="212"/>
      <c r="BH714" s="212"/>
    </row>
    <row r="715" spans="1:60" outlineLevel="3" x14ac:dyDescent="0.25">
      <c r="A715" s="229"/>
      <c r="B715" s="230"/>
      <c r="C715" s="267" t="s">
        <v>988</v>
      </c>
      <c r="D715" s="233"/>
      <c r="E715" s="234">
        <v>9.6</v>
      </c>
      <c r="F715" s="232"/>
      <c r="G715" s="232"/>
      <c r="H715" s="232"/>
      <c r="I715" s="232"/>
      <c r="J715" s="232"/>
      <c r="K715" s="232"/>
      <c r="L715" s="232"/>
      <c r="M715" s="232"/>
      <c r="N715" s="231"/>
      <c r="O715" s="231"/>
      <c r="P715" s="231"/>
      <c r="Q715" s="231"/>
      <c r="R715" s="232"/>
      <c r="S715" s="232"/>
      <c r="T715" s="232"/>
      <c r="U715" s="232"/>
      <c r="V715" s="232"/>
      <c r="W715" s="232"/>
      <c r="X715" s="232"/>
      <c r="Y715" s="232"/>
      <c r="Z715" s="212"/>
      <c r="AA715" s="212"/>
      <c r="AB715" s="212"/>
      <c r="AC715" s="212"/>
      <c r="AD715" s="212"/>
      <c r="AE715" s="212"/>
      <c r="AF715" s="212"/>
      <c r="AG715" s="212" t="s">
        <v>238</v>
      </c>
      <c r="AH715" s="212">
        <v>0</v>
      </c>
      <c r="AI715" s="212"/>
      <c r="AJ715" s="212"/>
      <c r="AK715" s="212"/>
      <c r="AL715" s="212"/>
      <c r="AM715" s="212"/>
      <c r="AN715" s="212"/>
      <c r="AO715" s="212"/>
      <c r="AP715" s="212"/>
      <c r="AQ715" s="212"/>
      <c r="AR715" s="212"/>
      <c r="AS715" s="212"/>
      <c r="AT715" s="212"/>
      <c r="AU715" s="212"/>
      <c r="AV715" s="212"/>
      <c r="AW715" s="212"/>
      <c r="AX715" s="212"/>
      <c r="AY715" s="212"/>
      <c r="AZ715" s="212"/>
      <c r="BA715" s="212"/>
      <c r="BB715" s="212"/>
      <c r="BC715" s="212"/>
      <c r="BD715" s="212"/>
      <c r="BE715" s="212"/>
      <c r="BF715" s="212"/>
      <c r="BG715" s="212"/>
      <c r="BH715" s="212"/>
    </row>
    <row r="716" spans="1:60" outlineLevel="3" x14ac:dyDescent="0.25">
      <c r="A716" s="229"/>
      <c r="B716" s="230"/>
      <c r="C716" s="267" t="s">
        <v>989</v>
      </c>
      <c r="D716" s="233"/>
      <c r="E716" s="234">
        <v>10.88</v>
      </c>
      <c r="F716" s="232"/>
      <c r="G716" s="232"/>
      <c r="H716" s="232"/>
      <c r="I716" s="232"/>
      <c r="J716" s="232"/>
      <c r="K716" s="232"/>
      <c r="L716" s="232"/>
      <c r="M716" s="232"/>
      <c r="N716" s="231"/>
      <c r="O716" s="231"/>
      <c r="P716" s="231"/>
      <c r="Q716" s="231"/>
      <c r="R716" s="232"/>
      <c r="S716" s="232"/>
      <c r="T716" s="232"/>
      <c r="U716" s="232"/>
      <c r="V716" s="232"/>
      <c r="W716" s="232"/>
      <c r="X716" s="232"/>
      <c r="Y716" s="232"/>
      <c r="Z716" s="212"/>
      <c r="AA716" s="212"/>
      <c r="AB716" s="212"/>
      <c r="AC716" s="212"/>
      <c r="AD716" s="212"/>
      <c r="AE716" s="212"/>
      <c r="AF716" s="212"/>
      <c r="AG716" s="212" t="s">
        <v>238</v>
      </c>
      <c r="AH716" s="212">
        <v>0</v>
      </c>
      <c r="AI716" s="212"/>
      <c r="AJ716" s="212"/>
      <c r="AK716" s="212"/>
      <c r="AL716" s="212"/>
      <c r="AM716" s="212"/>
      <c r="AN716" s="212"/>
      <c r="AO716" s="212"/>
      <c r="AP716" s="212"/>
      <c r="AQ716" s="212"/>
      <c r="AR716" s="212"/>
      <c r="AS716" s="212"/>
      <c r="AT716" s="212"/>
      <c r="AU716" s="212"/>
      <c r="AV716" s="212"/>
      <c r="AW716" s="212"/>
      <c r="AX716" s="212"/>
      <c r="AY716" s="212"/>
      <c r="AZ716" s="212"/>
      <c r="BA716" s="212"/>
      <c r="BB716" s="212"/>
      <c r="BC716" s="212"/>
      <c r="BD716" s="212"/>
      <c r="BE716" s="212"/>
      <c r="BF716" s="212"/>
      <c r="BG716" s="212"/>
      <c r="BH716" s="212"/>
    </row>
    <row r="717" spans="1:60" outlineLevel="3" x14ac:dyDescent="0.25">
      <c r="A717" s="229"/>
      <c r="B717" s="230"/>
      <c r="C717" s="267" t="s">
        <v>990</v>
      </c>
      <c r="D717" s="233"/>
      <c r="E717" s="234">
        <v>15.36</v>
      </c>
      <c r="F717" s="232"/>
      <c r="G717" s="232"/>
      <c r="H717" s="232"/>
      <c r="I717" s="232"/>
      <c r="J717" s="232"/>
      <c r="K717" s="232"/>
      <c r="L717" s="232"/>
      <c r="M717" s="232"/>
      <c r="N717" s="231"/>
      <c r="O717" s="231"/>
      <c r="P717" s="231"/>
      <c r="Q717" s="231"/>
      <c r="R717" s="232"/>
      <c r="S717" s="232"/>
      <c r="T717" s="232"/>
      <c r="U717" s="232"/>
      <c r="V717" s="232"/>
      <c r="W717" s="232"/>
      <c r="X717" s="232"/>
      <c r="Y717" s="232"/>
      <c r="Z717" s="212"/>
      <c r="AA717" s="212"/>
      <c r="AB717" s="212"/>
      <c r="AC717" s="212"/>
      <c r="AD717" s="212"/>
      <c r="AE717" s="212"/>
      <c r="AF717" s="212"/>
      <c r="AG717" s="212" t="s">
        <v>238</v>
      </c>
      <c r="AH717" s="212">
        <v>0</v>
      </c>
      <c r="AI717" s="212"/>
      <c r="AJ717" s="212"/>
      <c r="AK717" s="212"/>
      <c r="AL717" s="212"/>
      <c r="AM717" s="212"/>
      <c r="AN717" s="212"/>
      <c r="AO717" s="212"/>
      <c r="AP717" s="212"/>
      <c r="AQ717" s="212"/>
      <c r="AR717" s="212"/>
      <c r="AS717" s="212"/>
      <c r="AT717" s="212"/>
      <c r="AU717" s="212"/>
      <c r="AV717" s="212"/>
      <c r="AW717" s="212"/>
      <c r="AX717" s="212"/>
      <c r="AY717" s="212"/>
      <c r="AZ717" s="212"/>
      <c r="BA717" s="212"/>
      <c r="BB717" s="212"/>
      <c r="BC717" s="212"/>
      <c r="BD717" s="212"/>
      <c r="BE717" s="212"/>
      <c r="BF717" s="212"/>
      <c r="BG717" s="212"/>
      <c r="BH717" s="212"/>
    </row>
    <row r="718" spans="1:60" outlineLevel="3" x14ac:dyDescent="0.25">
      <c r="A718" s="229"/>
      <c r="B718" s="230"/>
      <c r="C718" s="267" t="s">
        <v>991</v>
      </c>
      <c r="D718" s="233"/>
      <c r="E718" s="234">
        <v>10.24</v>
      </c>
      <c r="F718" s="232"/>
      <c r="G718" s="232"/>
      <c r="H718" s="232"/>
      <c r="I718" s="232"/>
      <c r="J718" s="232"/>
      <c r="K718" s="232"/>
      <c r="L718" s="232"/>
      <c r="M718" s="232"/>
      <c r="N718" s="231"/>
      <c r="O718" s="231"/>
      <c r="P718" s="231"/>
      <c r="Q718" s="231"/>
      <c r="R718" s="232"/>
      <c r="S718" s="232"/>
      <c r="T718" s="232"/>
      <c r="U718" s="232"/>
      <c r="V718" s="232"/>
      <c r="W718" s="232"/>
      <c r="X718" s="232"/>
      <c r="Y718" s="232"/>
      <c r="Z718" s="212"/>
      <c r="AA718" s="212"/>
      <c r="AB718" s="212"/>
      <c r="AC718" s="212"/>
      <c r="AD718" s="212"/>
      <c r="AE718" s="212"/>
      <c r="AF718" s="212"/>
      <c r="AG718" s="212" t="s">
        <v>238</v>
      </c>
      <c r="AH718" s="212">
        <v>0</v>
      </c>
      <c r="AI718" s="212"/>
      <c r="AJ718" s="212"/>
      <c r="AK718" s="212"/>
      <c r="AL718" s="212"/>
      <c r="AM718" s="212"/>
      <c r="AN718" s="212"/>
      <c r="AO718" s="212"/>
      <c r="AP718" s="212"/>
      <c r="AQ718" s="212"/>
      <c r="AR718" s="212"/>
      <c r="AS718" s="212"/>
      <c r="AT718" s="212"/>
      <c r="AU718" s="212"/>
      <c r="AV718" s="212"/>
      <c r="AW718" s="212"/>
      <c r="AX718" s="212"/>
      <c r="AY718" s="212"/>
      <c r="AZ718" s="212"/>
      <c r="BA718" s="212"/>
      <c r="BB718" s="212"/>
      <c r="BC718" s="212"/>
      <c r="BD718" s="212"/>
      <c r="BE718" s="212"/>
      <c r="BF718" s="212"/>
      <c r="BG718" s="212"/>
      <c r="BH718" s="212"/>
    </row>
    <row r="719" spans="1:60" outlineLevel="3" x14ac:dyDescent="0.25">
      <c r="A719" s="229"/>
      <c r="B719" s="230"/>
      <c r="C719" s="267" t="s">
        <v>992</v>
      </c>
      <c r="D719" s="233"/>
      <c r="E719" s="234">
        <v>10.4512</v>
      </c>
      <c r="F719" s="232"/>
      <c r="G719" s="232"/>
      <c r="H719" s="232"/>
      <c r="I719" s="232"/>
      <c r="J719" s="232"/>
      <c r="K719" s="232"/>
      <c r="L719" s="232"/>
      <c r="M719" s="232"/>
      <c r="N719" s="231"/>
      <c r="O719" s="231"/>
      <c r="P719" s="231"/>
      <c r="Q719" s="231"/>
      <c r="R719" s="232"/>
      <c r="S719" s="232"/>
      <c r="T719" s="232"/>
      <c r="U719" s="232"/>
      <c r="V719" s="232"/>
      <c r="W719" s="232"/>
      <c r="X719" s="232"/>
      <c r="Y719" s="232"/>
      <c r="Z719" s="212"/>
      <c r="AA719" s="212"/>
      <c r="AB719" s="212"/>
      <c r="AC719" s="212"/>
      <c r="AD719" s="212"/>
      <c r="AE719" s="212"/>
      <c r="AF719" s="212"/>
      <c r="AG719" s="212" t="s">
        <v>238</v>
      </c>
      <c r="AH719" s="212">
        <v>0</v>
      </c>
      <c r="AI719" s="212"/>
      <c r="AJ719" s="212"/>
      <c r="AK719" s="212"/>
      <c r="AL719" s="212"/>
      <c r="AM719" s="212"/>
      <c r="AN719" s="212"/>
      <c r="AO719" s="212"/>
      <c r="AP719" s="212"/>
      <c r="AQ719" s="212"/>
      <c r="AR719" s="212"/>
      <c r="AS719" s="212"/>
      <c r="AT719" s="212"/>
      <c r="AU719" s="212"/>
      <c r="AV719" s="212"/>
      <c r="AW719" s="212"/>
      <c r="AX719" s="212"/>
      <c r="AY719" s="212"/>
      <c r="AZ719" s="212"/>
      <c r="BA719" s="212"/>
      <c r="BB719" s="212"/>
      <c r="BC719" s="212"/>
      <c r="BD719" s="212"/>
      <c r="BE719" s="212"/>
      <c r="BF719" s="212"/>
      <c r="BG719" s="212"/>
      <c r="BH719" s="212"/>
    </row>
    <row r="720" spans="1:60" outlineLevel="3" x14ac:dyDescent="0.25">
      <c r="A720" s="229"/>
      <c r="B720" s="230"/>
      <c r="C720" s="267" t="s">
        <v>993</v>
      </c>
      <c r="D720" s="233"/>
      <c r="E720" s="234">
        <v>12.8</v>
      </c>
      <c r="F720" s="232"/>
      <c r="G720" s="232"/>
      <c r="H720" s="232"/>
      <c r="I720" s="232"/>
      <c r="J720" s="232"/>
      <c r="K720" s="232"/>
      <c r="L720" s="232"/>
      <c r="M720" s="232"/>
      <c r="N720" s="231"/>
      <c r="O720" s="231"/>
      <c r="P720" s="231"/>
      <c r="Q720" s="231"/>
      <c r="R720" s="232"/>
      <c r="S720" s="232"/>
      <c r="T720" s="232"/>
      <c r="U720" s="232"/>
      <c r="V720" s="232"/>
      <c r="W720" s="232"/>
      <c r="X720" s="232"/>
      <c r="Y720" s="232"/>
      <c r="Z720" s="212"/>
      <c r="AA720" s="212"/>
      <c r="AB720" s="212"/>
      <c r="AC720" s="212"/>
      <c r="AD720" s="212"/>
      <c r="AE720" s="212"/>
      <c r="AF720" s="212"/>
      <c r="AG720" s="212" t="s">
        <v>238</v>
      </c>
      <c r="AH720" s="212">
        <v>0</v>
      </c>
      <c r="AI720" s="212"/>
      <c r="AJ720" s="212"/>
      <c r="AK720" s="212"/>
      <c r="AL720" s="212"/>
      <c r="AM720" s="212"/>
      <c r="AN720" s="212"/>
      <c r="AO720" s="212"/>
      <c r="AP720" s="212"/>
      <c r="AQ720" s="212"/>
      <c r="AR720" s="212"/>
      <c r="AS720" s="212"/>
      <c r="AT720" s="212"/>
      <c r="AU720" s="212"/>
      <c r="AV720" s="212"/>
      <c r="AW720" s="212"/>
      <c r="AX720" s="212"/>
      <c r="AY720" s="212"/>
      <c r="AZ720" s="212"/>
      <c r="BA720" s="212"/>
      <c r="BB720" s="212"/>
      <c r="BC720" s="212"/>
      <c r="BD720" s="212"/>
      <c r="BE720" s="212"/>
      <c r="BF720" s="212"/>
      <c r="BG720" s="212"/>
      <c r="BH720" s="212"/>
    </row>
    <row r="721" spans="1:60" outlineLevel="3" x14ac:dyDescent="0.25">
      <c r="A721" s="229"/>
      <c r="B721" s="230"/>
      <c r="C721" s="267" t="s">
        <v>994</v>
      </c>
      <c r="D721" s="233"/>
      <c r="E721" s="234">
        <v>3.008</v>
      </c>
      <c r="F721" s="232"/>
      <c r="G721" s="232"/>
      <c r="H721" s="232"/>
      <c r="I721" s="232"/>
      <c r="J721" s="232"/>
      <c r="K721" s="232"/>
      <c r="L721" s="232"/>
      <c r="M721" s="232"/>
      <c r="N721" s="231"/>
      <c r="O721" s="231"/>
      <c r="P721" s="231"/>
      <c r="Q721" s="231"/>
      <c r="R721" s="232"/>
      <c r="S721" s="232"/>
      <c r="T721" s="232"/>
      <c r="U721" s="232"/>
      <c r="V721" s="232"/>
      <c r="W721" s="232"/>
      <c r="X721" s="232"/>
      <c r="Y721" s="232"/>
      <c r="Z721" s="212"/>
      <c r="AA721" s="212"/>
      <c r="AB721" s="212"/>
      <c r="AC721" s="212"/>
      <c r="AD721" s="212"/>
      <c r="AE721" s="212"/>
      <c r="AF721" s="212"/>
      <c r="AG721" s="212" t="s">
        <v>238</v>
      </c>
      <c r="AH721" s="212">
        <v>0</v>
      </c>
      <c r="AI721" s="212"/>
      <c r="AJ721" s="212"/>
      <c r="AK721" s="212"/>
      <c r="AL721" s="212"/>
      <c r="AM721" s="212"/>
      <c r="AN721" s="212"/>
      <c r="AO721" s="212"/>
      <c r="AP721" s="212"/>
      <c r="AQ721" s="212"/>
      <c r="AR721" s="212"/>
      <c r="AS721" s="212"/>
      <c r="AT721" s="212"/>
      <c r="AU721" s="212"/>
      <c r="AV721" s="212"/>
      <c r="AW721" s="212"/>
      <c r="AX721" s="212"/>
      <c r="AY721" s="212"/>
      <c r="AZ721" s="212"/>
      <c r="BA721" s="212"/>
      <c r="BB721" s="212"/>
      <c r="BC721" s="212"/>
      <c r="BD721" s="212"/>
      <c r="BE721" s="212"/>
      <c r="BF721" s="212"/>
      <c r="BG721" s="212"/>
      <c r="BH721" s="212"/>
    </row>
    <row r="722" spans="1:60" outlineLevel="3" x14ac:dyDescent="0.25">
      <c r="A722" s="229"/>
      <c r="B722" s="230"/>
      <c r="C722" s="267" t="s">
        <v>995</v>
      </c>
      <c r="D722" s="233"/>
      <c r="E722" s="234">
        <v>11.2</v>
      </c>
      <c r="F722" s="232"/>
      <c r="G722" s="232"/>
      <c r="H722" s="232"/>
      <c r="I722" s="232"/>
      <c r="J722" s="232"/>
      <c r="K722" s="232"/>
      <c r="L722" s="232"/>
      <c r="M722" s="232"/>
      <c r="N722" s="231"/>
      <c r="O722" s="231"/>
      <c r="P722" s="231"/>
      <c r="Q722" s="231"/>
      <c r="R722" s="232"/>
      <c r="S722" s="232"/>
      <c r="T722" s="232"/>
      <c r="U722" s="232"/>
      <c r="V722" s="232"/>
      <c r="W722" s="232"/>
      <c r="X722" s="232"/>
      <c r="Y722" s="232"/>
      <c r="Z722" s="212"/>
      <c r="AA722" s="212"/>
      <c r="AB722" s="212"/>
      <c r="AC722" s="212"/>
      <c r="AD722" s="212"/>
      <c r="AE722" s="212"/>
      <c r="AF722" s="212"/>
      <c r="AG722" s="212" t="s">
        <v>238</v>
      </c>
      <c r="AH722" s="212">
        <v>0</v>
      </c>
      <c r="AI722" s="212"/>
      <c r="AJ722" s="212"/>
      <c r="AK722" s="212"/>
      <c r="AL722" s="212"/>
      <c r="AM722" s="212"/>
      <c r="AN722" s="212"/>
      <c r="AO722" s="212"/>
      <c r="AP722" s="212"/>
      <c r="AQ722" s="212"/>
      <c r="AR722" s="212"/>
      <c r="AS722" s="212"/>
      <c r="AT722" s="212"/>
      <c r="AU722" s="212"/>
      <c r="AV722" s="212"/>
      <c r="AW722" s="212"/>
      <c r="AX722" s="212"/>
      <c r="AY722" s="212"/>
      <c r="AZ722" s="212"/>
      <c r="BA722" s="212"/>
      <c r="BB722" s="212"/>
      <c r="BC722" s="212"/>
      <c r="BD722" s="212"/>
      <c r="BE722" s="212"/>
      <c r="BF722" s="212"/>
      <c r="BG722" s="212"/>
      <c r="BH722" s="212"/>
    </row>
    <row r="723" spans="1:60" outlineLevel="3" x14ac:dyDescent="0.25">
      <c r="A723" s="229"/>
      <c r="B723" s="230"/>
      <c r="C723" s="267" t="s">
        <v>996</v>
      </c>
      <c r="D723" s="233"/>
      <c r="E723" s="234">
        <v>15.36</v>
      </c>
      <c r="F723" s="232"/>
      <c r="G723" s="232"/>
      <c r="H723" s="232"/>
      <c r="I723" s="232"/>
      <c r="J723" s="232"/>
      <c r="K723" s="232"/>
      <c r="L723" s="232"/>
      <c r="M723" s="232"/>
      <c r="N723" s="231"/>
      <c r="O723" s="231"/>
      <c r="P723" s="231"/>
      <c r="Q723" s="231"/>
      <c r="R723" s="232"/>
      <c r="S723" s="232"/>
      <c r="T723" s="232"/>
      <c r="U723" s="232"/>
      <c r="V723" s="232"/>
      <c r="W723" s="232"/>
      <c r="X723" s="232"/>
      <c r="Y723" s="232"/>
      <c r="Z723" s="212"/>
      <c r="AA723" s="212"/>
      <c r="AB723" s="212"/>
      <c r="AC723" s="212"/>
      <c r="AD723" s="212"/>
      <c r="AE723" s="212"/>
      <c r="AF723" s="212"/>
      <c r="AG723" s="212" t="s">
        <v>238</v>
      </c>
      <c r="AH723" s="212">
        <v>0</v>
      </c>
      <c r="AI723" s="212"/>
      <c r="AJ723" s="212"/>
      <c r="AK723" s="212"/>
      <c r="AL723" s="212"/>
      <c r="AM723" s="212"/>
      <c r="AN723" s="212"/>
      <c r="AO723" s="212"/>
      <c r="AP723" s="212"/>
      <c r="AQ723" s="212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</row>
    <row r="724" spans="1:60" outlineLevel="3" x14ac:dyDescent="0.25">
      <c r="A724" s="229"/>
      <c r="B724" s="230"/>
      <c r="C724" s="267" t="s">
        <v>997</v>
      </c>
      <c r="D724" s="233"/>
      <c r="E724" s="234">
        <v>2.8159999999999998</v>
      </c>
      <c r="F724" s="232"/>
      <c r="G724" s="232"/>
      <c r="H724" s="232"/>
      <c r="I724" s="232"/>
      <c r="J724" s="232"/>
      <c r="K724" s="232"/>
      <c r="L724" s="232"/>
      <c r="M724" s="232"/>
      <c r="N724" s="231"/>
      <c r="O724" s="231"/>
      <c r="P724" s="231"/>
      <c r="Q724" s="231"/>
      <c r="R724" s="232"/>
      <c r="S724" s="232"/>
      <c r="T724" s="232"/>
      <c r="U724" s="232"/>
      <c r="V724" s="232"/>
      <c r="W724" s="232"/>
      <c r="X724" s="232"/>
      <c r="Y724" s="232"/>
      <c r="Z724" s="212"/>
      <c r="AA724" s="212"/>
      <c r="AB724" s="212"/>
      <c r="AC724" s="212"/>
      <c r="AD724" s="212"/>
      <c r="AE724" s="212"/>
      <c r="AF724" s="212"/>
      <c r="AG724" s="212" t="s">
        <v>238</v>
      </c>
      <c r="AH724" s="212">
        <v>0</v>
      </c>
      <c r="AI724" s="212"/>
      <c r="AJ724" s="212"/>
      <c r="AK724" s="212"/>
      <c r="AL724" s="212"/>
      <c r="AM724" s="212"/>
      <c r="AN724" s="212"/>
      <c r="AO724" s="212"/>
      <c r="AP724" s="212"/>
      <c r="AQ724" s="212"/>
      <c r="AR724" s="212"/>
      <c r="AS724" s="212"/>
      <c r="AT724" s="212"/>
      <c r="AU724" s="212"/>
      <c r="AV724" s="212"/>
      <c r="AW724" s="212"/>
      <c r="AX724" s="212"/>
      <c r="AY724" s="212"/>
      <c r="AZ724" s="212"/>
      <c r="BA724" s="212"/>
      <c r="BB724" s="212"/>
      <c r="BC724" s="212"/>
      <c r="BD724" s="212"/>
      <c r="BE724" s="212"/>
      <c r="BF724" s="212"/>
      <c r="BG724" s="212"/>
      <c r="BH724" s="212"/>
    </row>
    <row r="725" spans="1:60" outlineLevel="3" x14ac:dyDescent="0.25">
      <c r="A725" s="229"/>
      <c r="B725" s="230"/>
      <c r="C725" s="267" t="s">
        <v>998</v>
      </c>
      <c r="D725" s="233"/>
      <c r="E725" s="234">
        <v>14.272</v>
      </c>
      <c r="F725" s="232"/>
      <c r="G725" s="232"/>
      <c r="H725" s="232"/>
      <c r="I725" s="232"/>
      <c r="J725" s="232"/>
      <c r="K725" s="232"/>
      <c r="L725" s="232"/>
      <c r="M725" s="232"/>
      <c r="N725" s="231"/>
      <c r="O725" s="231"/>
      <c r="P725" s="231"/>
      <c r="Q725" s="231"/>
      <c r="R725" s="232"/>
      <c r="S725" s="232"/>
      <c r="T725" s="232"/>
      <c r="U725" s="232"/>
      <c r="V725" s="232"/>
      <c r="W725" s="232"/>
      <c r="X725" s="232"/>
      <c r="Y725" s="232"/>
      <c r="Z725" s="212"/>
      <c r="AA725" s="212"/>
      <c r="AB725" s="212"/>
      <c r="AC725" s="212"/>
      <c r="AD725" s="212"/>
      <c r="AE725" s="212"/>
      <c r="AF725" s="212"/>
      <c r="AG725" s="212" t="s">
        <v>238</v>
      </c>
      <c r="AH725" s="212">
        <v>0</v>
      </c>
      <c r="AI725" s="212"/>
      <c r="AJ725" s="212"/>
      <c r="AK725" s="212"/>
      <c r="AL725" s="212"/>
      <c r="AM725" s="212"/>
      <c r="AN725" s="212"/>
      <c r="AO725" s="212"/>
      <c r="AP725" s="212"/>
      <c r="AQ725" s="212"/>
      <c r="AR725" s="212"/>
      <c r="AS725" s="212"/>
      <c r="AT725" s="212"/>
      <c r="AU725" s="212"/>
      <c r="AV725" s="212"/>
      <c r="AW725" s="212"/>
      <c r="AX725" s="212"/>
      <c r="AY725" s="212"/>
      <c r="AZ725" s="212"/>
      <c r="BA725" s="212"/>
      <c r="BB725" s="212"/>
      <c r="BC725" s="212"/>
      <c r="BD725" s="212"/>
      <c r="BE725" s="212"/>
      <c r="BF725" s="212"/>
      <c r="BG725" s="212"/>
      <c r="BH725" s="212"/>
    </row>
    <row r="726" spans="1:60" outlineLevel="3" x14ac:dyDescent="0.25">
      <c r="A726" s="229"/>
      <c r="B726" s="230"/>
      <c r="C726" s="267" t="s">
        <v>999</v>
      </c>
      <c r="D726" s="233"/>
      <c r="E726" s="234">
        <v>10.368</v>
      </c>
      <c r="F726" s="232"/>
      <c r="G726" s="232"/>
      <c r="H726" s="232"/>
      <c r="I726" s="232"/>
      <c r="J726" s="232"/>
      <c r="K726" s="232"/>
      <c r="L726" s="232"/>
      <c r="M726" s="232"/>
      <c r="N726" s="231"/>
      <c r="O726" s="231"/>
      <c r="P726" s="231"/>
      <c r="Q726" s="231"/>
      <c r="R726" s="232"/>
      <c r="S726" s="232"/>
      <c r="T726" s="232"/>
      <c r="U726" s="232"/>
      <c r="V726" s="232"/>
      <c r="W726" s="232"/>
      <c r="X726" s="232"/>
      <c r="Y726" s="232"/>
      <c r="Z726" s="212"/>
      <c r="AA726" s="212"/>
      <c r="AB726" s="212"/>
      <c r="AC726" s="212"/>
      <c r="AD726" s="212"/>
      <c r="AE726" s="212"/>
      <c r="AF726" s="212"/>
      <c r="AG726" s="212" t="s">
        <v>238</v>
      </c>
      <c r="AH726" s="212">
        <v>0</v>
      </c>
      <c r="AI726" s="212"/>
      <c r="AJ726" s="212"/>
      <c r="AK726" s="212"/>
      <c r="AL726" s="212"/>
      <c r="AM726" s="212"/>
      <c r="AN726" s="212"/>
      <c r="AO726" s="212"/>
      <c r="AP726" s="212"/>
      <c r="AQ726" s="212"/>
      <c r="AR726" s="212"/>
      <c r="AS726" s="212"/>
      <c r="AT726" s="212"/>
      <c r="AU726" s="212"/>
      <c r="AV726" s="212"/>
      <c r="AW726" s="212"/>
      <c r="AX726" s="212"/>
      <c r="AY726" s="212"/>
      <c r="AZ726" s="212"/>
      <c r="BA726" s="212"/>
      <c r="BB726" s="212"/>
      <c r="BC726" s="212"/>
      <c r="BD726" s="212"/>
      <c r="BE726" s="212"/>
      <c r="BF726" s="212"/>
      <c r="BG726" s="212"/>
      <c r="BH726" s="212"/>
    </row>
    <row r="727" spans="1:60" outlineLevel="3" x14ac:dyDescent="0.25">
      <c r="A727" s="229"/>
      <c r="B727" s="230"/>
      <c r="C727" s="267" t="s">
        <v>1000</v>
      </c>
      <c r="D727" s="233"/>
      <c r="E727" s="234">
        <v>10.272</v>
      </c>
      <c r="F727" s="232"/>
      <c r="G727" s="232"/>
      <c r="H727" s="232"/>
      <c r="I727" s="232"/>
      <c r="J727" s="232"/>
      <c r="K727" s="232"/>
      <c r="L727" s="232"/>
      <c r="M727" s="232"/>
      <c r="N727" s="231"/>
      <c r="O727" s="231"/>
      <c r="P727" s="231"/>
      <c r="Q727" s="231"/>
      <c r="R727" s="232"/>
      <c r="S727" s="232"/>
      <c r="T727" s="232"/>
      <c r="U727" s="232"/>
      <c r="V727" s="232"/>
      <c r="W727" s="232"/>
      <c r="X727" s="232"/>
      <c r="Y727" s="232"/>
      <c r="Z727" s="212"/>
      <c r="AA727" s="212"/>
      <c r="AB727" s="212"/>
      <c r="AC727" s="212"/>
      <c r="AD727" s="212"/>
      <c r="AE727" s="212"/>
      <c r="AF727" s="212"/>
      <c r="AG727" s="212" t="s">
        <v>238</v>
      </c>
      <c r="AH727" s="212">
        <v>0</v>
      </c>
      <c r="AI727" s="212"/>
      <c r="AJ727" s="212"/>
      <c r="AK727" s="212"/>
      <c r="AL727" s="212"/>
      <c r="AM727" s="212"/>
      <c r="AN727" s="212"/>
      <c r="AO727" s="212"/>
      <c r="AP727" s="212"/>
      <c r="AQ727" s="212"/>
      <c r="AR727" s="212"/>
      <c r="AS727" s="212"/>
      <c r="AT727" s="212"/>
      <c r="AU727" s="212"/>
      <c r="AV727" s="212"/>
      <c r="AW727" s="212"/>
      <c r="AX727" s="212"/>
      <c r="AY727" s="212"/>
      <c r="AZ727" s="212"/>
      <c r="BA727" s="212"/>
      <c r="BB727" s="212"/>
      <c r="BC727" s="212"/>
      <c r="BD727" s="212"/>
      <c r="BE727" s="212"/>
      <c r="BF727" s="212"/>
      <c r="BG727" s="212"/>
      <c r="BH727" s="212"/>
    </row>
    <row r="728" spans="1:60" outlineLevel="3" x14ac:dyDescent="0.25">
      <c r="A728" s="229"/>
      <c r="B728" s="230"/>
      <c r="C728" s="267" t="s">
        <v>1001</v>
      </c>
      <c r="D728" s="233"/>
      <c r="E728" s="234">
        <v>4.032</v>
      </c>
      <c r="F728" s="232"/>
      <c r="G728" s="232"/>
      <c r="H728" s="232"/>
      <c r="I728" s="232"/>
      <c r="J728" s="232"/>
      <c r="K728" s="232"/>
      <c r="L728" s="232"/>
      <c r="M728" s="232"/>
      <c r="N728" s="231"/>
      <c r="O728" s="231"/>
      <c r="P728" s="231"/>
      <c r="Q728" s="231"/>
      <c r="R728" s="232"/>
      <c r="S728" s="232"/>
      <c r="T728" s="232"/>
      <c r="U728" s="232"/>
      <c r="V728" s="232"/>
      <c r="W728" s="232"/>
      <c r="X728" s="232"/>
      <c r="Y728" s="232"/>
      <c r="Z728" s="212"/>
      <c r="AA728" s="212"/>
      <c r="AB728" s="212"/>
      <c r="AC728" s="212"/>
      <c r="AD728" s="212"/>
      <c r="AE728" s="212"/>
      <c r="AF728" s="212"/>
      <c r="AG728" s="212" t="s">
        <v>238</v>
      </c>
      <c r="AH728" s="212">
        <v>0</v>
      </c>
      <c r="AI728" s="212"/>
      <c r="AJ728" s="212"/>
      <c r="AK728" s="212"/>
      <c r="AL728" s="212"/>
      <c r="AM728" s="212"/>
      <c r="AN728" s="212"/>
      <c r="AO728" s="212"/>
      <c r="AP728" s="212"/>
      <c r="AQ728" s="212"/>
      <c r="AR728" s="212"/>
      <c r="AS728" s="212"/>
      <c r="AT728" s="212"/>
      <c r="AU728" s="212"/>
      <c r="AV728" s="212"/>
      <c r="AW728" s="212"/>
      <c r="AX728" s="212"/>
      <c r="AY728" s="212"/>
      <c r="AZ728" s="212"/>
      <c r="BA728" s="212"/>
      <c r="BB728" s="212"/>
      <c r="BC728" s="212"/>
      <c r="BD728" s="212"/>
      <c r="BE728" s="212"/>
      <c r="BF728" s="212"/>
      <c r="BG728" s="212"/>
      <c r="BH728" s="212"/>
    </row>
    <row r="729" spans="1:60" outlineLevel="3" x14ac:dyDescent="0.25">
      <c r="A729" s="229"/>
      <c r="B729" s="230"/>
      <c r="C729" s="267" t="s">
        <v>1002</v>
      </c>
      <c r="D729" s="233"/>
      <c r="E729" s="234">
        <v>3.7120000000000002</v>
      </c>
      <c r="F729" s="232"/>
      <c r="G729" s="232"/>
      <c r="H729" s="232"/>
      <c r="I729" s="232"/>
      <c r="J729" s="232"/>
      <c r="K729" s="232"/>
      <c r="L729" s="232"/>
      <c r="M729" s="232"/>
      <c r="N729" s="231"/>
      <c r="O729" s="231"/>
      <c r="P729" s="231"/>
      <c r="Q729" s="231"/>
      <c r="R729" s="232"/>
      <c r="S729" s="232"/>
      <c r="T729" s="232"/>
      <c r="U729" s="232"/>
      <c r="V729" s="232"/>
      <c r="W729" s="232"/>
      <c r="X729" s="232"/>
      <c r="Y729" s="232"/>
      <c r="Z729" s="212"/>
      <c r="AA729" s="212"/>
      <c r="AB729" s="212"/>
      <c r="AC729" s="212"/>
      <c r="AD729" s="212"/>
      <c r="AE729" s="212"/>
      <c r="AF729" s="212"/>
      <c r="AG729" s="212" t="s">
        <v>238</v>
      </c>
      <c r="AH729" s="212">
        <v>0</v>
      </c>
      <c r="AI729" s="212"/>
      <c r="AJ729" s="212"/>
      <c r="AK729" s="212"/>
      <c r="AL729" s="212"/>
      <c r="AM729" s="212"/>
      <c r="AN729" s="212"/>
      <c r="AO729" s="212"/>
      <c r="AP729" s="212"/>
      <c r="AQ729" s="212"/>
      <c r="AR729" s="212"/>
      <c r="AS729" s="212"/>
      <c r="AT729" s="212"/>
      <c r="AU729" s="212"/>
      <c r="AV729" s="212"/>
      <c r="AW729" s="212"/>
      <c r="AX729" s="212"/>
      <c r="AY729" s="212"/>
      <c r="AZ729" s="212"/>
      <c r="BA729" s="212"/>
      <c r="BB729" s="212"/>
      <c r="BC729" s="212"/>
      <c r="BD729" s="212"/>
      <c r="BE729" s="212"/>
      <c r="BF729" s="212"/>
      <c r="BG729" s="212"/>
      <c r="BH729" s="212"/>
    </row>
    <row r="730" spans="1:60" outlineLevel="3" x14ac:dyDescent="0.25">
      <c r="A730" s="229"/>
      <c r="B730" s="230"/>
      <c r="C730" s="267" t="s">
        <v>1003</v>
      </c>
      <c r="D730" s="233"/>
      <c r="E730" s="234">
        <v>2.56</v>
      </c>
      <c r="F730" s="232"/>
      <c r="G730" s="232"/>
      <c r="H730" s="232"/>
      <c r="I730" s="232"/>
      <c r="J730" s="232"/>
      <c r="K730" s="232"/>
      <c r="L730" s="232"/>
      <c r="M730" s="232"/>
      <c r="N730" s="231"/>
      <c r="O730" s="231"/>
      <c r="P730" s="231"/>
      <c r="Q730" s="231"/>
      <c r="R730" s="232"/>
      <c r="S730" s="232"/>
      <c r="T730" s="232"/>
      <c r="U730" s="232"/>
      <c r="V730" s="232"/>
      <c r="W730" s="232"/>
      <c r="X730" s="232"/>
      <c r="Y730" s="232"/>
      <c r="Z730" s="212"/>
      <c r="AA730" s="212"/>
      <c r="AB730" s="212"/>
      <c r="AC730" s="212"/>
      <c r="AD730" s="212"/>
      <c r="AE730" s="212"/>
      <c r="AF730" s="212"/>
      <c r="AG730" s="212" t="s">
        <v>238</v>
      </c>
      <c r="AH730" s="212">
        <v>0</v>
      </c>
      <c r="AI730" s="212"/>
      <c r="AJ730" s="212"/>
      <c r="AK730" s="212"/>
      <c r="AL730" s="212"/>
      <c r="AM730" s="212"/>
      <c r="AN730" s="212"/>
      <c r="AO730" s="212"/>
      <c r="AP730" s="212"/>
      <c r="AQ730" s="212"/>
      <c r="AR730" s="212"/>
      <c r="AS730" s="212"/>
      <c r="AT730" s="212"/>
      <c r="AU730" s="212"/>
      <c r="AV730" s="212"/>
      <c r="AW730" s="212"/>
      <c r="AX730" s="212"/>
      <c r="AY730" s="212"/>
      <c r="AZ730" s="212"/>
      <c r="BA730" s="212"/>
      <c r="BB730" s="212"/>
      <c r="BC730" s="212"/>
      <c r="BD730" s="212"/>
      <c r="BE730" s="212"/>
      <c r="BF730" s="212"/>
      <c r="BG730" s="212"/>
      <c r="BH730" s="212"/>
    </row>
    <row r="731" spans="1:60" outlineLevel="3" x14ac:dyDescent="0.25">
      <c r="A731" s="229"/>
      <c r="B731" s="230"/>
      <c r="C731" s="267" t="s">
        <v>1004</v>
      </c>
      <c r="D731" s="233"/>
      <c r="E731" s="234">
        <v>2.976</v>
      </c>
      <c r="F731" s="232"/>
      <c r="G731" s="232"/>
      <c r="H731" s="232"/>
      <c r="I731" s="232"/>
      <c r="J731" s="232"/>
      <c r="K731" s="232"/>
      <c r="L731" s="232"/>
      <c r="M731" s="232"/>
      <c r="N731" s="231"/>
      <c r="O731" s="231"/>
      <c r="P731" s="231"/>
      <c r="Q731" s="231"/>
      <c r="R731" s="232"/>
      <c r="S731" s="232"/>
      <c r="T731" s="232"/>
      <c r="U731" s="232"/>
      <c r="V731" s="232"/>
      <c r="W731" s="232"/>
      <c r="X731" s="232"/>
      <c r="Y731" s="232"/>
      <c r="Z731" s="212"/>
      <c r="AA731" s="212"/>
      <c r="AB731" s="212"/>
      <c r="AC731" s="212"/>
      <c r="AD731" s="212"/>
      <c r="AE731" s="212"/>
      <c r="AF731" s="212"/>
      <c r="AG731" s="212" t="s">
        <v>238</v>
      </c>
      <c r="AH731" s="212">
        <v>0</v>
      </c>
      <c r="AI731" s="212"/>
      <c r="AJ731" s="212"/>
      <c r="AK731" s="212"/>
      <c r="AL731" s="212"/>
      <c r="AM731" s="212"/>
      <c r="AN731" s="212"/>
      <c r="AO731" s="212"/>
      <c r="AP731" s="212"/>
      <c r="AQ731" s="212"/>
      <c r="AR731" s="212"/>
      <c r="AS731" s="212"/>
      <c r="AT731" s="212"/>
      <c r="AU731" s="212"/>
      <c r="AV731" s="212"/>
      <c r="AW731" s="212"/>
      <c r="AX731" s="212"/>
      <c r="AY731" s="212"/>
      <c r="AZ731" s="212"/>
      <c r="BA731" s="212"/>
      <c r="BB731" s="212"/>
      <c r="BC731" s="212"/>
      <c r="BD731" s="212"/>
      <c r="BE731" s="212"/>
      <c r="BF731" s="212"/>
      <c r="BG731" s="212"/>
      <c r="BH731" s="212"/>
    </row>
    <row r="732" spans="1:60" outlineLevel="3" x14ac:dyDescent="0.25">
      <c r="A732" s="229"/>
      <c r="B732" s="230"/>
      <c r="C732" s="267" t="s">
        <v>1005</v>
      </c>
      <c r="D732" s="233"/>
      <c r="E732" s="234">
        <v>2.976</v>
      </c>
      <c r="F732" s="232"/>
      <c r="G732" s="232"/>
      <c r="H732" s="232"/>
      <c r="I732" s="232"/>
      <c r="J732" s="232"/>
      <c r="K732" s="232"/>
      <c r="L732" s="232"/>
      <c r="M732" s="232"/>
      <c r="N732" s="231"/>
      <c r="O732" s="231"/>
      <c r="P732" s="231"/>
      <c r="Q732" s="231"/>
      <c r="R732" s="232"/>
      <c r="S732" s="232"/>
      <c r="T732" s="232"/>
      <c r="U732" s="232"/>
      <c r="V732" s="232"/>
      <c r="W732" s="232"/>
      <c r="X732" s="232"/>
      <c r="Y732" s="232"/>
      <c r="Z732" s="212"/>
      <c r="AA732" s="212"/>
      <c r="AB732" s="212"/>
      <c r="AC732" s="212"/>
      <c r="AD732" s="212"/>
      <c r="AE732" s="212"/>
      <c r="AF732" s="212"/>
      <c r="AG732" s="212" t="s">
        <v>238</v>
      </c>
      <c r="AH732" s="212">
        <v>0</v>
      </c>
      <c r="AI732" s="212"/>
      <c r="AJ732" s="212"/>
      <c r="AK732" s="212"/>
      <c r="AL732" s="212"/>
      <c r="AM732" s="212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</row>
    <row r="733" spans="1:60" outlineLevel="3" x14ac:dyDescent="0.25">
      <c r="A733" s="229"/>
      <c r="B733" s="230"/>
      <c r="C733" s="267" t="s">
        <v>1006</v>
      </c>
      <c r="D733" s="233"/>
      <c r="E733" s="234">
        <v>3.968</v>
      </c>
      <c r="F733" s="232"/>
      <c r="G733" s="232"/>
      <c r="H733" s="232"/>
      <c r="I733" s="232"/>
      <c r="J733" s="232"/>
      <c r="K733" s="232"/>
      <c r="L733" s="232"/>
      <c r="M733" s="232"/>
      <c r="N733" s="231"/>
      <c r="O733" s="231"/>
      <c r="P733" s="231"/>
      <c r="Q733" s="231"/>
      <c r="R733" s="232"/>
      <c r="S733" s="232"/>
      <c r="T733" s="232"/>
      <c r="U733" s="232"/>
      <c r="V733" s="232"/>
      <c r="W733" s="232"/>
      <c r="X733" s="232"/>
      <c r="Y733" s="232"/>
      <c r="Z733" s="212"/>
      <c r="AA733" s="212"/>
      <c r="AB733" s="212"/>
      <c r="AC733" s="212"/>
      <c r="AD733" s="212"/>
      <c r="AE733" s="212"/>
      <c r="AF733" s="212"/>
      <c r="AG733" s="212" t="s">
        <v>238</v>
      </c>
      <c r="AH733" s="212">
        <v>0</v>
      </c>
      <c r="AI733" s="212"/>
      <c r="AJ733" s="212"/>
      <c r="AK733" s="212"/>
      <c r="AL733" s="212"/>
      <c r="AM733" s="212"/>
      <c r="AN733" s="212"/>
      <c r="AO733" s="212"/>
      <c r="AP733" s="212"/>
      <c r="AQ733" s="212"/>
      <c r="AR733" s="212"/>
      <c r="AS733" s="212"/>
      <c r="AT733" s="212"/>
      <c r="AU733" s="212"/>
      <c r="AV733" s="212"/>
      <c r="AW733" s="212"/>
      <c r="AX733" s="212"/>
      <c r="AY733" s="212"/>
      <c r="AZ733" s="212"/>
      <c r="BA733" s="212"/>
      <c r="BB733" s="212"/>
      <c r="BC733" s="212"/>
      <c r="BD733" s="212"/>
      <c r="BE733" s="212"/>
      <c r="BF733" s="212"/>
      <c r="BG733" s="212"/>
      <c r="BH733" s="212"/>
    </row>
    <row r="734" spans="1:60" outlineLevel="3" x14ac:dyDescent="0.25">
      <c r="A734" s="229"/>
      <c r="B734" s="230"/>
      <c r="C734" s="267" t="s">
        <v>1007</v>
      </c>
      <c r="D734" s="233"/>
      <c r="E734" s="234">
        <v>4.4800000000000004</v>
      </c>
      <c r="F734" s="232"/>
      <c r="G734" s="232"/>
      <c r="H734" s="232"/>
      <c r="I734" s="232"/>
      <c r="J734" s="232"/>
      <c r="K734" s="232"/>
      <c r="L734" s="232"/>
      <c r="M734" s="232"/>
      <c r="N734" s="231"/>
      <c r="O734" s="231"/>
      <c r="P734" s="231"/>
      <c r="Q734" s="231"/>
      <c r="R734" s="232"/>
      <c r="S734" s="232"/>
      <c r="T734" s="232"/>
      <c r="U734" s="232"/>
      <c r="V734" s="232"/>
      <c r="W734" s="232"/>
      <c r="X734" s="232"/>
      <c r="Y734" s="232"/>
      <c r="Z734" s="212"/>
      <c r="AA734" s="212"/>
      <c r="AB734" s="212"/>
      <c r="AC734" s="212"/>
      <c r="AD734" s="212"/>
      <c r="AE734" s="212"/>
      <c r="AF734" s="212"/>
      <c r="AG734" s="212" t="s">
        <v>238</v>
      </c>
      <c r="AH734" s="212">
        <v>0</v>
      </c>
      <c r="AI734" s="212"/>
      <c r="AJ734" s="212"/>
      <c r="AK734" s="212"/>
      <c r="AL734" s="212"/>
      <c r="AM734" s="212"/>
      <c r="AN734" s="212"/>
      <c r="AO734" s="212"/>
      <c r="AP734" s="212"/>
      <c r="AQ734" s="212"/>
      <c r="AR734" s="212"/>
      <c r="AS734" s="212"/>
      <c r="AT734" s="212"/>
      <c r="AU734" s="212"/>
      <c r="AV734" s="212"/>
      <c r="AW734" s="212"/>
      <c r="AX734" s="212"/>
      <c r="AY734" s="212"/>
      <c r="AZ734" s="212"/>
      <c r="BA734" s="212"/>
      <c r="BB734" s="212"/>
      <c r="BC734" s="212"/>
      <c r="BD734" s="212"/>
      <c r="BE734" s="212"/>
      <c r="BF734" s="212"/>
      <c r="BG734" s="212"/>
      <c r="BH734" s="212"/>
    </row>
    <row r="735" spans="1:60" outlineLevel="3" x14ac:dyDescent="0.25">
      <c r="A735" s="229"/>
      <c r="B735" s="230"/>
      <c r="C735" s="267" t="s">
        <v>1008</v>
      </c>
      <c r="D735" s="233"/>
      <c r="E735" s="234">
        <v>3.2</v>
      </c>
      <c r="F735" s="232"/>
      <c r="G735" s="232"/>
      <c r="H735" s="232"/>
      <c r="I735" s="232"/>
      <c r="J735" s="232"/>
      <c r="K735" s="232"/>
      <c r="L735" s="232"/>
      <c r="M735" s="232"/>
      <c r="N735" s="231"/>
      <c r="O735" s="231"/>
      <c r="P735" s="231"/>
      <c r="Q735" s="231"/>
      <c r="R735" s="232"/>
      <c r="S735" s="232"/>
      <c r="T735" s="232"/>
      <c r="U735" s="232"/>
      <c r="V735" s="232"/>
      <c r="W735" s="232"/>
      <c r="X735" s="232"/>
      <c r="Y735" s="232"/>
      <c r="Z735" s="212"/>
      <c r="AA735" s="212"/>
      <c r="AB735" s="212"/>
      <c r="AC735" s="212"/>
      <c r="AD735" s="212"/>
      <c r="AE735" s="212"/>
      <c r="AF735" s="212"/>
      <c r="AG735" s="212" t="s">
        <v>238</v>
      </c>
      <c r="AH735" s="212">
        <v>0</v>
      </c>
      <c r="AI735" s="212"/>
      <c r="AJ735" s="212"/>
      <c r="AK735" s="212"/>
      <c r="AL735" s="212"/>
      <c r="AM735" s="212"/>
      <c r="AN735" s="212"/>
      <c r="AO735" s="212"/>
      <c r="AP735" s="212"/>
      <c r="AQ735" s="212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</row>
    <row r="736" spans="1:60" outlineLevel="3" x14ac:dyDescent="0.25">
      <c r="A736" s="229"/>
      <c r="B736" s="230"/>
      <c r="C736" s="267" t="s">
        <v>1009</v>
      </c>
      <c r="D736" s="233"/>
      <c r="E736" s="234">
        <v>3.52</v>
      </c>
      <c r="F736" s="232"/>
      <c r="G736" s="232"/>
      <c r="H736" s="232"/>
      <c r="I736" s="232"/>
      <c r="J736" s="232"/>
      <c r="K736" s="232"/>
      <c r="L736" s="232"/>
      <c r="M736" s="232"/>
      <c r="N736" s="231"/>
      <c r="O736" s="231"/>
      <c r="P736" s="231"/>
      <c r="Q736" s="231"/>
      <c r="R736" s="232"/>
      <c r="S736" s="232"/>
      <c r="T736" s="232"/>
      <c r="U736" s="232"/>
      <c r="V736" s="232"/>
      <c r="W736" s="232"/>
      <c r="X736" s="232"/>
      <c r="Y736" s="232"/>
      <c r="Z736" s="212"/>
      <c r="AA736" s="212"/>
      <c r="AB736" s="212"/>
      <c r="AC736" s="212"/>
      <c r="AD736" s="212"/>
      <c r="AE736" s="212"/>
      <c r="AF736" s="212"/>
      <c r="AG736" s="212" t="s">
        <v>238</v>
      </c>
      <c r="AH736" s="212">
        <v>0</v>
      </c>
      <c r="AI736" s="212"/>
      <c r="AJ736" s="212"/>
      <c r="AK736" s="212"/>
      <c r="AL736" s="212"/>
      <c r="AM736" s="212"/>
      <c r="AN736" s="212"/>
      <c r="AO736" s="212"/>
      <c r="AP736" s="212"/>
      <c r="AQ736" s="212"/>
      <c r="AR736" s="212"/>
      <c r="AS736" s="212"/>
      <c r="AT736" s="212"/>
      <c r="AU736" s="212"/>
      <c r="AV736" s="212"/>
      <c r="AW736" s="212"/>
      <c r="AX736" s="212"/>
      <c r="AY736" s="212"/>
      <c r="AZ736" s="212"/>
      <c r="BA736" s="212"/>
      <c r="BB736" s="212"/>
      <c r="BC736" s="212"/>
      <c r="BD736" s="212"/>
      <c r="BE736" s="212"/>
      <c r="BF736" s="212"/>
      <c r="BG736" s="212"/>
      <c r="BH736" s="212"/>
    </row>
    <row r="737" spans="1:60" outlineLevel="3" x14ac:dyDescent="0.25">
      <c r="A737" s="229"/>
      <c r="B737" s="230"/>
      <c r="C737" s="267" t="s">
        <v>1010</v>
      </c>
      <c r="D737" s="233"/>
      <c r="E737" s="234">
        <v>4.4800000000000004</v>
      </c>
      <c r="F737" s="232"/>
      <c r="G737" s="232"/>
      <c r="H737" s="232"/>
      <c r="I737" s="232"/>
      <c r="J737" s="232"/>
      <c r="K737" s="232"/>
      <c r="L737" s="232"/>
      <c r="M737" s="232"/>
      <c r="N737" s="231"/>
      <c r="O737" s="231"/>
      <c r="P737" s="231"/>
      <c r="Q737" s="231"/>
      <c r="R737" s="232"/>
      <c r="S737" s="232"/>
      <c r="T737" s="232"/>
      <c r="U737" s="232"/>
      <c r="V737" s="232"/>
      <c r="W737" s="232"/>
      <c r="X737" s="232"/>
      <c r="Y737" s="232"/>
      <c r="Z737" s="212"/>
      <c r="AA737" s="212"/>
      <c r="AB737" s="212"/>
      <c r="AC737" s="212"/>
      <c r="AD737" s="212"/>
      <c r="AE737" s="212"/>
      <c r="AF737" s="212"/>
      <c r="AG737" s="212" t="s">
        <v>238</v>
      </c>
      <c r="AH737" s="212">
        <v>0</v>
      </c>
      <c r="AI737" s="212"/>
      <c r="AJ737" s="212"/>
      <c r="AK737" s="212"/>
      <c r="AL737" s="212"/>
      <c r="AM737" s="212"/>
      <c r="AN737" s="212"/>
      <c r="AO737" s="212"/>
      <c r="AP737" s="212"/>
      <c r="AQ737" s="212"/>
      <c r="AR737" s="212"/>
      <c r="AS737" s="212"/>
      <c r="AT737" s="212"/>
      <c r="AU737" s="212"/>
      <c r="AV737" s="212"/>
      <c r="AW737" s="212"/>
      <c r="AX737" s="212"/>
      <c r="AY737" s="212"/>
      <c r="AZ737" s="212"/>
      <c r="BA737" s="212"/>
      <c r="BB737" s="212"/>
      <c r="BC737" s="212"/>
      <c r="BD737" s="212"/>
      <c r="BE737" s="212"/>
      <c r="BF737" s="212"/>
      <c r="BG737" s="212"/>
      <c r="BH737" s="212"/>
    </row>
    <row r="738" spans="1:60" outlineLevel="3" x14ac:dyDescent="0.25">
      <c r="A738" s="229"/>
      <c r="B738" s="230"/>
      <c r="C738" s="271" t="s">
        <v>347</v>
      </c>
      <c r="D738" s="235"/>
      <c r="E738" s="236">
        <v>488.15359999999998</v>
      </c>
      <c r="F738" s="232"/>
      <c r="G738" s="232"/>
      <c r="H738" s="232"/>
      <c r="I738" s="232"/>
      <c r="J738" s="232"/>
      <c r="K738" s="232"/>
      <c r="L738" s="232"/>
      <c r="M738" s="232"/>
      <c r="N738" s="231"/>
      <c r="O738" s="231"/>
      <c r="P738" s="231"/>
      <c r="Q738" s="231"/>
      <c r="R738" s="232"/>
      <c r="S738" s="232"/>
      <c r="T738" s="232"/>
      <c r="U738" s="232"/>
      <c r="V738" s="232"/>
      <c r="W738" s="232"/>
      <c r="X738" s="232"/>
      <c r="Y738" s="232"/>
      <c r="Z738" s="212"/>
      <c r="AA738" s="212"/>
      <c r="AB738" s="212"/>
      <c r="AC738" s="212"/>
      <c r="AD738" s="212"/>
      <c r="AE738" s="212"/>
      <c r="AF738" s="212"/>
      <c r="AG738" s="212" t="s">
        <v>238</v>
      </c>
      <c r="AH738" s="212">
        <v>1</v>
      </c>
      <c r="AI738" s="212"/>
      <c r="AJ738" s="212"/>
      <c r="AK738" s="212"/>
      <c r="AL738" s="212"/>
      <c r="AM738" s="212"/>
      <c r="AN738" s="212"/>
      <c r="AO738" s="212"/>
      <c r="AP738" s="212"/>
      <c r="AQ738" s="212"/>
      <c r="AR738" s="212"/>
      <c r="AS738" s="212"/>
      <c r="AT738" s="212"/>
      <c r="AU738" s="212"/>
      <c r="AV738" s="212"/>
      <c r="AW738" s="212"/>
      <c r="AX738" s="212"/>
      <c r="AY738" s="212"/>
      <c r="AZ738" s="212"/>
      <c r="BA738" s="212"/>
      <c r="BB738" s="212"/>
      <c r="BC738" s="212"/>
      <c r="BD738" s="212"/>
      <c r="BE738" s="212"/>
      <c r="BF738" s="212"/>
      <c r="BG738" s="212"/>
      <c r="BH738" s="212"/>
    </row>
    <row r="739" spans="1:60" outlineLevel="1" x14ac:dyDescent="0.25">
      <c r="A739" s="248">
        <v>208</v>
      </c>
      <c r="B739" s="249" t="s">
        <v>1011</v>
      </c>
      <c r="C739" s="266" t="s">
        <v>1012</v>
      </c>
      <c r="D739" s="250" t="s">
        <v>291</v>
      </c>
      <c r="E739" s="251">
        <v>760.53359999999998</v>
      </c>
      <c r="F739" s="252"/>
      <c r="G739" s="253">
        <f>ROUND(E739*F739,2)</f>
        <v>0</v>
      </c>
      <c r="H739" s="252"/>
      <c r="I739" s="253">
        <f>ROUND(E739*H739,2)</f>
        <v>0</v>
      </c>
      <c r="J739" s="252"/>
      <c r="K739" s="253">
        <f>ROUND(E739*J739,2)</f>
        <v>0</v>
      </c>
      <c r="L739" s="253">
        <v>21</v>
      </c>
      <c r="M739" s="253">
        <f>G739*(1+L739/100)</f>
        <v>0</v>
      </c>
      <c r="N739" s="251">
        <v>4.6000000000000001E-4</v>
      </c>
      <c r="O739" s="251">
        <f>ROUND(E739*N739,2)</f>
        <v>0.35</v>
      </c>
      <c r="P739" s="251">
        <v>0</v>
      </c>
      <c r="Q739" s="251">
        <f>ROUND(E739*P739,2)</f>
        <v>0</v>
      </c>
      <c r="R739" s="253"/>
      <c r="S739" s="253" t="s">
        <v>232</v>
      </c>
      <c r="T739" s="254" t="s">
        <v>233</v>
      </c>
      <c r="U739" s="232">
        <v>0.1</v>
      </c>
      <c r="V739" s="232">
        <f>ROUND(E739*U739,2)</f>
        <v>76.05</v>
      </c>
      <c r="W739" s="232"/>
      <c r="X739" s="232" t="s">
        <v>234</v>
      </c>
      <c r="Y739" s="232" t="s">
        <v>235</v>
      </c>
      <c r="Z739" s="212"/>
      <c r="AA739" s="212"/>
      <c r="AB739" s="212"/>
      <c r="AC739" s="212"/>
      <c r="AD739" s="212"/>
      <c r="AE739" s="212"/>
      <c r="AF739" s="212"/>
      <c r="AG739" s="212" t="s">
        <v>236</v>
      </c>
      <c r="AH739" s="212"/>
      <c r="AI739" s="212"/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F739" s="212"/>
      <c r="BG739" s="212"/>
      <c r="BH739" s="212"/>
    </row>
    <row r="740" spans="1:60" x14ac:dyDescent="0.25">
      <c r="A740" s="3"/>
      <c r="B740" s="4"/>
      <c r="C740" s="272"/>
      <c r="D740" s="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AE740">
        <v>12</v>
      </c>
      <c r="AF740">
        <v>21</v>
      </c>
      <c r="AG740" t="s">
        <v>213</v>
      </c>
    </row>
    <row r="741" spans="1:60" ht="13" x14ac:dyDescent="0.25">
      <c r="A741" s="215"/>
      <c r="B741" s="216" t="s">
        <v>31</v>
      </c>
      <c r="C741" s="273"/>
      <c r="D741" s="217"/>
      <c r="E741" s="218"/>
      <c r="F741" s="218"/>
      <c r="G741" s="247">
        <f>G8+G44+G59+G65+G79+G193+G196+G209+G211+G213+G280+G351+G433+G451+G480+G535+G607+G610+G650</f>
        <v>0</v>
      </c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AE741">
        <f>SUMIF(L7:L739,AE740,G7:G739)</f>
        <v>0</v>
      </c>
      <c r="AF741">
        <f>SUMIF(L7:L739,AF740,G7:G739)</f>
        <v>0</v>
      </c>
      <c r="AG741" t="s">
        <v>1013</v>
      </c>
    </row>
    <row r="742" spans="1:60" x14ac:dyDescent="0.25">
      <c r="A742" s="3"/>
      <c r="B742" s="4"/>
      <c r="C742" s="272"/>
      <c r="D742" s="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60" x14ac:dyDescent="0.25">
      <c r="A743" s="3"/>
      <c r="B743" s="4"/>
      <c r="C743" s="272"/>
      <c r="D743" s="6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60" x14ac:dyDescent="0.25">
      <c r="A744" s="219" t="s">
        <v>1014</v>
      </c>
      <c r="B744" s="219"/>
      <c r="C744" s="274"/>
      <c r="D744" s="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60" x14ac:dyDescent="0.25">
      <c r="A745" s="220"/>
      <c r="B745" s="221"/>
      <c r="C745" s="275"/>
      <c r="D745" s="221"/>
      <c r="E745" s="221"/>
      <c r="F745" s="221"/>
      <c r="G745" s="22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AG745" t="s">
        <v>1015</v>
      </c>
    </row>
    <row r="746" spans="1:60" x14ac:dyDescent="0.25">
      <c r="A746" s="223"/>
      <c r="B746" s="224"/>
      <c r="C746" s="276"/>
      <c r="D746" s="224"/>
      <c r="E746" s="224"/>
      <c r="F746" s="224"/>
      <c r="G746" s="225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60" x14ac:dyDescent="0.25">
      <c r="A747" s="223"/>
      <c r="B747" s="224"/>
      <c r="C747" s="276"/>
      <c r="D747" s="224"/>
      <c r="E747" s="224"/>
      <c r="F747" s="224"/>
      <c r="G747" s="225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60" x14ac:dyDescent="0.25">
      <c r="A748" s="223"/>
      <c r="B748" s="224"/>
      <c r="C748" s="276"/>
      <c r="D748" s="224"/>
      <c r="E748" s="224"/>
      <c r="F748" s="224"/>
      <c r="G748" s="225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60" x14ac:dyDescent="0.25">
      <c r="A749" s="226"/>
      <c r="B749" s="227"/>
      <c r="C749" s="277"/>
      <c r="D749" s="227"/>
      <c r="E749" s="227"/>
      <c r="F749" s="227"/>
      <c r="G749" s="228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60" x14ac:dyDescent="0.25">
      <c r="A750" s="3"/>
      <c r="B750" s="4"/>
      <c r="C750" s="272"/>
      <c r="D750" s="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60" x14ac:dyDescent="0.25">
      <c r="C751" s="278"/>
      <c r="D751" s="10"/>
      <c r="AG751" t="s">
        <v>1017</v>
      </c>
    </row>
    <row r="752" spans="1:60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25">
    <mergeCell ref="C297:G297"/>
    <mergeCell ref="C298:G298"/>
    <mergeCell ref="C353:G353"/>
    <mergeCell ref="C187:G187"/>
    <mergeCell ref="C199:G199"/>
    <mergeCell ref="C293:G293"/>
    <mergeCell ref="C294:G294"/>
    <mergeCell ref="C295:G295"/>
    <mergeCell ref="C296:G296"/>
    <mergeCell ref="C95:G95"/>
    <mergeCell ref="C128:G128"/>
    <mergeCell ref="C129:G129"/>
    <mergeCell ref="C157:G157"/>
    <mergeCell ref="C162:G162"/>
    <mergeCell ref="C186:G186"/>
    <mergeCell ref="A1:G1"/>
    <mergeCell ref="C2:G2"/>
    <mergeCell ref="C3:G3"/>
    <mergeCell ref="C4:G4"/>
    <mergeCell ref="A744:C744"/>
    <mergeCell ref="A745:G749"/>
    <mergeCell ref="C61:G61"/>
    <mergeCell ref="C81:G81"/>
    <mergeCell ref="C82:G82"/>
    <mergeCell ref="C94:G94"/>
  </mergeCells>
  <pageMargins left="0.59055118110236204" right="0.196850393700787" top="0.75" bottom="0.75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A8081-3EE4-43FC-A216-9B86B5C1529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201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202</v>
      </c>
    </row>
    <row r="3" spans="1:60" ht="25" customHeight="1" x14ac:dyDescent="0.25">
      <c r="A3" s="198" t="s">
        <v>9</v>
      </c>
      <c r="B3" s="49" t="s">
        <v>46</v>
      </c>
      <c r="C3" s="201" t="s">
        <v>47</v>
      </c>
      <c r="D3" s="199"/>
      <c r="E3" s="199"/>
      <c r="F3" s="199"/>
      <c r="G3" s="200"/>
      <c r="AC3" s="176" t="s">
        <v>202</v>
      </c>
      <c r="AG3" t="s">
        <v>203</v>
      </c>
    </row>
    <row r="4" spans="1:60" ht="25" customHeight="1" x14ac:dyDescent="0.25">
      <c r="A4" s="202" t="s">
        <v>10</v>
      </c>
      <c r="B4" s="203" t="s">
        <v>50</v>
      </c>
      <c r="C4" s="204" t="s">
        <v>51</v>
      </c>
      <c r="D4" s="205"/>
      <c r="E4" s="205"/>
      <c r="F4" s="205"/>
      <c r="G4" s="206"/>
      <c r="AG4" t="s">
        <v>204</v>
      </c>
    </row>
    <row r="5" spans="1:60" x14ac:dyDescent="0.25">
      <c r="D5" s="10"/>
    </row>
    <row r="6" spans="1:60" ht="37.5" x14ac:dyDescent="0.25">
      <c r="A6" s="208" t="s">
        <v>205</v>
      </c>
      <c r="B6" s="210" t="s">
        <v>206</v>
      </c>
      <c r="C6" s="210" t="s">
        <v>207</v>
      </c>
      <c r="D6" s="209" t="s">
        <v>208</v>
      </c>
      <c r="E6" s="208" t="s">
        <v>209</v>
      </c>
      <c r="F6" s="207" t="s">
        <v>210</v>
      </c>
      <c r="G6" s="208" t="s">
        <v>31</v>
      </c>
      <c r="H6" s="211" t="s">
        <v>32</v>
      </c>
      <c r="I6" s="211" t="s">
        <v>211</v>
      </c>
      <c r="J6" s="211" t="s">
        <v>33</v>
      </c>
      <c r="K6" s="211" t="s">
        <v>212</v>
      </c>
      <c r="L6" s="211" t="s">
        <v>213</v>
      </c>
      <c r="M6" s="211" t="s">
        <v>214</v>
      </c>
      <c r="N6" s="211" t="s">
        <v>215</v>
      </c>
      <c r="O6" s="211" t="s">
        <v>216</v>
      </c>
      <c r="P6" s="211" t="s">
        <v>217</v>
      </c>
      <c r="Q6" s="211" t="s">
        <v>218</v>
      </c>
      <c r="R6" s="211" t="s">
        <v>219</v>
      </c>
      <c r="S6" s="211" t="s">
        <v>220</v>
      </c>
      <c r="T6" s="211" t="s">
        <v>221</v>
      </c>
      <c r="U6" s="211" t="s">
        <v>222</v>
      </c>
      <c r="V6" s="211" t="s">
        <v>223</v>
      </c>
      <c r="W6" s="211" t="s">
        <v>224</v>
      </c>
      <c r="X6" s="211" t="s">
        <v>225</v>
      </c>
      <c r="Y6" s="211" t="s">
        <v>226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8" t="s">
        <v>227</v>
      </c>
      <c r="B8" s="239" t="s">
        <v>164</v>
      </c>
      <c r="C8" s="265" t="s">
        <v>165</v>
      </c>
      <c r="D8" s="240"/>
      <c r="E8" s="241"/>
      <c r="F8" s="242"/>
      <c r="G8" s="242">
        <f>SUMIF(AG9:AG109,"&lt;&gt;NOR",G9:G109)</f>
        <v>0</v>
      </c>
      <c r="H8" s="242"/>
      <c r="I8" s="242">
        <f>SUM(I9:I109)</f>
        <v>0</v>
      </c>
      <c r="J8" s="242"/>
      <c r="K8" s="242">
        <f>SUM(K9:K109)</f>
        <v>0</v>
      </c>
      <c r="L8" s="242"/>
      <c r="M8" s="242">
        <f>SUM(M9:M109)</f>
        <v>0</v>
      </c>
      <c r="N8" s="241"/>
      <c r="O8" s="241">
        <f>SUM(O9:O109)</f>
        <v>0.26999999999999996</v>
      </c>
      <c r="P8" s="241"/>
      <c r="Q8" s="241">
        <f>SUM(Q9:Q109)</f>
        <v>100.8</v>
      </c>
      <c r="R8" s="242"/>
      <c r="S8" s="242"/>
      <c r="T8" s="243"/>
      <c r="U8" s="237"/>
      <c r="V8" s="237">
        <f>SUM(V9:V109)</f>
        <v>456.02000000000004</v>
      </c>
      <c r="W8" s="237"/>
      <c r="X8" s="237"/>
      <c r="Y8" s="237"/>
      <c r="AG8" t="s">
        <v>228</v>
      </c>
    </row>
    <row r="9" spans="1:60" outlineLevel="1" x14ac:dyDescent="0.25">
      <c r="A9" s="248">
        <v>1</v>
      </c>
      <c r="B9" s="249" t="s">
        <v>1018</v>
      </c>
      <c r="C9" s="266" t="s">
        <v>1019</v>
      </c>
      <c r="D9" s="250" t="s">
        <v>231</v>
      </c>
      <c r="E9" s="251">
        <v>2.96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21</v>
      </c>
      <c r="M9" s="253">
        <f>G9*(1+L9/100)</f>
        <v>0</v>
      </c>
      <c r="N9" s="251">
        <v>0</v>
      </c>
      <c r="O9" s="251">
        <f>ROUND(E9*N9,2)</f>
        <v>0</v>
      </c>
      <c r="P9" s="251">
        <v>2.2000000000000002</v>
      </c>
      <c r="Q9" s="251">
        <f>ROUND(E9*P9,2)</f>
        <v>6.51</v>
      </c>
      <c r="R9" s="253"/>
      <c r="S9" s="253" t="s">
        <v>232</v>
      </c>
      <c r="T9" s="254" t="s">
        <v>233</v>
      </c>
      <c r="U9" s="232">
        <v>7.2</v>
      </c>
      <c r="V9" s="232">
        <f>ROUND(E9*U9,2)</f>
        <v>21.31</v>
      </c>
      <c r="W9" s="232"/>
      <c r="X9" s="232" t="s">
        <v>234</v>
      </c>
      <c r="Y9" s="232" t="s">
        <v>235</v>
      </c>
      <c r="Z9" s="212"/>
      <c r="AA9" s="212"/>
      <c r="AB9" s="212"/>
      <c r="AC9" s="212"/>
      <c r="AD9" s="212"/>
      <c r="AE9" s="212"/>
      <c r="AF9" s="212"/>
      <c r="AG9" s="212" t="s">
        <v>236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7" t="s">
        <v>1020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238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67" t="s">
        <v>1021</v>
      </c>
      <c r="D11" s="233"/>
      <c r="E11" s="234"/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238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5">
      <c r="A12" s="229"/>
      <c r="B12" s="230"/>
      <c r="C12" s="267" t="s">
        <v>1022</v>
      </c>
      <c r="D12" s="233"/>
      <c r="E12" s="234">
        <v>2.75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238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5">
      <c r="A13" s="229"/>
      <c r="B13" s="230"/>
      <c r="C13" s="267" t="s">
        <v>1023</v>
      </c>
      <c r="D13" s="233"/>
      <c r="E13" s="234">
        <v>0.21</v>
      </c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238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55">
        <v>2</v>
      </c>
      <c r="B14" s="256" t="s">
        <v>1024</v>
      </c>
      <c r="C14" s="268" t="s">
        <v>1025</v>
      </c>
      <c r="D14" s="257" t="s">
        <v>231</v>
      </c>
      <c r="E14" s="258">
        <v>2.96</v>
      </c>
      <c r="F14" s="259"/>
      <c r="G14" s="260">
        <f>ROUND(E14*F14,2)</f>
        <v>0</v>
      </c>
      <c r="H14" s="259"/>
      <c r="I14" s="260">
        <f>ROUND(E14*H14,2)</f>
        <v>0</v>
      </c>
      <c r="J14" s="259"/>
      <c r="K14" s="260">
        <f>ROUND(E14*J14,2)</f>
        <v>0</v>
      </c>
      <c r="L14" s="260">
        <v>21</v>
      </c>
      <c r="M14" s="260">
        <f>G14*(1+L14/100)</f>
        <v>0</v>
      </c>
      <c r="N14" s="258">
        <v>0</v>
      </c>
      <c r="O14" s="258">
        <f>ROUND(E14*N14,2)</f>
        <v>0</v>
      </c>
      <c r="P14" s="258">
        <v>0</v>
      </c>
      <c r="Q14" s="258">
        <f>ROUND(E14*P14,2)</f>
        <v>0</v>
      </c>
      <c r="R14" s="260"/>
      <c r="S14" s="260" t="s">
        <v>232</v>
      </c>
      <c r="T14" s="261" t="s">
        <v>233</v>
      </c>
      <c r="U14" s="232">
        <v>4.8280000000000003</v>
      </c>
      <c r="V14" s="232">
        <f>ROUND(E14*U14,2)</f>
        <v>14.29</v>
      </c>
      <c r="W14" s="232"/>
      <c r="X14" s="232" t="s">
        <v>234</v>
      </c>
      <c r="Y14" s="232" t="s">
        <v>235</v>
      </c>
      <c r="Z14" s="212"/>
      <c r="AA14" s="212"/>
      <c r="AB14" s="212"/>
      <c r="AC14" s="212"/>
      <c r="AD14" s="212"/>
      <c r="AE14" s="212"/>
      <c r="AF14" s="212"/>
      <c r="AG14" s="212" t="s">
        <v>236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48">
        <v>3</v>
      </c>
      <c r="B15" s="249" t="s">
        <v>1026</v>
      </c>
      <c r="C15" s="266" t="s">
        <v>1027</v>
      </c>
      <c r="D15" s="250" t="s">
        <v>291</v>
      </c>
      <c r="E15" s="251">
        <v>1.71</v>
      </c>
      <c r="F15" s="252"/>
      <c r="G15" s="253">
        <f>ROUND(E15*F15,2)</f>
        <v>0</v>
      </c>
      <c r="H15" s="252"/>
      <c r="I15" s="253">
        <f>ROUND(E15*H15,2)</f>
        <v>0</v>
      </c>
      <c r="J15" s="252"/>
      <c r="K15" s="253">
        <f>ROUND(E15*J15,2)</f>
        <v>0</v>
      </c>
      <c r="L15" s="253">
        <v>21</v>
      </c>
      <c r="M15" s="253">
        <f>G15*(1+L15/100)</f>
        <v>0</v>
      </c>
      <c r="N15" s="251">
        <v>1E-3</v>
      </c>
      <c r="O15" s="251">
        <f>ROUND(E15*N15,2)</f>
        <v>0</v>
      </c>
      <c r="P15" s="251">
        <v>6.2E-2</v>
      </c>
      <c r="Q15" s="251">
        <f>ROUND(E15*P15,2)</f>
        <v>0.11</v>
      </c>
      <c r="R15" s="253"/>
      <c r="S15" s="253" t="s">
        <v>232</v>
      </c>
      <c r="T15" s="254" t="s">
        <v>233</v>
      </c>
      <c r="U15" s="232">
        <v>0.61199999999999999</v>
      </c>
      <c r="V15" s="232">
        <f>ROUND(E15*U15,2)</f>
        <v>1.05</v>
      </c>
      <c r="W15" s="232"/>
      <c r="X15" s="232" t="s">
        <v>234</v>
      </c>
      <c r="Y15" s="232" t="s">
        <v>235</v>
      </c>
      <c r="Z15" s="212"/>
      <c r="AA15" s="212"/>
      <c r="AB15" s="212"/>
      <c r="AC15" s="212"/>
      <c r="AD15" s="212"/>
      <c r="AE15" s="212"/>
      <c r="AF15" s="212"/>
      <c r="AG15" s="212" t="s">
        <v>236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5">
      <c r="A16" s="229"/>
      <c r="B16" s="230"/>
      <c r="C16" s="267" t="s">
        <v>1020</v>
      </c>
      <c r="D16" s="233"/>
      <c r="E16" s="234"/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238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5">
      <c r="A17" s="229"/>
      <c r="B17" s="230"/>
      <c r="C17" s="267" t="s">
        <v>1028</v>
      </c>
      <c r="D17" s="233"/>
      <c r="E17" s="234"/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238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5">
      <c r="A18" s="229"/>
      <c r="B18" s="230"/>
      <c r="C18" s="267" t="s">
        <v>1029</v>
      </c>
      <c r="D18" s="233"/>
      <c r="E18" s="234"/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238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5">
      <c r="A19" s="229"/>
      <c r="B19" s="230"/>
      <c r="C19" s="267" t="s">
        <v>1030</v>
      </c>
      <c r="D19" s="233"/>
      <c r="E19" s="234">
        <v>1.71</v>
      </c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238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48">
        <v>4</v>
      </c>
      <c r="B20" s="249" t="s">
        <v>1031</v>
      </c>
      <c r="C20" s="266" t="s">
        <v>1032</v>
      </c>
      <c r="D20" s="250" t="s">
        <v>291</v>
      </c>
      <c r="E20" s="251">
        <v>22.094999999999999</v>
      </c>
      <c r="F20" s="252"/>
      <c r="G20" s="253">
        <f>ROUND(E20*F20,2)</f>
        <v>0</v>
      </c>
      <c r="H20" s="252"/>
      <c r="I20" s="253">
        <f>ROUND(E20*H20,2)</f>
        <v>0</v>
      </c>
      <c r="J20" s="252"/>
      <c r="K20" s="253">
        <f>ROUND(E20*J20,2)</f>
        <v>0</v>
      </c>
      <c r="L20" s="253">
        <v>21</v>
      </c>
      <c r="M20" s="253">
        <f>G20*(1+L20/100)</f>
        <v>0</v>
      </c>
      <c r="N20" s="251">
        <v>9.2000000000000003E-4</v>
      </c>
      <c r="O20" s="251">
        <f>ROUND(E20*N20,2)</f>
        <v>0.02</v>
      </c>
      <c r="P20" s="251">
        <v>5.3999999999999999E-2</v>
      </c>
      <c r="Q20" s="251">
        <f>ROUND(E20*P20,2)</f>
        <v>1.19</v>
      </c>
      <c r="R20" s="253"/>
      <c r="S20" s="253" t="s">
        <v>232</v>
      </c>
      <c r="T20" s="254" t="s">
        <v>233</v>
      </c>
      <c r="U20" s="232">
        <v>0.47</v>
      </c>
      <c r="V20" s="232">
        <f>ROUND(E20*U20,2)</f>
        <v>10.38</v>
      </c>
      <c r="W20" s="232"/>
      <c r="X20" s="232" t="s">
        <v>234</v>
      </c>
      <c r="Y20" s="232" t="s">
        <v>235</v>
      </c>
      <c r="Z20" s="212"/>
      <c r="AA20" s="212"/>
      <c r="AB20" s="212"/>
      <c r="AC20" s="212"/>
      <c r="AD20" s="212"/>
      <c r="AE20" s="212"/>
      <c r="AF20" s="212"/>
      <c r="AG20" s="212" t="s">
        <v>236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5">
      <c r="A21" s="229"/>
      <c r="B21" s="230"/>
      <c r="C21" s="267" t="s">
        <v>1020</v>
      </c>
      <c r="D21" s="233"/>
      <c r="E21" s="234"/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238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5">
      <c r="A22" s="229"/>
      <c r="B22" s="230"/>
      <c r="C22" s="267" t="s">
        <v>1028</v>
      </c>
      <c r="D22" s="233"/>
      <c r="E22" s="234"/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238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5">
      <c r="A23" s="229"/>
      <c r="B23" s="230"/>
      <c r="C23" s="267" t="s">
        <v>1029</v>
      </c>
      <c r="D23" s="233"/>
      <c r="E23" s="234"/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238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5">
      <c r="A24" s="229"/>
      <c r="B24" s="230"/>
      <c r="C24" s="267" t="s">
        <v>1033</v>
      </c>
      <c r="D24" s="233"/>
      <c r="E24" s="234">
        <v>2.0699999999999998</v>
      </c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238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5">
      <c r="A25" s="229"/>
      <c r="B25" s="230"/>
      <c r="C25" s="267" t="s">
        <v>1034</v>
      </c>
      <c r="D25" s="233"/>
      <c r="E25" s="234">
        <v>2.0249999999999999</v>
      </c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238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5">
      <c r="A26" s="229"/>
      <c r="B26" s="230"/>
      <c r="C26" s="267" t="s">
        <v>1035</v>
      </c>
      <c r="D26" s="233"/>
      <c r="E26" s="234">
        <v>15.3</v>
      </c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238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5">
      <c r="A27" s="229"/>
      <c r="B27" s="230"/>
      <c r="C27" s="267" t="s">
        <v>1036</v>
      </c>
      <c r="D27" s="233"/>
      <c r="E27" s="234">
        <v>2.7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238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48">
        <v>5</v>
      </c>
      <c r="B28" s="249" t="s">
        <v>1037</v>
      </c>
      <c r="C28" s="266" t="s">
        <v>1038</v>
      </c>
      <c r="D28" s="250" t="s">
        <v>291</v>
      </c>
      <c r="E28" s="251">
        <v>226.43</v>
      </c>
      <c r="F28" s="252"/>
      <c r="G28" s="253">
        <f>ROUND(E28*F28,2)</f>
        <v>0</v>
      </c>
      <c r="H28" s="252"/>
      <c r="I28" s="253">
        <f>ROUND(E28*H28,2)</f>
        <v>0</v>
      </c>
      <c r="J28" s="252"/>
      <c r="K28" s="253">
        <f>ROUND(E28*J28,2)</f>
        <v>0</v>
      </c>
      <c r="L28" s="253">
        <v>21</v>
      </c>
      <c r="M28" s="253">
        <f>G28*(1+L28/100)</f>
        <v>0</v>
      </c>
      <c r="N28" s="251">
        <v>8.1999999999999998E-4</v>
      </c>
      <c r="O28" s="251">
        <f>ROUND(E28*N28,2)</f>
        <v>0.19</v>
      </c>
      <c r="P28" s="251">
        <v>4.7E-2</v>
      </c>
      <c r="Q28" s="251">
        <f>ROUND(E28*P28,2)</f>
        <v>10.64</v>
      </c>
      <c r="R28" s="253"/>
      <c r="S28" s="253" t="s">
        <v>232</v>
      </c>
      <c r="T28" s="254" t="s">
        <v>233</v>
      </c>
      <c r="U28" s="232">
        <v>0.4</v>
      </c>
      <c r="V28" s="232">
        <f>ROUND(E28*U28,2)</f>
        <v>90.57</v>
      </c>
      <c r="W28" s="232"/>
      <c r="X28" s="232" t="s">
        <v>234</v>
      </c>
      <c r="Y28" s="232" t="s">
        <v>235</v>
      </c>
      <c r="Z28" s="212"/>
      <c r="AA28" s="212"/>
      <c r="AB28" s="212"/>
      <c r="AC28" s="212"/>
      <c r="AD28" s="212"/>
      <c r="AE28" s="212"/>
      <c r="AF28" s="212"/>
      <c r="AG28" s="212" t="s">
        <v>236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5">
      <c r="A29" s="229"/>
      <c r="B29" s="230"/>
      <c r="C29" s="267" t="s">
        <v>1020</v>
      </c>
      <c r="D29" s="233"/>
      <c r="E29" s="234"/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238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5">
      <c r="A30" s="229"/>
      <c r="B30" s="230"/>
      <c r="C30" s="267" t="s">
        <v>1028</v>
      </c>
      <c r="D30" s="233"/>
      <c r="E30" s="234"/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238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5">
      <c r="A31" s="229"/>
      <c r="B31" s="230"/>
      <c r="C31" s="267" t="s">
        <v>1029</v>
      </c>
      <c r="D31" s="233"/>
      <c r="E31" s="234"/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238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5">
      <c r="A32" s="229"/>
      <c r="B32" s="230"/>
      <c r="C32" s="267" t="s">
        <v>1039</v>
      </c>
      <c r="D32" s="233"/>
      <c r="E32" s="234">
        <v>136.62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238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5">
      <c r="A33" s="229"/>
      <c r="B33" s="230"/>
      <c r="C33" s="267" t="s">
        <v>1040</v>
      </c>
      <c r="D33" s="233"/>
      <c r="E33" s="234">
        <v>25.41</v>
      </c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238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5">
      <c r="A34" s="229"/>
      <c r="B34" s="230"/>
      <c r="C34" s="267" t="s">
        <v>1041</v>
      </c>
      <c r="D34" s="233"/>
      <c r="E34" s="234">
        <v>64.400000000000006</v>
      </c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238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48">
        <v>6</v>
      </c>
      <c r="B35" s="249" t="s">
        <v>1042</v>
      </c>
      <c r="C35" s="266" t="s">
        <v>1043</v>
      </c>
      <c r="D35" s="250" t="s">
        <v>405</v>
      </c>
      <c r="E35" s="251">
        <v>96.974999999999994</v>
      </c>
      <c r="F35" s="252"/>
      <c r="G35" s="253">
        <f>ROUND(E35*F35,2)</f>
        <v>0</v>
      </c>
      <c r="H35" s="252"/>
      <c r="I35" s="253">
        <f>ROUND(E35*H35,2)</f>
        <v>0</v>
      </c>
      <c r="J35" s="252"/>
      <c r="K35" s="253">
        <f>ROUND(E35*J35,2)</f>
        <v>0</v>
      </c>
      <c r="L35" s="253">
        <v>21</v>
      </c>
      <c r="M35" s="253">
        <f>G35*(1+L35/100)</f>
        <v>0</v>
      </c>
      <c r="N35" s="251">
        <v>0</v>
      </c>
      <c r="O35" s="251">
        <f>ROUND(E35*N35,2)</f>
        <v>0</v>
      </c>
      <c r="P35" s="251">
        <v>1.507E-2</v>
      </c>
      <c r="Q35" s="251">
        <f>ROUND(E35*P35,2)</f>
        <v>1.46</v>
      </c>
      <c r="R35" s="253"/>
      <c r="S35" s="253" t="s">
        <v>232</v>
      </c>
      <c r="T35" s="254" t="s">
        <v>233</v>
      </c>
      <c r="U35" s="232">
        <v>0.11</v>
      </c>
      <c r="V35" s="232">
        <f>ROUND(E35*U35,2)</f>
        <v>10.67</v>
      </c>
      <c r="W35" s="232"/>
      <c r="X35" s="232" t="s">
        <v>234</v>
      </c>
      <c r="Y35" s="232" t="s">
        <v>235</v>
      </c>
      <c r="Z35" s="212"/>
      <c r="AA35" s="212"/>
      <c r="AB35" s="212"/>
      <c r="AC35" s="212"/>
      <c r="AD35" s="212"/>
      <c r="AE35" s="212"/>
      <c r="AF35" s="212"/>
      <c r="AG35" s="212" t="s">
        <v>236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5">
      <c r="A36" s="229"/>
      <c r="B36" s="230"/>
      <c r="C36" s="267" t="s">
        <v>1020</v>
      </c>
      <c r="D36" s="233"/>
      <c r="E36" s="234"/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238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5">
      <c r="A37" s="229"/>
      <c r="B37" s="230"/>
      <c r="C37" s="267" t="s">
        <v>1028</v>
      </c>
      <c r="D37" s="233"/>
      <c r="E37" s="234"/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238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5">
      <c r="A38" s="229"/>
      <c r="B38" s="230"/>
      <c r="C38" s="267" t="s">
        <v>1029</v>
      </c>
      <c r="D38" s="233"/>
      <c r="E38" s="234"/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238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5">
      <c r="A39" s="229"/>
      <c r="B39" s="230"/>
      <c r="C39" s="267" t="s">
        <v>1044</v>
      </c>
      <c r="D39" s="233"/>
      <c r="E39" s="234">
        <v>75.900000000000006</v>
      </c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238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5">
      <c r="A40" s="229"/>
      <c r="B40" s="230"/>
      <c r="C40" s="267" t="s">
        <v>1045</v>
      </c>
      <c r="D40" s="233"/>
      <c r="E40" s="234">
        <v>8.4</v>
      </c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238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5">
      <c r="A41" s="229"/>
      <c r="B41" s="230"/>
      <c r="C41" s="267" t="s">
        <v>486</v>
      </c>
      <c r="D41" s="233"/>
      <c r="E41" s="234">
        <v>1.1499999999999999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238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5">
      <c r="A42" s="229"/>
      <c r="B42" s="230"/>
      <c r="C42" s="267" t="s">
        <v>1046</v>
      </c>
      <c r="D42" s="233"/>
      <c r="E42" s="234">
        <v>1.125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238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5">
      <c r="A43" s="229"/>
      <c r="B43" s="230"/>
      <c r="C43" s="267" t="s">
        <v>1047</v>
      </c>
      <c r="D43" s="233"/>
      <c r="E43" s="234">
        <v>8.5</v>
      </c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238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5">
      <c r="A44" s="229"/>
      <c r="B44" s="230"/>
      <c r="C44" s="267" t="s">
        <v>1048</v>
      </c>
      <c r="D44" s="233"/>
      <c r="E44" s="234">
        <v>1.9</v>
      </c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238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55">
        <v>7</v>
      </c>
      <c r="B45" s="256" t="s">
        <v>1049</v>
      </c>
      <c r="C45" s="268" t="s">
        <v>1050</v>
      </c>
      <c r="D45" s="257" t="s">
        <v>405</v>
      </c>
      <c r="E45" s="258">
        <v>96.974999999999994</v>
      </c>
      <c r="F45" s="259"/>
      <c r="G45" s="260">
        <f>ROUND(E45*F45,2)</f>
        <v>0</v>
      </c>
      <c r="H45" s="259"/>
      <c r="I45" s="260">
        <f>ROUND(E45*H45,2)</f>
        <v>0</v>
      </c>
      <c r="J45" s="259"/>
      <c r="K45" s="260">
        <f>ROUND(E45*J45,2)</f>
        <v>0</v>
      </c>
      <c r="L45" s="260">
        <v>21</v>
      </c>
      <c r="M45" s="260">
        <f>G45*(1+L45/100)</f>
        <v>0</v>
      </c>
      <c r="N45" s="258">
        <v>0</v>
      </c>
      <c r="O45" s="258">
        <f>ROUND(E45*N45,2)</f>
        <v>0</v>
      </c>
      <c r="P45" s="258">
        <v>1.3500000000000001E-3</v>
      </c>
      <c r="Q45" s="258">
        <f>ROUND(E45*P45,2)</f>
        <v>0.13</v>
      </c>
      <c r="R45" s="260"/>
      <c r="S45" s="260" t="s">
        <v>232</v>
      </c>
      <c r="T45" s="261" t="s">
        <v>233</v>
      </c>
      <c r="U45" s="232">
        <v>0.09</v>
      </c>
      <c r="V45" s="232">
        <f>ROUND(E45*U45,2)</f>
        <v>8.73</v>
      </c>
      <c r="W45" s="232"/>
      <c r="X45" s="232" t="s">
        <v>234</v>
      </c>
      <c r="Y45" s="232" t="s">
        <v>235</v>
      </c>
      <c r="Z45" s="212"/>
      <c r="AA45" s="212"/>
      <c r="AB45" s="212"/>
      <c r="AC45" s="212"/>
      <c r="AD45" s="212"/>
      <c r="AE45" s="212"/>
      <c r="AF45" s="212"/>
      <c r="AG45" s="212" t="s">
        <v>236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48">
        <v>8</v>
      </c>
      <c r="B46" s="249" t="s">
        <v>1051</v>
      </c>
      <c r="C46" s="266" t="s">
        <v>1052</v>
      </c>
      <c r="D46" s="250" t="s">
        <v>291</v>
      </c>
      <c r="E46" s="251">
        <v>265.09500000000003</v>
      </c>
      <c r="F46" s="252"/>
      <c r="G46" s="253">
        <f>ROUND(E46*F46,2)</f>
        <v>0</v>
      </c>
      <c r="H46" s="252"/>
      <c r="I46" s="253">
        <f>ROUND(E46*H46,2)</f>
        <v>0</v>
      </c>
      <c r="J46" s="252"/>
      <c r="K46" s="253">
        <f>ROUND(E46*J46,2)</f>
        <v>0</v>
      </c>
      <c r="L46" s="253">
        <v>21</v>
      </c>
      <c r="M46" s="253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3"/>
      <c r="S46" s="253" t="s">
        <v>418</v>
      </c>
      <c r="T46" s="254" t="s">
        <v>419</v>
      </c>
      <c r="U46" s="232">
        <v>0.3</v>
      </c>
      <c r="V46" s="232">
        <f>ROUND(E46*U46,2)</f>
        <v>79.53</v>
      </c>
      <c r="W46" s="232"/>
      <c r="X46" s="232" t="s">
        <v>234</v>
      </c>
      <c r="Y46" s="232" t="s">
        <v>235</v>
      </c>
      <c r="Z46" s="212"/>
      <c r="AA46" s="212"/>
      <c r="AB46" s="212"/>
      <c r="AC46" s="212"/>
      <c r="AD46" s="212"/>
      <c r="AE46" s="212"/>
      <c r="AF46" s="212"/>
      <c r="AG46" s="212" t="s">
        <v>236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2" x14ac:dyDescent="0.25">
      <c r="A47" s="229"/>
      <c r="B47" s="230"/>
      <c r="C47" s="267" t="s">
        <v>1020</v>
      </c>
      <c r="D47" s="233"/>
      <c r="E47" s="234"/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238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5">
      <c r="A48" s="229"/>
      <c r="B48" s="230"/>
      <c r="C48" s="267" t="s">
        <v>1028</v>
      </c>
      <c r="D48" s="233"/>
      <c r="E48" s="234"/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238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5">
      <c r="A49" s="229"/>
      <c r="B49" s="230"/>
      <c r="C49" s="267" t="s">
        <v>1039</v>
      </c>
      <c r="D49" s="233"/>
      <c r="E49" s="234">
        <v>136.62</v>
      </c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238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5">
      <c r="A50" s="229"/>
      <c r="B50" s="230"/>
      <c r="C50" s="267" t="s">
        <v>1040</v>
      </c>
      <c r="D50" s="233"/>
      <c r="E50" s="234">
        <v>25.41</v>
      </c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238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5">
      <c r="A51" s="229"/>
      <c r="B51" s="230"/>
      <c r="C51" s="267" t="s">
        <v>1033</v>
      </c>
      <c r="D51" s="233"/>
      <c r="E51" s="234">
        <v>2.0699999999999998</v>
      </c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2"/>
      <c r="AA51" s="212"/>
      <c r="AB51" s="212"/>
      <c r="AC51" s="212"/>
      <c r="AD51" s="212"/>
      <c r="AE51" s="212"/>
      <c r="AF51" s="212"/>
      <c r="AG51" s="212" t="s">
        <v>238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5">
      <c r="A52" s="229"/>
      <c r="B52" s="230"/>
      <c r="C52" s="267" t="s">
        <v>1034</v>
      </c>
      <c r="D52" s="233"/>
      <c r="E52" s="234">
        <v>2.0249999999999999</v>
      </c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32"/>
      <c r="Z52" s="212"/>
      <c r="AA52" s="212"/>
      <c r="AB52" s="212"/>
      <c r="AC52" s="212"/>
      <c r="AD52" s="212"/>
      <c r="AE52" s="212"/>
      <c r="AF52" s="212"/>
      <c r="AG52" s="212" t="s">
        <v>238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5">
      <c r="A53" s="229"/>
      <c r="B53" s="230"/>
      <c r="C53" s="267" t="s">
        <v>1035</v>
      </c>
      <c r="D53" s="233"/>
      <c r="E53" s="234">
        <v>15.3</v>
      </c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2"/>
      <c r="AA53" s="212"/>
      <c r="AB53" s="212"/>
      <c r="AC53" s="212"/>
      <c r="AD53" s="212"/>
      <c r="AE53" s="212"/>
      <c r="AF53" s="212"/>
      <c r="AG53" s="212" t="s">
        <v>238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5">
      <c r="A54" s="229"/>
      <c r="B54" s="230"/>
      <c r="C54" s="267" t="s">
        <v>1030</v>
      </c>
      <c r="D54" s="233"/>
      <c r="E54" s="234">
        <v>1.71</v>
      </c>
      <c r="F54" s="232"/>
      <c r="G54" s="232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32"/>
      <c r="Z54" s="212"/>
      <c r="AA54" s="212"/>
      <c r="AB54" s="212"/>
      <c r="AC54" s="212"/>
      <c r="AD54" s="212"/>
      <c r="AE54" s="212"/>
      <c r="AF54" s="212"/>
      <c r="AG54" s="212" t="s">
        <v>238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5">
      <c r="A55" s="229"/>
      <c r="B55" s="230"/>
      <c r="C55" s="267" t="s">
        <v>1041</v>
      </c>
      <c r="D55" s="233"/>
      <c r="E55" s="234">
        <v>64.400000000000006</v>
      </c>
      <c r="F55" s="232"/>
      <c r="G55" s="23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2"/>
      <c r="AA55" s="212"/>
      <c r="AB55" s="212"/>
      <c r="AC55" s="212"/>
      <c r="AD55" s="212"/>
      <c r="AE55" s="212"/>
      <c r="AF55" s="212"/>
      <c r="AG55" s="212" t="s">
        <v>238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5">
      <c r="A56" s="229"/>
      <c r="B56" s="230"/>
      <c r="C56" s="267" t="s">
        <v>1036</v>
      </c>
      <c r="D56" s="233"/>
      <c r="E56" s="234">
        <v>2.7</v>
      </c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32"/>
      <c r="Z56" s="212"/>
      <c r="AA56" s="212"/>
      <c r="AB56" s="212"/>
      <c r="AC56" s="212"/>
      <c r="AD56" s="212"/>
      <c r="AE56" s="212"/>
      <c r="AF56" s="212"/>
      <c r="AG56" s="212" t="s">
        <v>238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3" x14ac:dyDescent="0.25">
      <c r="A57" s="229"/>
      <c r="B57" s="230"/>
      <c r="C57" s="267" t="s">
        <v>1053</v>
      </c>
      <c r="D57" s="233"/>
      <c r="E57" s="234">
        <v>14.86</v>
      </c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32"/>
      <c r="Z57" s="212"/>
      <c r="AA57" s="212"/>
      <c r="AB57" s="212"/>
      <c r="AC57" s="212"/>
      <c r="AD57" s="212"/>
      <c r="AE57" s="212"/>
      <c r="AF57" s="212"/>
      <c r="AG57" s="212" t="s">
        <v>238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5">
      <c r="A58" s="248">
        <v>9</v>
      </c>
      <c r="B58" s="249" t="s">
        <v>1054</v>
      </c>
      <c r="C58" s="266" t="s">
        <v>1055</v>
      </c>
      <c r="D58" s="250" t="s">
        <v>291</v>
      </c>
      <c r="E58" s="251">
        <v>42.344999999999999</v>
      </c>
      <c r="F58" s="252"/>
      <c r="G58" s="253">
        <f>ROUND(E58*F58,2)</f>
        <v>0</v>
      </c>
      <c r="H58" s="252"/>
      <c r="I58" s="253">
        <f>ROUND(E58*H58,2)</f>
        <v>0</v>
      </c>
      <c r="J58" s="252"/>
      <c r="K58" s="253">
        <f>ROUND(E58*J58,2)</f>
        <v>0</v>
      </c>
      <c r="L58" s="253">
        <v>21</v>
      </c>
      <c r="M58" s="253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3"/>
      <c r="S58" s="253" t="s">
        <v>418</v>
      </c>
      <c r="T58" s="254" t="s">
        <v>419</v>
      </c>
      <c r="U58" s="232">
        <v>0.3</v>
      </c>
      <c r="V58" s="232">
        <f>ROUND(E58*U58,2)</f>
        <v>12.7</v>
      </c>
      <c r="W58" s="232"/>
      <c r="X58" s="232" t="s">
        <v>234</v>
      </c>
      <c r="Y58" s="232" t="s">
        <v>235</v>
      </c>
      <c r="Z58" s="212"/>
      <c r="AA58" s="212"/>
      <c r="AB58" s="212"/>
      <c r="AC58" s="212"/>
      <c r="AD58" s="212"/>
      <c r="AE58" s="212"/>
      <c r="AF58" s="212"/>
      <c r="AG58" s="212" t="s">
        <v>236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2" x14ac:dyDescent="0.25">
      <c r="A59" s="229"/>
      <c r="B59" s="230"/>
      <c r="C59" s="267" t="s">
        <v>1020</v>
      </c>
      <c r="D59" s="233"/>
      <c r="E59" s="234"/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2"/>
      <c r="AA59" s="212"/>
      <c r="AB59" s="212"/>
      <c r="AC59" s="212"/>
      <c r="AD59" s="212"/>
      <c r="AE59" s="212"/>
      <c r="AF59" s="212"/>
      <c r="AG59" s="212" t="s">
        <v>238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5">
      <c r="A60" s="229"/>
      <c r="B60" s="230"/>
      <c r="C60" s="267" t="s">
        <v>1056</v>
      </c>
      <c r="D60" s="233"/>
      <c r="E60" s="234"/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2"/>
      <c r="AA60" s="212"/>
      <c r="AB60" s="212"/>
      <c r="AC60" s="212"/>
      <c r="AD60" s="212"/>
      <c r="AE60" s="212"/>
      <c r="AF60" s="212"/>
      <c r="AG60" s="212" t="s">
        <v>238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5">
      <c r="A61" s="229"/>
      <c r="B61" s="230"/>
      <c r="C61" s="267" t="s">
        <v>1029</v>
      </c>
      <c r="D61" s="233"/>
      <c r="E61" s="234"/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2"/>
      <c r="AA61" s="212"/>
      <c r="AB61" s="212"/>
      <c r="AC61" s="212"/>
      <c r="AD61" s="212"/>
      <c r="AE61" s="212"/>
      <c r="AF61" s="212"/>
      <c r="AG61" s="212" t="s">
        <v>238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5">
      <c r="A62" s="229"/>
      <c r="B62" s="230"/>
      <c r="C62" s="267" t="s">
        <v>1057</v>
      </c>
      <c r="D62" s="233"/>
      <c r="E62" s="234">
        <v>37.26</v>
      </c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32"/>
      <c r="Z62" s="212"/>
      <c r="AA62" s="212"/>
      <c r="AB62" s="212"/>
      <c r="AC62" s="212"/>
      <c r="AD62" s="212"/>
      <c r="AE62" s="212"/>
      <c r="AF62" s="212"/>
      <c r="AG62" s="212" t="s">
        <v>238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5">
      <c r="A63" s="229"/>
      <c r="B63" s="230"/>
      <c r="C63" s="267" t="s">
        <v>1058</v>
      </c>
      <c r="D63" s="233"/>
      <c r="E63" s="234">
        <v>3.06</v>
      </c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2"/>
      <c r="AA63" s="212"/>
      <c r="AB63" s="212"/>
      <c r="AC63" s="212"/>
      <c r="AD63" s="212"/>
      <c r="AE63" s="212"/>
      <c r="AF63" s="212"/>
      <c r="AG63" s="212" t="s">
        <v>238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5">
      <c r="A64" s="229"/>
      <c r="B64" s="230"/>
      <c r="C64" s="267" t="s">
        <v>1034</v>
      </c>
      <c r="D64" s="233"/>
      <c r="E64" s="234">
        <v>2.0249999999999999</v>
      </c>
      <c r="F64" s="232"/>
      <c r="G64" s="23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32"/>
      <c r="Z64" s="212"/>
      <c r="AA64" s="212"/>
      <c r="AB64" s="212"/>
      <c r="AC64" s="212"/>
      <c r="AD64" s="212"/>
      <c r="AE64" s="212"/>
      <c r="AF64" s="212"/>
      <c r="AG64" s="212" t="s">
        <v>238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48">
        <v>10</v>
      </c>
      <c r="B65" s="249" t="s">
        <v>1059</v>
      </c>
      <c r="C65" s="266" t="s">
        <v>1060</v>
      </c>
      <c r="D65" s="250" t="s">
        <v>291</v>
      </c>
      <c r="E65" s="251">
        <v>39.33</v>
      </c>
      <c r="F65" s="252"/>
      <c r="G65" s="253">
        <f>ROUND(E65*F65,2)</f>
        <v>0</v>
      </c>
      <c r="H65" s="252"/>
      <c r="I65" s="253">
        <f>ROUND(E65*H65,2)</f>
        <v>0</v>
      </c>
      <c r="J65" s="252"/>
      <c r="K65" s="253">
        <f>ROUND(E65*J65,2)</f>
        <v>0</v>
      </c>
      <c r="L65" s="253">
        <v>21</v>
      </c>
      <c r="M65" s="253">
        <f>G65*(1+L65/100)</f>
        <v>0</v>
      </c>
      <c r="N65" s="251">
        <v>0</v>
      </c>
      <c r="O65" s="251">
        <f>ROUND(E65*N65,2)</f>
        <v>0</v>
      </c>
      <c r="P65" s="251">
        <v>0</v>
      </c>
      <c r="Q65" s="251">
        <f>ROUND(E65*P65,2)</f>
        <v>0</v>
      </c>
      <c r="R65" s="253"/>
      <c r="S65" s="253" t="s">
        <v>418</v>
      </c>
      <c r="T65" s="254" t="s">
        <v>419</v>
      </c>
      <c r="U65" s="232">
        <v>0.43</v>
      </c>
      <c r="V65" s="232">
        <f>ROUND(E65*U65,2)</f>
        <v>16.91</v>
      </c>
      <c r="W65" s="232"/>
      <c r="X65" s="232" t="s">
        <v>234</v>
      </c>
      <c r="Y65" s="232" t="s">
        <v>235</v>
      </c>
      <c r="Z65" s="212"/>
      <c r="AA65" s="212"/>
      <c r="AB65" s="212"/>
      <c r="AC65" s="212"/>
      <c r="AD65" s="212"/>
      <c r="AE65" s="212"/>
      <c r="AF65" s="212"/>
      <c r="AG65" s="212" t="s">
        <v>236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2" x14ac:dyDescent="0.25">
      <c r="A66" s="229"/>
      <c r="B66" s="230"/>
      <c r="C66" s="267" t="s">
        <v>1020</v>
      </c>
      <c r="D66" s="233"/>
      <c r="E66" s="234"/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32"/>
      <c r="Z66" s="212"/>
      <c r="AA66" s="212"/>
      <c r="AB66" s="212"/>
      <c r="AC66" s="212"/>
      <c r="AD66" s="212"/>
      <c r="AE66" s="212"/>
      <c r="AF66" s="212"/>
      <c r="AG66" s="212" t="s">
        <v>238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 x14ac:dyDescent="0.25">
      <c r="A67" s="229"/>
      <c r="B67" s="230"/>
      <c r="C67" s="267" t="s">
        <v>1061</v>
      </c>
      <c r="D67" s="233"/>
      <c r="E67" s="234"/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32"/>
      <c r="Z67" s="212"/>
      <c r="AA67" s="212"/>
      <c r="AB67" s="212"/>
      <c r="AC67" s="212"/>
      <c r="AD67" s="212"/>
      <c r="AE67" s="212"/>
      <c r="AF67" s="212"/>
      <c r="AG67" s="212" t="s">
        <v>238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5">
      <c r="A68" s="229"/>
      <c r="B68" s="230"/>
      <c r="C68" s="267" t="s">
        <v>1029</v>
      </c>
      <c r="D68" s="233"/>
      <c r="E68" s="234"/>
      <c r="F68" s="232"/>
      <c r="G68" s="23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32"/>
      <c r="Z68" s="212"/>
      <c r="AA68" s="212"/>
      <c r="AB68" s="212"/>
      <c r="AC68" s="212"/>
      <c r="AD68" s="212"/>
      <c r="AE68" s="212"/>
      <c r="AF68" s="212"/>
      <c r="AG68" s="212" t="s">
        <v>238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5">
      <c r="A69" s="229"/>
      <c r="B69" s="230"/>
      <c r="C69" s="267" t="s">
        <v>1057</v>
      </c>
      <c r="D69" s="233"/>
      <c r="E69" s="234">
        <v>37.26</v>
      </c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32"/>
      <c r="Z69" s="212"/>
      <c r="AA69" s="212"/>
      <c r="AB69" s="212"/>
      <c r="AC69" s="212"/>
      <c r="AD69" s="212"/>
      <c r="AE69" s="212"/>
      <c r="AF69" s="212"/>
      <c r="AG69" s="212" t="s">
        <v>238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5">
      <c r="A70" s="229"/>
      <c r="B70" s="230"/>
      <c r="C70" s="267" t="s">
        <v>1033</v>
      </c>
      <c r="D70" s="233"/>
      <c r="E70" s="234">
        <v>2.0699999999999998</v>
      </c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32"/>
      <c r="Z70" s="212"/>
      <c r="AA70" s="212"/>
      <c r="AB70" s="212"/>
      <c r="AC70" s="212"/>
      <c r="AD70" s="212"/>
      <c r="AE70" s="212"/>
      <c r="AF70" s="212"/>
      <c r="AG70" s="212" t="s">
        <v>238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5">
      <c r="A71" s="248">
        <v>11</v>
      </c>
      <c r="B71" s="249" t="s">
        <v>1062</v>
      </c>
      <c r="C71" s="266" t="s">
        <v>1063</v>
      </c>
      <c r="D71" s="250" t="s">
        <v>291</v>
      </c>
      <c r="E71" s="251">
        <v>41.017499999999998</v>
      </c>
      <c r="F71" s="252"/>
      <c r="G71" s="253">
        <f>ROUND(E71*F71,2)</f>
        <v>0</v>
      </c>
      <c r="H71" s="252"/>
      <c r="I71" s="253">
        <f>ROUND(E71*H71,2)</f>
        <v>0</v>
      </c>
      <c r="J71" s="252"/>
      <c r="K71" s="253">
        <f>ROUND(E71*J71,2)</f>
        <v>0</v>
      </c>
      <c r="L71" s="253">
        <v>21</v>
      </c>
      <c r="M71" s="253">
        <f>G71*(1+L71/100)</f>
        <v>0</v>
      </c>
      <c r="N71" s="251">
        <v>4.2000000000000002E-4</v>
      </c>
      <c r="O71" s="251">
        <f>ROUND(E71*N71,2)</f>
        <v>0.02</v>
      </c>
      <c r="P71" s="251">
        <v>2.5000000000000001E-2</v>
      </c>
      <c r="Q71" s="251">
        <f>ROUND(E71*P71,2)</f>
        <v>1.03</v>
      </c>
      <c r="R71" s="253"/>
      <c r="S71" s="253" t="s">
        <v>418</v>
      </c>
      <c r="T71" s="254" t="s">
        <v>419</v>
      </c>
      <c r="U71" s="232">
        <v>0.33</v>
      </c>
      <c r="V71" s="232">
        <f>ROUND(E71*U71,2)</f>
        <v>13.54</v>
      </c>
      <c r="W71" s="232"/>
      <c r="X71" s="232" t="s">
        <v>234</v>
      </c>
      <c r="Y71" s="232" t="s">
        <v>235</v>
      </c>
      <c r="Z71" s="212"/>
      <c r="AA71" s="212"/>
      <c r="AB71" s="212"/>
      <c r="AC71" s="212"/>
      <c r="AD71" s="212"/>
      <c r="AE71" s="212"/>
      <c r="AF71" s="212"/>
      <c r="AG71" s="212" t="s">
        <v>236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 x14ac:dyDescent="0.25">
      <c r="A72" s="229"/>
      <c r="B72" s="230"/>
      <c r="C72" s="267" t="s">
        <v>1020</v>
      </c>
      <c r="D72" s="233"/>
      <c r="E72" s="234"/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32"/>
      <c r="Z72" s="212"/>
      <c r="AA72" s="212"/>
      <c r="AB72" s="212"/>
      <c r="AC72" s="212"/>
      <c r="AD72" s="212"/>
      <c r="AE72" s="212"/>
      <c r="AF72" s="212"/>
      <c r="AG72" s="212" t="s">
        <v>238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5">
      <c r="A73" s="229"/>
      <c r="B73" s="230"/>
      <c r="C73" s="267" t="s">
        <v>1064</v>
      </c>
      <c r="D73" s="233"/>
      <c r="E73" s="234">
        <v>13.6</v>
      </c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2"/>
      <c r="AA73" s="212"/>
      <c r="AB73" s="212"/>
      <c r="AC73" s="212"/>
      <c r="AD73" s="212"/>
      <c r="AE73" s="212"/>
      <c r="AF73" s="212"/>
      <c r="AG73" s="212" t="s">
        <v>238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5">
      <c r="A74" s="229"/>
      <c r="B74" s="230"/>
      <c r="C74" s="267" t="s">
        <v>1065</v>
      </c>
      <c r="D74" s="233"/>
      <c r="E74" s="234">
        <v>27.4175</v>
      </c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32"/>
      <c r="Z74" s="212"/>
      <c r="AA74" s="212"/>
      <c r="AB74" s="212"/>
      <c r="AC74" s="212"/>
      <c r="AD74" s="212"/>
      <c r="AE74" s="212"/>
      <c r="AF74" s="212"/>
      <c r="AG74" s="212" t="s">
        <v>238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5">
      <c r="A75" s="248">
        <v>12</v>
      </c>
      <c r="B75" s="249" t="s">
        <v>1066</v>
      </c>
      <c r="C75" s="266" t="s">
        <v>1067</v>
      </c>
      <c r="D75" s="250" t="s">
        <v>291</v>
      </c>
      <c r="E75" s="251">
        <v>63.003</v>
      </c>
      <c r="F75" s="252"/>
      <c r="G75" s="253">
        <f>ROUND(E75*F75,2)</f>
        <v>0</v>
      </c>
      <c r="H75" s="252"/>
      <c r="I75" s="253">
        <f>ROUND(E75*H75,2)</f>
        <v>0</v>
      </c>
      <c r="J75" s="252"/>
      <c r="K75" s="253">
        <f>ROUND(E75*J75,2)</f>
        <v>0</v>
      </c>
      <c r="L75" s="253">
        <v>21</v>
      </c>
      <c r="M75" s="253">
        <f>G75*(1+L75/100)</f>
        <v>0</v>
      </c>
      <c r="N75" s="251">
        <v>0</v>
      </c>
      <c r="O75" s="251">
        <f>ROUND(E75*N75,2)</f>
        <v>0</v>
      </c>
      <c r="P75" s="251">
        <v>8.8999999999999996E-2</v>
      </c>
      <c r="Q75" s="251">
        <f>ROUND(E75*P75,2)</f>
        <v>5.61</v>
      </c>
      <c r="R75" s="253"/>
      <c r="S75" s="253" t="s">
        <v>232</v>
      </c>
      <c r="T75" s="254" t="s">
        <v>233</v>
      </c>
      <c r="U75" s="232">
        <v>0.39</v>
      </c>
      <c r="V75" s="232">
        <f>ROUND(E75*U75,2)</f>
        <v>24.57</v>
      </c>
      <c r="W75" s="232"/>
      <c r="X75" s="232" t="s">
        <v>234</v>
      </c>
      <c r="Y75" s="232" t="s">
        <v>235</v>
      </c>
      <c r="Z75" s="212"/>
      <c r="AA75" s="212"/>
      <c r="AB75" s="212"/>
      <c r="AC75" s="212"/>
      <c r="AD75" s="212"/>
      <c r="AE75" s="212"/>
      <c r="AF75" s="212"/>
      <c r="AG75" s="212" t="s">
        <v>236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2" x14ac:dyDescent="0.25">
      <c r="A76" s="229"/>
      <c r="B76" s="230"/>
      <c r="C76" s="267" t="s">
        <v>1020</v>
      </c>
      <c r="D76" s="233"/>
      <c r="E76" s="234"/>
      <c r="F76" s="232"/>
      <c r="G76" s="232"/>
      <c r="H76" s="232"/>
      <c r="I76" s="232"/>
      <c r="J76" s="232"/>
      <c r="K76" s="232"/>
      <c r="L76" s="232"/>
      <c r="M76" s="232"/>
      <c r="N76" s="231"/>
      <c r="O76" s="231"/>
      <c r="P76" s="231"/>
      <c r="Q76" s="231"/>
      <c r="R76" s="232"/>
      <c r="S76" s="232"/>
      <c r="T76" s="232"/>
      <c r="U76" s="232"/>
      <c r="V76" s="232"/>
      <c r="W76" s="232"/>
      <c r="X76" s="232"/>
      <c r="Y76" s="232"/>
      <c r="Z76" s="212"/>
      <c r="AA76" s="212"/>
      <c r="AB76" s="212"/>
      <c r="AC76" s="212"/>
      <c r="AD76" s="212"/>
      <c r="AE76" s="212"/>
      <c r="AF76" s="212"/>
      <c r="AG76" s="212" t="s">
        <v>238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5">
      <c r="A77" s="229"/>
      <c r="B77" s="230"/>
      <c r="C77" s="267" t="s">
        <v>1068</v>
      </c>
      <c r="D77" s="233"/>
      <c r="E77" s="234">
        <v>5.4435000000000002</v>
      </c>
      <c r="F77" s="232"/>
      <c r="G77" s="232"/>
      <c r="H77" s="232"/>
      <c r="I77" s="232"/>
      <c r="J77" s="232"/>
      <c r="K77" s="232"/>
      <c r="L77" s="232"/>
      <c r="M77" s="232"/>
      <c r="N77" s="231"/>
      <c r="O77" s="231"/>
      <c r="P77" s="231"/>
      <c r="Q77" s="231"/>
      <c r="R77" s="232"/>
      <c r="S77" s="232"/>
      <c r="T77" s="232"/>
      <c r="U77" s="232"/>
      <c r="V77" s="232"/>
      <c r="W77" s="232"/>
      <c r="X77" s="232"/>
      <c r="Y77" s="232"/>
      <c r="Z77" s="212"/>
      <c r="AA77" s="212"/>
      <c r="AB77" s="212"/>
      <c r="AC77" s="212"/>
      <c r="AD77" s="212"/>
      <c r="AE77" s="212"/>
      <c r="AF77" s="212"/>
      <c r="AG77" s="212" t="s">
        <v>238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5">
      <c r="A78" s="229"/>
      <c r="B78" s="230"/>
      <c r="C78" s="267" t="s">
        <v>1069</v>
      </c>
      <c r="D78" s="233"/>
      <c r="E78" s="234">
        <v>5.42</v>
      </c>
      <c r="F78" s="232"/>
      <c r="G78" s="232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32"/>
      <c r="Z78" s="212"/>
      <c r="AA78" s="212"/>
      <c r="AB78" s="212"/>
      <c r="AC78" s="212"/>
      <c r="AD78" s="212"/>
      <c r="AE78" s="212"/>
      <c r="AF78" s="212"/>
      <c r="AG78" s="212" t="s">
        <v>238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5">
      <c r="A79" s="229"/>
      <c r="B79" s="230"/>
      <c r="C79" s="267" t="s">
        <v>1070</v>
      </c>
      <c r="D79" s="233"/>
      <c r="E79" s="234">
        <v>5.58</v>
      </c>
      <c r="F79" s="232"/>
      <c r="G79" s="232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32"/>
      <c r="Z79" s="212"/>
      <c r="AA79" s="212"/>
      <c r="AB79" s="212"/>
      <c r="AC79" s="212"/>
      <c r="AD79" s="212"/>
      <c r="AE79" s="212"/>
      <c r="AF79" s="212"/>
      <c r="AG79" s="212" t="s">
        <v>238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5">
      <c r="A80" s="229"/>
      <c r="B80" s="230"/>
      <c r="C80" s="267" t="s">
        <v>1071</v>
      </c>
      <c r="D80" s="233"/>
      <c r="E80" s="234">
        <v>1.3859999999999999</v>
      </c>
      <c r="F80" s="232"/>
      <c r="G80" s="232"/>
      <c r="H80" s="232"/>
      <c r="I80" s="232"/>
      <c r="J80" s="232"/>
      <c r="K80" s="232"/>
      <c r="L80" s="232"/>
      <c r="M80" s="232"/>
      <c r="N80" s="231"/>
      <c r="O80" s="231"/>
      <c r="P80" s="231"/>
      <c r="Q80" s="231"/>
      <c r="R80" s="232"/>
      <c r="S80" s="232"/>
      <c r="T80" s="232"/>
      <c r="U80" s="232"/>
      <c r="V80" s="232"/>
      <c r="W80" s="232"/>
      <c r="X80" s="232"/>
      <c r="Y80" s="232"/>
      <c r="Z80" s="212"/>
      <c r="AA80" s="212"/>
      <c r="AB80" s="212"/>
      <c r="AC80" s="212"/>
      <c r="AD80" s="212"/>
      <c r="AE80" s="212"/>
      <c r="AF80" s="212"/>
      <c r="AG80" s="212" t="s">
        <v>238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5">
      <c r="A81" s="229"/>
      <c r="B81" s="230"/>
      <c r="C81" s="267" t="s">
        <v>1072</v>
      </c>
      <c r="D81" s="233"/>
      <c r="E81" s="234">
        <v>5.9249999999999998</v>
      </c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32"/>
      <c r="Z81" s="212"/>
      <c r="AA81" s="212"/>
      <c r="AB81" s="212"/>
      <c r="AC81" s="212"/>
      <c r="AD81" s="212"/>
      <c r="AE81" s="212"/>
      <c r="AF81" s="212"/>
      <c r="AG81" s="212" t="s">
        <v>238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5">
      <c r="A82" s="229"/>
      <c r="B82" s="230"/>
      <c r="C82" s="267" t="s">
        <v>1073</v>
      </c>
      <c r="D82" s="233"/>
      <c r="E82" s="234">
        <v>5.444</v>
      </c>
      <c r="F82" s="232"/>
      <c r="G82" s="232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32"/>
      <c r="Z82" s="212"/>
      <c r="AA82" s="212"/>
      <c r="AB82" s="212"/>
      <c r="AC82" s="212"/>
      <c r="AD82" s="212"/>
      <c r="AE82" s="212"/>
      <c r="AF82" s="212"/>
      <c r="AG82" s="212" t="s">
        <v>238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5">
      <c r="A83" s="229"/>
      <c r="B83" s="230"/>
      <c r="C83" s="267" t="s">
        <v>1074</v>
      </c>
      <c r="D83" s="233"/>
      <c r="E83" s="234">
        <v>18.760000000000002</v>
      </c>
      <c r="F83" s="232"/>
      <c r="G83" s="232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32"/>
      <c r="Z83" s="212"/>
      <c r="AA83" s="212"/>
      <c r="AB83" s="212"/>
      <c r="AC83" s="212"/>
      <c r="AD83" s="212"/>
      <c r="AE83" s="212"/>
      <c r="AF83" s="212"/>
      <c r="AG83" s="212" t="s">
        <v>238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5">
      <c r="A84" s="229"/>
      <c r="B84" s="230"/>
      <c r="C84" s="267" t="s">
        <v>1075</v>
      </c>
      <c r="D84" s="233"/>
      <c r="E84" s="234">
        <v>3.4024999999999999</v>
      </c>
      <c r="F84" s="232"/>
      <c r="G84" s="232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32"/>
      <c r="Z84" s="212"/>
      <c r="AA84" s="212"/>
      <c r="AB84" s="212"/>
      <c r="AC84" s="212"/>
      <c r="AD84" s="212"/>
      <c r="AE84" s="212"/>
      <c r="AF84" s="212"/>
      <c r="AG84" s="212" t="s">
        <v>238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5">
      <c r="A85" s="229"/>
      <c r="B85" s="230"/>
      <c r="C85" s="267" t="s">
        <v>1076</v>
      </c>
      <c r="D85" s="233"/>
      <c r="E85" s="234">
        <v>0.60750000000000004</v>
      </c>
      <c r="F85" s="232"/>
      <c r="G85" s="23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2"/>
      <c r="AA85" s="212"/>
      <c r="AB85" s="212"/>
      <c r="AC85" s="212"/>
      <c r="AD85" s="212"/>
      <c r="AE85" s="212"/>
      <c r="AF85" s="212"/>
      <c r="AG85" s="212" t="s">
        <v>238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5">
      <c r="A86" s="229"/>
      <c r="B86" s="230"/>
      <c r="C86" s="267" t="s">
        <v>1077</v>
      </c>
      <c r="D86" s="233"/>
      <c r="E86" s="234">
        <v>3.5670000000000002</v>
      </c>
      <c r="F86" s="232"/>
      <c r="G86" s="232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32"/>
      <c r="Z86" s="212"/>
      <c r="AA86" s="212"/>
      <c r="AB86" s="212"/>
      <c r="AC86" s="212"/>
      <c r="AD86" s="212"/>
      <c r="AE86" s="212"/>
      <c r="AF86" s="212"/>
      <c r="AG86" s="212" t="s">
        <v>238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5">
      <c r="A87" s="229"/>
      <c r="B87" s="230"/>
      <c r="C87" s="267" t="s">
        <v>1078</v>
      </c>
      <c r="D87" s="233"/>
      <c r="E87" s="234">
        <v>2.0474999999999999</v>
      </c>
      <c r="F87" s="232"/>
      <c r="G87" s="232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32"/>
      <c r="Z87" s="212"/>
      <c r="AA87" s="212"/>
      <c r="AB87" s="212"/>
      <c r="AC87" s="212"/>
      <c r="AD87" s="212"/>
      <c r="AE87" s="212"/>
      <c r="AF87" s="212"/>
      <c r="AG87" s="212" t="s">
        <v>238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5">
      <c r="A88" s="229"/>
      <c r="B88" s="230"/>
      <c r="C88" s="267" t="s">
        <v>1069</v>
      </c>
      <c r="D88" s="233"/>
      <c r="E88" s="234">
        <v>5.42</v>
      </c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2"/>
      <c r="AA88" s="212"/>
      <c r="AB88" s="212"/>
      <c r="AC88" s="212"/>
      <c r="AD88" s="212"/>
      <c r="AE88" s="212"/>
      <c r="AF88" s="212"/>
      <c r="AG88" s="212" t="s">
        <v>238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5">
      <c r="A89" s="248">
        <v>13</v>
      </c>
      <c r="B89" s="249" t="s">
        <v>1079</v>
      </c>
      <c r="C89" s="266" t="s">
        <v>1080</v>
      </c>
      <c r="D89" s="250" t="s">
        <v>615</v>
      </c>
      <c r="E89" s="251">
        <v>1</v>
      </c>
      <c r="F89" s="252"/>
      <c r="G89" s="253">
        <f>ROUND(E89*F89,2)</f>
        <v>0</v>
      </c>
      <c r="H89" s="252"/>
      <c r="I89" s="253">
        <f>ROUND(E89*H89,2)</f>
        <v>0</v>
      </c>
      <c r="J89" s="252"/>
      <c r="K89" s="253">
        <f>ROUND(E89*J89,2)</f>
        <v>0</v>
      </c>
      <c r="L89" s="253">
        <v>21</v>
      </c>
      <c r="M89" s="253">
        <f>G89*(1+L89/100)</f>
        <v>0</v>
      </c>
      <c r="N89" s="251">
        <v>0</v>
      </c>
      <c r="O89" s="251">
        <f>ROUND(E89*N89,2)</f>
        <v>0</v>
      </c>
      <c r="P89" s="251">
        <v>0</v>
      </c>
      <c r="Q89" s="251">
        <f>ROUND(E89*P89,2)</f>
        <v>0</v>
      </c>
      <c r="R89" s="253"/>
      <c r="S89" s="253" t="s">
        <v>418</v>
      </c>
      <c r="T89" s="254" t="s">
        <v>419</v>
      </c>
      <c r="U89" s="232">
        <v>0.43</v>
      </c>
      <c r="V89" s="232">
        <f>ROUND(E89*U89,2)</f>
        <v>0.43</v>
      </c>
      <c r="W89" s="232"/>
      <c r="X89" s="232" t="s">
        <v>234</v>
      </c>
      <c r="Y89" s="232" t="s">
        <v>235</v>
      </c>
      <c r="Z89" s="212"/>
      <c r="AA89" s="212"/>
      <c r="AB89" s="212"/>
      <c r="AC89" s="212"/>
      <c r="AD89" s="212"/>
      <c r="AE89" s="212"/>
      <c r="AF89" s="212"/>
      <c r="AG89" s="212" t="s">
        <v>236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0" outlineLevel="2" x14ac:dyDescent="0.25">
      <c r="A90" s="229"/>
      <c r="B90" s="230"/>
      <c r="C90" s="267" t="s">
        <v>1081</v>
      </c>
      <c r="D90" s="233"/>
      <c r="E90" s="234">
        <v>1</v>
      </c>
      <c r="F90" s="232"/>
      <c r="G90" s="232"/>
      <c r="H90" s="232"/>
      <c r="I90" s="232"/>
      <c r="J90" s="232"/>
      <c r="K90" s="232"/>
      <c r="L90" s="232"/>
      <c r="M90" s="232"/>
      <c r="N90" s="231"/>
      <c r="O90" s="231"/>
      <c r="P90" s="231"/>
      <c r="Q90" s="231"/>
      <c r="R90" s="232"/>
      <c r="S90" s="232"/>
      <c r="T90" s="232"/>
      <c r="U90" s="232"/>
      <c r="V90" s="232"/>
      <c r="W90" s="232"/>
      <c r="X90" s="232"/>
      <c r="Y90" s="232"/>
      <c r="Z90" s="212"/>
      <c r="AA90" s="212"/>
      <c r="AB90" s="212"/>
      <c r="AC90" s="212"/>
      <c r="AD90" s="212"/>
      <c r="AE90" s="212"/>
      <c r="AF90" s="212"/>
      <c r="AG90" s="212" t="s">
        <v>238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5">
      <c r="A91" s="248">
        <v>14</v>
      </c>
      <c r="B91" s="249" t="s">
        <v>1082</v>
      </c>
      <c r="C91" s="266" t="s">
        <v>1083</v>
      </c>
      <c r="D91" s="250" t="s">
        <v>615</v>
      </c>
      <c r="E91" s="251">
        <v>2</v>
      </c>
      <c r="F91" s="252"/>
      <c r="G91" s="253">
        <f>ROUND(E91*F91,2)</f>
        <v>0</v>
      </c>
      <c r="H91" s="252"/>
      <c r="I91" s="253">
        <f>ROUND(E91*H91,2)</f>
        <v>0</v>
      </c>
      <c r="J91" s="252"/>
      <c r="K91" s="253">
        <f>ROUND(E91*J91,2)</f>
        <v>0</v>
      </c>
      <c r="L91" s="253">
        <v>21</v>
      </c>
      <c r="M91" s="253">
        <f>G91*(1+L91/100)</f>
        <v>0</v>
      </c>
      <c r="N91" s="251">
        <v>0</v>
      </c>
      <c r="O91" s="251">
        <f>ROUND(E91*N91,2)</f>
        <v>0</v>
      </c>
      <c r="P91" s="251">
        <v>0</v>
      </c>
      <c r="Q91" s="251">
        <f>ROUND(E91*P91,2)</f>
        <v>0</v>
      </c>
      <c r="R91" s="253"/>
      <c r="S91" s="253" t="s">
        <v>418</v>
      </c>
      <c r="T91" s="254" t="s">
        <v>419</v>
      </c>
      <c r="U91" s="232">
        <v>0.43</v>
      </c>
      <c r="V91" s="232">
        <f>ROUND(E91*U91,2)</f>
        <v>0.86</v>
      </c>
      <c r="W91" s="232"/>
      <c r="X91" s="232" t="s">
        <v>234</v>
      </c>
      <c r="Y91" s="232" t="s">
        <v>235</v>
      </c>
      <c r="Z91" s="212"/>
      <c r="AA91" s="212"/>
      <c r="AB91" s="212"/>
      <c r="AC91" s="212"/>
      <c r="AD91" s="212"/>
      <c r="AE91" s="212"/>
      <c r="AF91" s="212"/>
      <c r="AG91" s="212" t="s">
        <v>236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0" outlineLevel="2" x14ac:dyDescent="0.25">
      <c r="A92" s="229"/>
      <c r="B92" s="230"/>
      <c r="C92" s="267" t="s">
        <v>1084</v>
      </c>
      <c r="D92" s="233"/>
      <c r="E92" s="234">
        <v>2</v>
      </c>
      <c r="F92" s="232"/>
      <c r="G92" s="232"/>
      <c r="H92" s="232"/>
      <c r="I92" s="232"/>
      <c r="J92" s="232"/>
      <c r="K92" s="232"/>
      <c r="L92" s="232"/>
      <c r="M92" s="232"/>
      <c r="N92" s="231"/>
      <c r="O92" s="231"/>
      <c r="P92" s="231"/>
      <c r="Q92" s="231"/>
      <c r="R92" s="232"/>
      <c r="S92" s="232"/>
      <c r="T92" s="232"/>
      <c r="U92" s="232"/>
      <c r="V92" s="232"/>
      <c r="W92" s="232"/>
      <c r="X92" s="232"/>
      <c r="Y92" s="232"/>
      <c r="Z92" s="212"/>
      <c r="AA92" s="212"/>
      <c r="AB92" s="212"/>
      <c r="AC92" s="212"/>
      <c r="AD92" s="212"/>
      <c r="AE92" s="212"/>
      <c r="AF92" s="212"/>
      <c r="AG92" s="212" t="s">
        <v>238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5">
      <c r="A93" s="248">
        <v>15</v>
      </c>
      <c r="B93" s="249" t="s">
        <v>1085</v>
      </c>
      <c r="C93" s="266" t="s">
        <v>1086</v>
      </c>
      <c r="D93" s="250" t="s">
        <v>231</v>
      </c>
      <c r="E93" s="251">
        <v>28.0137</v>
      </c>
      <c r="F93" s="252"/>
      <c r="G93" s="253">
        <f>ROUND(E93*F93,2)</f>
        <v>0</v>
      </c>
      <c r="H93" s="252"/>
      <c r="I93" s="253">
        <f>ROUND(E93*H93,2)</f>
        <v>0</v>
      </c>
      <c r="J93" s="252"/>
      <c r="K93" s="253">
        <f>ROUND(E93*J93,2)</f>
        <v>0</v>
      </c>
      <c r="L93" s="253">
        <v>21</v>
      </c>
      <c r="M93" s="253">
        <f>G93*(1+L93/100)</f>
        <v>0</v>
      </c>
      <c r="N93" s="251">
        <v>1.2800000000000001E-3</v>
      </c>
      <c r="O93" s="251">
        <f>ROUND(E93*N93,2)</f>
        <v>0.04</v>
      </c>
      <c r="P93" s="251">
        <v>1.95</v>
      </c>
      <c r="Q93" s="251">
        <f>ROUND(E93*P93,2)</f>
        <v>54.63</v>
      </c>
      <c r="R93" s="253"/>
      <c r="S93" s="253" t="s">
        <v>232</v>
      </c>
      <c r="T93" s="254" t="s">
        <v>233</v>
      </c>
      <c r="U93" s="232">
        <v>1.7</v>
      </c>
      <c r="V93" s="232">
        <f>ROUND(E93*U93,2)</f>
        <v>47.62</v>
      </c>
      <c r="W93" s="232"/>
      <c r="X93" s="232" t="s">
        <v>234</v>
      </c>
      <c r="Y93" s="232" t="s">
        <v>235</v>
      </c>
      <c r="Z93" s="212"/>
      <c r="AA93" s="212"/>
      <c r="AB93" s="212"/>
      <c r="AC93" s="212"/>
      <c r="AD93" s="212"/>
      <c r="AE93" s="212"/>
      <c r="AF93" s="212"/>
      <c r="AG93" s="212" t="s">
        <v>236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2" x14ac:dyDescent="0.25">
      <c r="A94" s="229"/>
      <c r="B94" s="230"/>
      <c r="C94" s="267" t="s">
        <v>1020</v>
      </c>
      <c r="D94" s="233"/>
      <c r="E94" s="234"/>
      <c r="F94" s="232"/>
      <c r="G94" s="232"/>
      <c r="H94" s="232"/>
      <c r="I94" s="232"/>
      <c r="J94" s="232"/>
      <c r="K94" s="232"/>
      <c r="L94" s="232"/>
      <c r="M94" s="232"/>
      <c r="N94" s="231"/>
      <c r="O94" s="231"/>
      <c r="P94" s="231"/>
      <c r="Q94" s="231"/>
      <c r="R94" s="232"/>
      <c r="S94" s="232"/>
      <c r="T94" s="232"/>
      <c r="U94" s="232"/>
      <c r="V94" s="232"/>
      <c r="W94" s="232"/>
      <c r="X94" s="232"/>
      <c r="Y94" s="232"/>
      <c r="Z94" s="212"/>
      <c r="AA94" s="212"/>
      <c r="AB94" s="212"/>
      <c r="AC94" s="212"/>
      <c r="AD94" s="212"/>
      <c r="AE94" s="212"/>
      <c r="AF94" s="212"/>
      <c r="AG94" s="212" t="s">
        <v>238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5">
      <c r="A95" s="229"/>
      <c r="B95" s="230"/>
      <c r="C95" s="267" t="s">
        <v>1087</v>
      </c>
      <c r="D95" s="233"/>
      <c r="E95" s="234"/>
      <c r="F95" s="232"/>
      <c r="G95" s="232"/>
      <c r="H95" s="232"/>
      <c r="I95" s="232"/>
      <c r="J95" s="232"/>
      <c r="K95" s="232"/>
      <c r="L95" s="232"/>
      <c r="M95" s="232"/>
      <c r="N95" s="231"/>
      <c r="O95" s="231"/>
      <c r="P95" s="231"/>
      <c r="Q95" s="231"/>
      <c r="R95" s="232"/>
      <c r="S95" s="232"/>
      <c r="T95" s="232"/>
      <c r="U95" s="232"/>
      <c r="V95" s="232"/>
      <c r="W95" s="232"/>
      <c r="X95" s="232"/>
      <c r="Y95" s="232"/>
      <c r="Z95" s="212"/>
      <c r="AA95" s="212"/>
      <c r="AB95" s="212"/>
      <c r="AC95" s="212"/>
      <c r="AD95" s="212"/>
      <c r="AE95" s="212"/>
      <c r="AF95" s="212"/>
      <c r="AG95" s="212" t="s">
        <v>238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5">
      <c r="A96" s="229"/>
      <c r="B96" s="230"/>
      <c r="C96" s="267" t="s">
        <v>1088</v>
      </c>
      <c r="D96" s="233"/>
      <c r="E96" s="234">
        <v>28.0137</v>
      </c>
      <c r="F96" s="232"/>
      <c r="G96" s="232"/>
      <c r="H96" s="232"/>
      <c r="I96" s="232"/>
      <c r="J96" s="232"/>
      <c r="K96" s="232"/>
      <c r="L96" s="232"/>
      <c r="M96" s="232"/>
      <c r="N96" s="231"/>
      <c r="O96" s="231"/>
      <c r="P96" s="231"/>
      <c r="Q96" s="231"/>
      <c r="R96" s="232"/>
      <c r="S96" s="232"/>
      <c r="T96" s="232"/>
      <c r="U96" s="232"/>
      <c r="V96" s="232"/>
      <c r="W96" s="232"/>
      <c r="X96" s="232"/>
      <c r="Y96" s="232"/>
      <c r="Z96" s="212"/>
      <c r="AA96" s="212"/>
      <c r="AB96" s="212"/>
      <c r="AC96" s="212"/>
      <c r="AD96" s="212"/>
      <c r="AE96" s="212"/>
      <c r="AF96" s="212"/>
      <c r="AG96" s="212" t="s">
        <v>238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5">
      <c r="A97" s="248">
        <v>16</v>
      </c>
      <c r="B97" s="249" t="s">
        <v>1089</v>
      </c>
      <c r="C97" s="266" t="s">
        <v>1090</v>
      </c>
      <c r="D97" s="250" t="s">
        <v>1091</v>
      </c>
      <c r="E97" s="251">
        <v>2</v>
      </c>
      <c r="F97" s="252"/>
      <c r="G97" s="253">
        <f>ROUND(E97*F97,2)</f>
        <v>0</v>
      </c>
      <c r="H97" s="252"/>
      <c r="I97" s="253">
        <f>ROUND(E97*H97,2)</f>
        <v>0</v>
      </c>
      <c r="J97" s="252"/>
      <c r="K97" s="253">
        <f>ROUND(E97*J97,2)</f>
        <v>0</v>
      </c>
      <c r="L97" s="253">
        <v>21</v>
      </c>
      <c r="M97" s="253">
        <f>G97*(1+L97/100)</f>
        <v>0</v>
      </c>
      <c r="N97" s="251">
        <v>0</v>
      </c>
      <c r="O97" s="251">
        <f>ROUND(E97*N97,2)</f>
        <v>0</v>
      </c>
      <c r="P97" s="251">
        <v>0.9</v>
      </c>
      <c r="Q97" s="251">
        <f>ROUND(E97*P97,2)</f>
        <v>1.8</v>
      </c>
      <c r="R97" s="253"/>
      <c r="S97" s="253" t="s">
        <v>232</v>
      </c>
      <c r="T97" s="254" t="s">
        <v>233</v>
      </c>
      <c r="U97" s="232">
        <v>1.59</v>
      </c>
      <c r="V97" s="232">
        <f>ROUND(E97*U97,2)</f>
        <v>3.18</v>
      </c>
      <c r="W97" s="232"/>
      <c r="X97" s="232" t="s">
        <v>234</v>
      </c>
      <c r="Y97" s="232" t="s">
        <v>235</v>
      </c>
      <c r="Z97" s="212"/>
      <c r="AA97" s="212"/>
      <c r="AB97" s="212"/>
      <c r="AC97" s="212"/>
      <c r="AD97" s="212"/>
      <c r="AE97" s="212"/>
      <c r="AF97" s="212"/>
      <c r="AG97" s="212" t="s">
        <v>236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0" outlineLevel="2" x14ac:dyDescent="0.25">
      <c r="A98" s="229"/>
      <c r="B98" s="230"/>
      <c r="C98" s="267" t="s">
        <v>1092</v>
      </c>
      <c r="D98" s="233"/>
      <c r="E98" s="234"/>
      <c r="F98" s="232"/>
      <c r="G98" s="232"/>
      <c r="H98" s="232"/>
      <c r="I98" s="232"/>
      <c r="J98" s="232"/>
      <c r="K98" s="232"/>
      <c r="L98" s="232"/>
      <c r="M98" s="232"/>
      <c r="N98" s="231"/>
      <c r="O98" s="231"/>
      <c r="P98" s="231"/>
      <c r="Q98" s="231"/>
      <c r="R98" s="232"/>
      <c r="S98" s="232"/>
      <c r="T98" s="232"/>
      <c r="U98" s="232"/>
      <c r="V98" s="232"/>
      <c r="W98" s="232"/>
      <c r="X98" s="232"/>
      <c r="Y98" s="232"/>
      <c r="Z98" s="212"/>
      <c r="AA98" s="212"/>
      <c r="AB98" s="212"/>
      <c r="AC98" s="212"/>
      <c r="AD98" s="212"/>
      <c r="AE98" s="212"/>
      <c r="AF98" s="212"/>
      <c r="AG98" s="212" t="s">
        <v>238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 x14ac:dyDescent="0.25">
      <c r="A99" s="229"/>
      <c r="B99" s="230"/>
      <c r="C99" s="267" t="s">
        <v>1093</v>
      </c>
      <c r="D99" s="233"/>
      <c r="E99" s="234"/>
      <c r="F99" s="232"/>
      <c r="G99" s="232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32"/>
      <c r="Z99" s="212"/>
      <c r="AA99" s="212"/>
      <c r="AB99" s="212"/>
      <c r="AC99" s="212"/>
      <c r="AD99" s="212"/>
      <c r="AE99" s="212"/>
      <c r="AF99" s="212"/>
      <c r="AG99" s="212" t="s">
        <v>238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5">
      <c r="A100" s="229"/>
      <c r="B100" s="230"/>
      <c r="C100" s="267" t="s">
        <v>1094</v>
      </c>
      <c r="D100" s="233"/>
      <c r="E100" s="234">
        <v>2</v>
      </c>
      <c r="F100" s="232"/>
      <c r="G100" s="232"/>
      <c r="H100" s="232"/>
      <c r="I100" s="232"/>
      <c r="J100" s="232"/>
      <c r="K100" s="232"/>
      <c r="L100" s="232"/>
      <c r="M100" s="232"/>
      <c r="N100" s="231"/>
      <c r="O100" s="231"/>
      <c r="P100" s="231"/>
      <c r="Q100" s="231"/>
      <c r="R100" s="232"/>
      <c r="S100" s="232"/>
      <c r="T100" s="232"/>
      <c r="U100" s="232"/>
      <c r="V100" s="232"/>
      <c r="W100" s="232"/>
      <c r="X100" s="232"/>
      <c r="Y100" s="232"/>
      <c r="Z100" s="212"/>
      <c r="AA100" s="212"/>
      <c r="AB100" s="212"/>
      <c r="AC100" s="212"/>
      <c r="AD100" s="212"/>
      <c r="AE100" s="212"/>
      <c r="AF100" s="212"/>
      <c r="AG100" s="212" t="s">
        <v>238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5">
      <c r="A101" s="248">
        <v>17</v>
      </c>
      <c r="B101" s="249" t="s">
        <v>1095</v>
      </c>
      <c r="C101" s="266" t="s">
        <v>1096</v>
      </c>
      <c r="D101" s="250" t="s">
        <v>291</v>
      </c>
      <c r="E101" s="251">
        <v>6.45</v>
      </c>
      <c r="F101" s="252"/>
      <c r="G101" s="253">
        <f>ROUND(E101*F101,2)</f>
        <v>0</v>
      </c>
      <c r="H101" s="252"/>
      <c r="I101" s="253">
        <f>ROUND(E101*H101,2)</f>
        <v>0</v>
      </c>
      <c r="J101" s="252"/>
      <c r="K101" s="253">
        <f>ROUND(E101*J101,2)</f>
        <v>0</v>
      </c>
      <c r="L101" s="253">
        <v>21</v>
      </c>
      <c r="M101" s="253">
        <f>G101*(1+L101/100)</f>
        <v>0</v>
      </c>
      <c r="N101" s="251">
        <v>0</v>
      </c>
      <c r="O101" s="251">
        <f>ROUND(E101*N101,2)</f>
        <v>0</v>
      </c>
      <c r="P101" s="251">
        <v>0.24</v>
      </c>
      <c r="Q101" s="251">
        <f>ROUND(E101*P101,2)</f>
        <v>1.55</v>
      </c>
      <c r="R101" s="253"/>
      <c r="S101" s="253" t="s">
        <v>418</v>
      </c>
      <c r="T101" s="254" t="s">
        <v>419</v>
      </c>
      <c r="U101" s="232">
        <v>1.59</v>
      </c>
      <c r="V101" s="232">
        <f>ROUND(E101*U101,2)</f>
        <v>10.26</v>
      </c>
      <c r="W101" s="232"/>
      <c r="X101" s="232" t="s">
        <v>234</v>
      </c>
      <c r="Y101" s="232" t="s">
        <v>235</v>
      </c>
      <c r="Z101" s="212"/>
      <c r="AA101" s="212"/>
      <c r="AB101" s="212"/>
      <c r="AC101" s="212"/>
      <c r="AD101" s="212"/>
      <c r="AE101" s="212"/>
      <c r="AF101" s="212"/>
      <c r="AG101" s="212" t="s">
        <v>236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0" outlineLevel="2" x14ac:dyDescent="0.25">
      <c r="A102" s="229"/>
      <c r="B102" s="230"/>
      <c r="C102" s="267" t="s">
        <v>1092</v>
      </c>
      <c r="D102" s="233"/>
      <c r="E102" s="234"/>
      <c r="F102" s="232"/>
      <c r="G102" s="232"/>
      <c r="H102" s="232"/>
      <c r="I102" s="232"/>
      <c r="J102" s="232"/>
      <c r="K102" s="232"/>
      <c r="L102" s="232"/>
      <c r="M102" s="232"/>
      <c r="N102" s="231"/>
      <c r="O102" s="231"/>
      <c r="P102" s="231"/>
      <c r="Q102" s="231"/>
      <c r="R102" s="232"/>
      <c r="S102" s="232"/>
      <c r="T102" s="232"/>
      <c r="U102" s="232"/>
      <c r="V102" s="232"/>
      <c r="W102" s="232"/>
      <c r="X102" s="232"/>
      <c r="Y102" s="232"/>
      <c r="Z102" s="212"/>
      <c r="AA102" s="212"/>
      <c r="AB102" s="212"/>
      <c r="AC102" s="212"/>
      <c r="AD102" s="212"/>
      <c r="AE102" s="212"/>
      <c r="AF102" s="212"/>
      <c r="AG102" s="212" t="s">
        <v>238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5">
      <c r="A103" s="229"/>
      <c r="B103" s="230"/>
      <c r="C103" s="267" t="s">
        <v>1097</v>
      </c>
      <c r="D103" s="233"/>
      <c r="E103" s="234">
        <v>6.45</v>
      </c>
      <c r="F103" s="232"/>
      <c r="G103" s="232"/>
      <c r="H103" s="232"/>
      <c r="I103" s="232"/>
      <c r="J103" s="232"/>
      <c r="K103" s="232"/>
      <c r="L103" s="232"/>
      <c r="M103" s="232"/>
      <c r="N103" s="231"/>
      <c r="O103" s="231"/>
      <c r="P103" s="231"/>
      <c r="Q103" s="231"/>
      <c r="R103" s="232"/>
      <c r="S103" s="232"/>
      <c r="T103" s="232"/>
      <c r="U103" s="232"/>
      <c r="V103" s="232"/>
      <c r="W103" s="232"/>
      <c r="X103" s="232"/>
      <c r="Y103" s="232"/>
      <c r="Z103" s="212"/>
      <c r="AA103" s="212"/>
      <c r="AB103" s="212"/>
      <c r="AC103" s="212"/>
      <c r="AD103" s="212"/>
      <c r="AE103" s="212"/>
      <c r="AF103" s="212"/>
      <c r="AG103" s="212" t="s">
        <v>238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5">
      <c r="A104" s="248">
        <v>18</v>
      </c>
      <c r="B104" s="249" t="s">
        <v>1098</v>
      </c>
      <c r="C104" s="266" t="s">
        <v>1099</v>
      </c>
      <c r="D104" s="250" t="s">
        <v>231</v>
      </c>
      <c r="E104" s="251">
        <v>6.7234999999999996</v>
      </c>
      <c r="F104" s="252"/>
      <c r="G104" s="253">
        <f>ROUND(E104*F104,2)</f>
        <v>0</v>
      </c>
      <c r="H104" s="252"/>
      <c r="I104" s="253">
        <f>ROUND(E104*H104,2)</f>
        <v>0</v>
      </c>
      <c r="J104" s="252"/>
      <c r="K104" s="253">
        <f>ROUND(E104*J104,2)</f>
        <v>0</v>
      </c>
      <c r="L104" s="253">
        <v>21</v>
      </c>
      <c r="M104" s="253">
        <f>G104*(1+L104/100)</f>
        <v>0</v>
      </c>
      <c r="N104" s="251">
        <v>0</v>
      </c>
      <c r="O104" s="251">
        <f>ROUND(E104*N104,2)</f>
        <v>0</v>
      </c>
      <c r="P104" s="251">
        <v>2.4</v>
      </c>
      <c r="Q104" s="251">
        <f>ROUND(E104*P104,2)</f>
        <v>16.14</v>
      </c>
      <c r="R104" s="253"/>
      <c r="S104" s="253" t="s">
        <v>232</v>
      </c>
      <c r="T104" s="254" t="s">
        <v>233</v>
      </c>
      <c r="U104" s="232">
        <v>13.3</v>
      </c>
      <c r="V104" s="232">
        <f>ROUND(E104*U104,2)</f>
        <v>89.42</v>
      </c>
      <c r="W104" s="232"/>
      <c r="X104" s="232" t="s">
        <v>234</v>
      </c>
      <c r="Y104" s="232" t="s">
        <v>235</v>
      </c>
      <c r="Z104" s="212"/>
      <c r="AA104" s="212"/>
      <c r="AB104" s="212"/>
      <c r="AC104" s="212"/>
      <c r="AD104" s="212"/>
      <c r="AE104" s="212"/>
      <c r="AF104" s="212"/>
      <c r="AG104" s="212" t="s">
        <v>236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2" x14ac:dyDescent="0.25">
      <c r="A105" s="229"/>
      <c r="B105" s="230"/>
      <c r="C105" s="267" t="s">
        <v>1100</v>
      </c>
      <c r="D105" s="233"/>
      <c r="E105" s="234"/>
      <c r="F105" s="232"/>
      <c r="G105" s="232"/>
      <c r="H105" s="232"/>
      <c r="I105" s="232"/>
      <c r="J105" s="232"/>
      <c r="K105" s="232"/>
      <c r="L105" s="232"/>
      <c r="M105" s="232"/>
      <c r="N105" s="231"/>
      <c r="O105" s="231"/>
      <c r="P105" s="231"/>
      <c r="Q105" s="231"/>
      <c r="R105" s="232"/>
      <c r="S105" s="232"/>
      <c r="T105" s="232"/>
      <c r="U105" s="232"/>
      <c r="V105" s="232"/>
      <c r="W105" s="232"/>
      <c r="X105" s="232"/>
      <c r="Y105" s="232"/>
      <c r="Z105" s="212"/>
      <c r="AA105" s="212"/>
      <c r="AB105" s="212"/>
      <c r="AC105" s="212"/>
      <c r="AD105" s="212"/>
      <c r="AE105" s="212"/>
      <c r="AF105" s="212"/>
      <c r="AG105" s="212" t="s">
        <v>238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 x14ac:dyDescent="0.25">
      <c r="A106" s="229"/>
      <c r="B106" s="230"/>
      <c r="C106" s="267" t="s">
        <v>1101</v>
      </c>
      <c r="D106" s="233"/>
      <c r="E106" s="234"/>
      <c r="F106" s="232"/>
      <c r="G106" s="232"/>
      <c r="H106" s="232"/>
      <c r="I106" s="232"/>
      <c r="J106" s="232"/>
      <c r="K106" s="232"/>
      <c r="L106" s="232"/>
      <c r="M106" s="232"/>
      <c r="N106" s="231"/>
      <c r="O106" s="231"/>
      <c r="P106" s="231"/>
      <c r="Q106" s="231"/>
      <c r="R106" s="232"/>
      <c r="S106" s="232"/>
      <c r="T106" s="232"/>
      <c r="U106" s="232"/>
      <c r="V106" s="232"/>
      <c r="W106" s="232"/>
      <c r="X106" s="232"/>
      <c r="Y106" s="232"/>
      <c r="Z106" s="212"/>
      <c r="AA106" s="212"/>
      <c r="AB106" s="212"/>
      <c r="AC106" s="212"/>
      <c r="AD106" s="212"/>
      <c r="AE106" s="212"/>
      <c r="AF106" s="212"/>
      <c r="AG106" s="212" t="s">
        <v>238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5">
      <c r="A107" s="229"/>
      <c r="B107" s="230"/>
      <c r="C107" s="267" t="s">
        <v>1102</v>
      </c>
      <c r="D107" s="233"/>
      <c r="E107" s="234">
        <v>1.5862499999999999</v>
      </c>
      <c r="F107" s="232"/>
      <c r="G107" s="232"/>
      <c r="H107" s="232"/>
      <c r="I107" s="232"/>
      <c r="J107" s="232"/>
      <c r="K107" s="232"/>
      <c r="L107" s="232"/>
      <c r="M107" s="232"/>
      <c r="N107" s="231"/>
      <c r="O107" s="231"/>
      <c r="P107" s="231"/>
      <c r="Q107" s="231"/>
      <c r="R107" s="232"/>
      <c r="S107" s="232"/>
      <c r="T107" s="232"/>
      <c r="U107" s="232"/>
      <c r="V107" s="232"/>
      <c r="W107" s="232"/>
      <c r="X107" s="232"/>
      <c r="Y107" s="232"/>
      <c r="Z107" s="212"/>
      <c r="AA107" s="212"/>
      <c r="AB107" s="212"/>
      <c r="AC107" s="212"/>
      <c r="AD107" s="212"/>
      <c r="AE107" s="212"/>
      <c r="AF107" s="212"/>
      <c r="AG107" s="212" t="s">
        <v>238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5">
      <c r="A108" s="229"/>
      <c r="B108" s="230"/>
      <c r="C108" s="267" t="s">
        <v>1103</v>
      </c>
      <c r="D108" s="233"/>
      <c r="E108" s="234">
        <v>0.62250000000000005</v>
      </c>
      <c r="F108" s="232"/>
      <c r="G108" s="232"/>
      <c r="H108" s="232"/>
      <c r="I108" s="232"/>
      <c r="J108" s="232"/>
      <c r="K108" s="232"/>
      <c r="L108" s="232"/>
      <c r="M108" s="232"/>
      <c r="N108" s="231"/>
      <c r="O108" s="231"/>
      <c r="P108" s="231"/>
      <c r="Q108" s="231"/>
      <c r="R108" s="232"/>
      <c r="S108" s="232"/>
      <c r="T108" s="232"/>
      <c r="U108" s="232"/>
      <c r="V108" s="232"/>
      <c r="W108" s="232"/>
      <c r="X108" s="232"/>
      <c r="Y108" s="232"/>
      <c r="Z108" s="212"/>
      <c r="AA108" s="212"/>
      <c r="AB108" s="212"/>
      <c r="AC108" s="212"/>
      <c r="AD108" s="212"/>
      <c r="AE108" s="212"/>
      <c r="AF108" s="212"/>
      <c r="AG108" s="212" t="s">
        <v>238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ht="20" outlineLevel="3" x14ac:dyDescent="0.25">
      <c r="A109" s="229"/>
      <c r="B109" s="230"/>
      <c r="C109" s="267" t="s">
        <v>1104</v>
      </c>
      <c r="D109" s="233"/>
      <c r="E109" s="234">
        <v>4.5147500000000003</v>
      </c>
      <c r="F109" s="232"/>
      <c r="G109" s="232"/>
      <c r="H109" s="232"/>
      <c r="I109" s="232"/>
      <c r="J109" s="232"/>
      <c r="K109" s="232"/>
      <c r="L109" s="232"/>
      <c r="M109" s="232"/>
      <c r="N109" s="231"/>
      <c r="O109" s="231"/>
      <c r="P109" s="231"/>
      <c r="Q109" s="231"/>
      <c r="R109" s="232"/>
      <c r="S109" s="232"/>
      <c r="T109" s="232"/>
      <c r="U109" s="232"/>
      <c r="V109" s="232"/>
      <c r="W109" s="232"/>
      <c r="X109" s="232"/>
      <c r="Y109" s="232"/>
      <c r="Z109" s="212"/>
      <c r="AA109" s="212"/>
      <c r="AB109" s="212"/>
      <c r="AC109" s="212"/>
      <c r="AD109" s="212"/>
      <c r="AE109" s="212"/>
      <c r="AF109" s="212"/>
      <c r="AG109" s="212" t="s">
        <v>238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ht="13" x14ac:dyDescent="0.25">
      <c r="A110" s="238" t="s">
        <v>227</v>
      </c>
      <c r="B110" s="239" t="s">
        <v>166</v>
      </c>
      <c r="C110" s="265" t="s">
        <v>167</v>
      </c>
      <c r="D110" s="240"/>
      <c r="E110" s="241"/>
      <c r="F110" s="242"/>
      <c r="G110" s="242">
        <f>SUMIF(AG111:AG116,"&lt;&gt;NOR",G111:G116)</f>
        <v>0</v>
      </c>
      <c r="H110" s="242"/>
      <c r="I110" s="242">
        <f>SUM(I111:I116)</f>
        <v>0</v>
      </c>
      <c r="J110" s="242"/>
      <c r="K110" s="242">
        <f>SUM(K111:K116)</f>
        <v>0</v>
      </c>
      <c r="L110" s="242"/>
      <c r="M110" s="242">
        <f>SUM(M111:M116)</f>
        <v>0</v>
      </c>
      <c r="N110" s="241"/>
      <c r="O110" s="241">
        <f>SUM(O111:O116)</f>
        <v>0</v>
      </c>
      <c r="P110" s="241"/>
      <c r="Q110" s="241">
        <f>SUM(Q111:Q116)</f>
        <v>1.98</v>
      </c>
      <c r="R110" s="242"/>
      <c r="S110" s="242"/>
      <c r="T110" s="243"/>
      <c r="U110" s="237"/>
      <c r="V110" s="237">
        <f>SUM(V111:V116)</f>
        <v>0</v>
      </c>
      <c r="W110" s="237"/>
      <c r="X110" s="237"/>
      <c r="Y110" s="237"/>
      <c r="AG110" t="s">
        <v>228</v>
      </c>
    </row>
    <row r="111" spans="1:60" ht="40" outlineLevel="1" x14ac:dyDescent="0.25">
      <c r="A111" s="255">
        <v>19</v>
      </c>
      <c r="B111" s="256" t="s">
        <v>1105</v>
      </c>
      <c r="C111" s="268" t="s">
        <v>1106</v>
      </c>
      <c r="D111" s="257" t="s">
        <v>615</v>
      </c>
      <c r="E111" s="258">
        <v>13</v>
      </c>
      <c r="F111" s="259"/>
      <c r="G111" s="260">
        <f>ROUND(E111*F111,2)</f>
        <v>0</v>
      </c>
      <c r="H111" s="259"/>
      <c r="I111" s="260">
        <f>ROUND(E111*H111,2)</f>
        <v>0</v>
      </c>
      <c r="J111" s="259"/>
      <c r="K111" s="260">
        <f>ROUND(E111*J111,2)</f>
        <v>0</v>
      </c>
      <c r="L111" s="260">
        <v>21</v>
      </c>
      <c r="M111" s="260">
        <f>G111*(1+L111/100)</f>
        <v>0</v>
      </c>
      <c r="N111" s="258">
        <v>0</v>
      </c>
      <c r="O111" s="258">
        <f>ROUND(E111*N111,2)</f>
        <v>0</v>
      </c>
      <c r="P111" s="258">
        <v>4.3999999999999997E-2</v>
      </c>
      <c r="Q111" s="258">
        <f>ROUND(E111*P111,2)</f>
        <v>0.56999999999999995</v>
      </c>
      <c r="R111" s="260"/>
      <c r="S111" s="260" t="s">
        <v>418</v>
      </c>
      <c r="T111" s="261" t="s">
        <v>419</v>
      </c>
      <c r="U111" s="232">
        <v>0</v>
      </c>
      <c r="V111" s="232">
        <f>ROUND(E111*U111,2)</f>
        <v>0</v>
      </c>
      <c r="W111" s="232"/>
      <c r="X111" s="232" t="s">
        <v>234</v>
      </c>
      <c r="Y111" s="232" t="s">
        <v>235</v>
      </c>
      <c r="Z111" s="212"/>
      <c r="AA111" s="212"/>
      <c r="AB111" s="212"/>
      <c r="AC111" s="212"/>
      <c r="AD111" s="212"/>
      <c r="AE111" s="212"/>
      <c r="AF111" s="212"/>
      <c r="AG111" s="212" t="s">
        <v>236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40" outlineLevel="1" x14ac:dyDescent="0.25">
      <c r="A112" s="255">
        <v>20</v>
      </c>
      <c r="B112" s="256" t="s">
        <v>1107</v>
      </c>
      <c r="C112" s="268" t="s">
        <v>1108</v>
      </c>
      <c r="D112" s="257" t="s">
        <v>615</v>
      </c>
      <c r="E112" s="258">
        <v>4</v>
      </c>
      <c r="F112" s="259"/>
      <c r="G112" s="260">
        <f>ROUND(E112*F112,2)</f>
        <v>0</v>
      </c>
      <c r="H112" s="259"/>
      <c r="I112" s="260">
        <f>ROUND(E112*H112,2)</f>
        <v>0</v>
      </c>
      <c r="J112" s="259"/>
      <c r="K112" s="260">
        <f>ROUND(E112*J112,2)</f>
        <v>0</v>
      </c>
      <c r="L112" s="260">
        <v>21</v>
      </c>
      <c r="M112" s="260">
        <f>G112*(1+L112/100)</f>
        <v>0</v>
      </c>
      <c r="N112" s="258">
        <v>0</v>
      </c>
      <c r="O112" s="258">
        <f>ROUND(E112*N112,2)</f>
        <v>0</v>
      </c>
      <c r="P112" s="258">
        <v>4.3999999999999997E-2</v>
      </c>
      <c r="Q112" s="258">
        <f>ROUND(E112*P112,2)</f>
        <v>0.18</v>
      </c>
      <c r="R112" s="260"/>
      <c r="S112" s="260" t="s">
        <v>418</v>
      </c>
      <c r="T112" s="261" t="s">
        <v>419</v>
      </c>
      <c r="U112" s="232">
        <v>0</v>
      </c>
      <c r="V112" s="232">
        <f>ROUND(E112*U112,2)</f>
        <v>0</v>
      </c>
      <c r="W112" s="232"/>
      <c r="X112" s="232" t="s">
        <v>234</v>
      </c>
      <c r="Y112" s="232" t="s">
        <v>235</v>
      </c>
      <c r="Z112" s="212"/>
      <c r="AA112" s="212"/>
      <c r="AB112" s="212"/>
      <c r="AC112" s="212"/>
      <c r="AD112" s="212"/>
      <c r="AE112" s="212"/>
      <c r="AF112" s="212"/>
      <c r="AG112" s="212" t="s">
        <v>236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ht="40" outlineLevel="1" x14ac:dyDescent="0.25">
      <c r="A113" s="255">
        <v>21</v>
      </c>
      <c r="B113" s="256" t="s">
        <v>1109</v>
      </c>
      <c r="C113" s="268" t="s">
        <v>1110</v>
      </c>
      <c r="D113" s="257" t="s">
        <v>615</v>
      </c>
      <c r="E113" s="258">
        <v>10</v>
      </c>
      <c r="F113" s="259"/>
      <c r="G113" s="260">
        <f>ROUND(E113*F113,2)</f>
        <v>0</v>
      </c>
      <c r="H113" s="259"/>
      <c r="I113" s="260">
        <f>ROUND(E113*H113,2)</f>
        <v>0</v>
      </c>
      <c r="J113" s="259"/>
      <c r="K113" s="260">
        <f>ROUND(E113*J113,2)</f>
        <v>0</v>
      </c>
      <c r="L113" s="260">
        <v>21</v>
      </c>
      <c r="M113" s="260">
        <f>G113*(1+L113/100)</f>
        <v>0</v>
      </c>
      <c r="N113" s="258">
        <v>0</v>
      </c>
      <c r="O113" s="258">
        <f>ROUND(E113*N113,2)</f>
        <v>0</v>
      </c>
      <c r="P113" s="258">
        <v>4.3999999999999997E-2</v>
      </c>
      <c r="Q113" s="258">
        <f>ROUND(E113*P113,2)</f>
        <v>0.44</v>
      </c>
      <c r="R113" s="260"/>
      <c r="S113" s="260" t="s">
        <v>418</v>
      </c>
      <c r="T113" s="261" t="s">
        <v>419</v>
      </c>
      <c r="U113" s="232">
        <v>0</v>
      </c>
      <c r="V113" s="232">
        <f>ROUND(E113*U113,2)</f>
        <v>0</v>
      </c>
      <c r="W113" s="232"/>
      <c r="X113" s="232" t="s">
        <v>234</v>
      </c>
      <c r="Y113" s="232" t="s">
        <v>235</v>
      </c>
      <c r="Z113" s="212"/>
      <c r="AA113" s="212"/>
      <c r="AB113" s="212"/>
      <c r="AC113" s="212"/>
      <c r="AD113" s="212"/>
      <c r="AE113" s="212"/>
      <c r="AF113" s="212"/>
      <c r="AG113" s="212" t="s">
        <v>236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40" outlineLevel="1" x14ac:dyDescent="0.25">
      <c r="A114" s="255">
        <v>22</v>
      </c>
      <c r="B114" s="256" t="s">
        <v>1111</v>
      </c>
      <c r="C114" s="268" t="s">
        <v>1112</v>
      </c>
      <c r="D114" s="257" t="s">
        <v>615</v>
      </c>
      <c r="E114" s="258">
        <v>6</v>
      </c>
      <c r="F114" s="259"/>
      <c r="G114" s="260">
        <f>ROUND(E114*F114,2)</f>
        <v>0</v>
      </c>
      <c r="H114" s="259"/>
      <c r="I114" s="260">
        <f>ROUND(E114*H114,2)</f>
        <v>0</v>
      </c>
      <c r="J114" s="259"/>
      <c r="K114" s="260">
        <f>ROUND(E114*J114,2)</f>
        <v>0</v>
      </c>
      <c r="L114" s="260">
        <v>21</v>
      </c>
      <c r="M114" s="260">
        <f>G114*(1+L114/100)</f>
        <v>0</v>
      </c>
      <c r="N114" s="258">
        <v>0</v>
      </c>
      <c r="O114" s="258">
        <f>ROUND(E114*N114,2)</f>
        <v>0</v>
      </c>
      <c r="P114" s="258">
        <v>4.3999999999999997E-2</v>
      </c>
      <c r="Q114" s="258">
        <f>ROUND(E114*P114,2)</f>
        <v>0.26</v>
      </c>
      <c r="R114" s="260"/>
      <c r="S114" s="260" t="s">
        <v>418</v>
      </c>
      <c r="T114" s="261" t="s">
        <v>419</v>
      </c>
      <c r="U114" s="232">
        <v>0</v>
      </c>
      <c r="V114" s="232">
        <f>ROUND(E114*U114,2)</f>
        <v>0</v>
      </c>
      <c r="W114" s="232"/>
      <c r="X114" s="232" t="s">
        <v>234</v>
      </c>
      <c r="Y114" s="232" t="s">
        <v>235</v>
      </c>
      <c r="Z114" s="212"/>
      <c r="AA114" s="212"/>
      <c r="AB114" s="212"/>
      <c r="AC114" s="212"/>
      <c r="AD114" s="212"/>
      <c r="AE114" s="212"/>
      <c r="AF114" s="212"/>
      <c r="AG114" s="212" t="s">
        <v>236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ht="40" outlineLevel="1" x14ac:dyDescent="0.25">
      <c r="A115" s="255">
        <v>23</v>
      </c>
      <c r="B115" s="256" t="s">
        <v>1113</v>
      </c>
      <c r="C115" s="268" t="s">
        <v>1114</v>
      </c>
      <c r="D115" s="257" t="s">
        <v>615</v>
      </c>
      <c r="E115" s="258">
        <v>10</v>
      </c>
      <c r="F115" s="259"/>
      <c r="G115" s="260">
        <f>ROUND(E115*F115,2)</f>
        <v>0</v>
      </c>
      <c r="H115" s="259"/>
      <c r="I115" s="260">
        <f>ROUND(E115*H115,2)</f>
        <v>0</v>
      </c>
      <c r="J115" s="259"/>
      <c r="K115" s="260">
        <f>ROUND(E115*J115,2)</f>
        <v>0</v>
      </c>
      <c r="L115" s="260">
        <v>21</v>
      </c>
      <c r="M115" s="260">
        <f>G115*(1+L115/100)</f>
        <v>0</v>
      </c>
      <c r="N115" s="258">
        <v>0</v>
      </c>
      <c r="O115" s="258">
        <f>ROUND(E115*N115,2)</f>
        <v>0</v>
      </c>
      <c r="P115" s="258">
        <v>4.3999999999999997E-2</v>
      </c>
      <c r="Q115" s="258">
        <f>ROUND(E115*P115,2)</f>
        <v>0.44</v>
      </c>
      <c r="R115" s="260"/>
      <c r="S115" s="260" t="s">
        <v>418</v>
      </c>
      <c r="T115" s="261" t="s">
        <v>419</v>
      </c>
      <c r="U115" s="232">
        <v>0</v>
      </c>
      <c r="V115" s="232">
        <f>ROUND(E115*U115,2)</f>
        <v>0</v>
      </c>
      <c r="W115" s="232"/>
      <c r="X115" s="232" t="s">
        <v>234</v>
      </c>
      <c r="Y115" s="232" t="s">
        <v>235</v>
      </c>
      <c r="Z115" s="212"/>
      <c r="AA115" s="212"/>
      <c r="AB115" s="212"/>
      <c r="AC115" s="212"/>
      <c r="AD115" s="212"/>
      <c r="AE115" s="212"/>
      <c r="AF115" s="212"/>
      <c r="AG115" s="212" t="s">
        <v>236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40" outlineLevel="1" x14ac:dyDescent="0.25">
      <c r="A116" s="255">
        <v>24</v>
      </c>
      <c r="B116" s="256" t="s">
        <v>1115</v>
      </c>
      <c r="C116" s="268" t="s">
        <v>1116</v>
      </c>
      <c r="D116" s="257" t="s">
        <v>615</v>
      </c>
      <c r="E116" s="258">
        <v>2</v>
      </c>
      <c r="F116" s="259"/>
      <c r="G116" s="260">
        <f>ROUND(E116*F116,2)</f>
        <v>0</v>
      </c>
      <c r="H116" s="259"/>
      <c r="I116" s="260">
        <f>ROUND(E116*H116,2)</f>
        <v>0</v>
      </c>
      <c r="J116" s="259"/>
      <c r="K116" s="260">
        <f>ROUND(E116*J116,2)</f>
        <v>0</v>
      </c>
      <c r="L116" s="260">
        <v>21</v>
      </c>
      <c r="M116" s="260">
        <f>G116*(1+L116/100)</f>
        <v>0</v>
      </c>
      <c r="N116" s="258">
        <v>0</v>
      </c>
      <c r="O116" s="258">
        <f>ROUND(E116*N116,2)</f>
        <v>0</v>
      </c>
      <c r="P116" s="258">
        <v>4.3999999999999997E-2</v>
      </c>
      <c r="Q116" s="258">
        <f>ROUND(E116*P116,2)</f>
        <v>0.09</v>
      </c>
      <c r="R116" s="260"/>
      <c r="S116" s="260" t="s">
        <v>418</v>
      </c>
      <c r="T116" s="261" t="s">
        <v>419</v>
      </c>
      <c r="U116" s="232">
        <v>0</v>
      </c>
      <c r="V116" s="232">
        <f>ROUND(E116*U116,2)</f>
        <v>0</v>
      </c>
      <c r="W116" s="232"/>
      <c r="X116" s="232" t="s">
        <v>234</v>
      </c>
      <c r="Y116" s="232" t="s">
        <v>235</v>
      </c>
      <c r="Z116" s="212"/>
      <c r="AA116" s="212"/>
      <c r="AB116" s="212"/>
      <c r="AC116" s="212"/>
      <c r="AD116" s="212"/>
      <c r="AE116" s="212"/>
      <c r="AF116" s="212"/>
      <c r="AG116" s="212" t="s">
        <v>236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ht="13" x14ac:dyDescent="0.25">
      <c r="A117" s="238" t="s">
        <v>227</v>
      </c>
      <c r="B117" s="239" t="s">
        <v>174</v>
      </c>
      <c r="C117" s="265" t="s">
        <v>175</v>
      </c>
      <c r="D117" s="240"/>
      <c r="E117" s="241"/>
      <c r="F117" s="242"/>
      <c r="G117" s="242">
        <f>SUMIF(AG118:AG145,"&lt;&gt;NOR",G118:G145)</f>
        <v>0</v>
      </c>
      <c r="H117" s="242"/>
      <c r="I117" s="242">
        <f>SUM(I118:I145)</f>
        <v>0</v>
      </c>
      <c r="J117" s="242"/>
      <c r="K117" s="242">
        <f>SUM(K118:K145)</f>
        <v>0</v>
      </c>
      <c r="L117" s="242"/>
      <c r="M117" s="242">
        <f>SUM(M118:M145)</f>
        <v>0</v>
      </c>
      <c r="N117" s="241"/>
      <c r="O117" s="241">
        <f>SUM(O118:O145)</f>
        <v>0.16</v>
      </c>
      <c r="P117" s="241"/>
      <c r="Q117" s="241">
        <f>SUM(Q118:Q145)</f>
        <v>550.25</v>
      </c>
      <c r="R117" s="242"/>
      <c r="S117" s="242"/>
      <c r="T117" s="243"/>
      <c r="U117" s="237"/>
      <c r="V117" s="237">
        <f>SUM(V118:V145)</f>
        <v>634.33999999999992</v>
      </c>
      <c r="W117" s="237"/>
      <c r="X117" s="237"/>
      <c r="Y117" s="237"/>
      <c r="AG117" t="s">
        <v>228</v>
      </c>
    </row>
    <row r="118" spans="1:60" ht="20" outlineLevel="1" x14ac:dyDescent="0.25">
      <c r="A118" s="248">
        <v>25</v>
      </c>
      <c r="B118" s="249" t="s">
        <v>1117</v>
      </c>
      <c r="C118" s="266" t="s">
        <v>1118</v>
      </c>
      <c r="D118" s="250" t="s">
        <v>291</v>
      </c>
      <c r="E118" s="251">
        <v>28</v>
      </c>
      <c r="F118" s="252"/>
      <c r="G118" s="253">
        <f>ROUND(E118*F118,2)</f>
        <v>0</v>
      </c>
      <c r="H118" s="252"/>
      <c r="I118" s="253">
        <f>ROUND(E118*H118,2)</f>
        <v>0</v>
      </c>
      <c r="J118" s="252"/>
      <c r="K118" s="253">
        <f>ROUND(E118*J118,2)</f>
        <v>0</v>
      </c>
      <c r="L118" s="253">
        <v>21</v>
      </c>
      <c r="M118" s="253">
        <f>G118*(1+L118/100)</f>
        <v>0</v>
      </c>
      <c r="N118" s="251">
        <v>5.8700000000000002E-3</v>
      </c>
      <c r="O118" s="251">
        <f>ROUND(E118*N118,2)</f>
        <v>0.16</v>
      </c>
      <c r="P118" s="251">
        <v>0</v>
      </c>
      <c r="Q118" s="251">
        <f>ROUND(E118*P118,2)</f>
        <v>0</v>
      </c>
      <c r="R118" s="253"/>
      <c r="S118" s="253" t="s">
        <v>232</v>
      </c>
      <c r="T118" s="254" t="s">
        <v>233</v>
      </c>
      <c r="U118" s="232">
        <v>0.2</v>
      </c>
      <c r="V118" s="232">
        <f>ROUND(E118*U118,2)</f>
        <v>5.6</v>
      </c>
      <c r="W118" s="232"/>
      <c r="X118" s="232" t="s">
        <v>234</v>
      </c>
      <c r="Y118" s="232" t="s">
        <v>235</v>
      </c>
      <c r="Z118" s="212"/>
      <c r="AA118" s="212"/>
      <c r="AB118" s="212"/>
      <c r="AC118" s="212"/>
      <c r="AD118" s="212"/>
      <c r="AE118" s="212"/>
      <c r="AF118" s="212"/>
      <c r="AG118" s="212" t="s">
        <v>236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2" x14ac:dyDescent="0.25">
      <c r="A119" s="229"/>
      <c r="B119" s="230"/>
      <c r="C119" s="267" t="s">
        <v>1020</v>
      </c>
      <c r="D119" s="233"/>
      <c r="E119" s="234"/>
      <c r="F119" s="232"/>
      <c r="G119" s="232"/>
      <c r="H119" s="232"/>
      <c r="I119" s="232"/>
      <c r="J119" s="232"/>
      <c r="K119" s="232"/>
      <c r="L119" s="232"/>
      <c r="M119" s="232"/>
      <c r="N119" s="231"/>
      <c r="O119" s="231"/>
      <c r="P119" s="231"/>
      <c r="Q119" s="231"/>
      <c r="R119" s="232"/>
      <c r="S119" s="232"/>
      <c r="T119" s="232"/>
      <c r="U119" s="232"/>
      <c r="V119" s="232"/>
      <c r="W119" s="232"/>
      <c r="X119" s="232"/>
      <c r="Y119" s="232"/>
      <c r="Z119" s="212"/>
      <c r="AA119" s="212"/>
      <c r="AB119" s="212"/>
      <c r="AC119" s="212"/>
      <c r="AD119" s="212"/>
      <c r="AE119" s="212"/>
      <c r="AF119" s="212"/>
      <c r="AG119" s="212" t="s">
        <v>238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5">
      <c r="A120" s="229"/>
      <c r="B120" s="230"/>
      <c r="C120" s="267" t="s">
        <v>1087</v>
      </c>
      <c r="D120" s="233"/>
      <c r="E120" s="234"/>
      <c r="F120" s="232"/>
      <c r="G120" s="232"/>
      <c r="H120" s="232"/>
      <c r="I120" s="232"/>
      <c r="J120" s="232"/>
      <c r="K120" s="232"/>
      <c r="L120" s="232"/>
      <c r="M120" s="232"/>
      <c r="N120" s="231"/>
      <c r="O120" s="231"/>
      <c r="P120" s="231"/>
      <c r="Q120" s="231"/>
      <c r="R120" s="232"/>
      <c r="S120" s="232"/>
      <c r="T120" s="232"/>
      <c r="U120" s="232"/>
      <c r="V120" s="232"/>
      <c r="W120" s="232"/>
      <c r="X120" s="232"/>
      <c r="Y120" s="232"/>
      <c r="Z120" s="212"/>
      <c r="AA120" s="212"/>
      <c r="AB120" s="212"/>
      <c r="AC120" s="212"/>
      <c r="AD120" s="212"/>
      <c r="AE120" s="212"/>
      <c r="AF120" s="212"/>
      <c r="AG120" s="212" t="s">
        <v>238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5">
      <c r="A121" s="229"/>
      <c r="B121" s="230"/>
      <c r="C121" s="267" t="s">
        <v>1119</v>
      </c>
      <c r="D121" s="233"/>
      <c r="E121" s="234">
        <v>28</v>
      </c>
      <c r="F121" s="232"/>
      <c r="G121" s="232"/>
      <c r="H121" s="232"/>
      <c r="I121" s="232"/>
      <c r="J121" s="232"/>
      <c r="K121" s="232"/>
      <c r="L121" s="232"/>
      <c r="M121" s="232"/>
      <c r="N121" s="231"/>
      <c r="O121" s="231"/>
      <c r="P121" s="231"/>
      <c r="Q121" s="231"/>
      <c r="R121" s="232"/>
      <c r="S121" s="232"/>
      <c r="T121" s="232"/>
      <c r="U121" s="232"/>
      <c r="V121" s="232"/>
      <c r="W121" s="232"/>
      <c r="X121" s="232"/>
      <c r="Y121" s="232"/>
      <c r="Z121" s="212"/>
      <c r="AA121" s="212"/>
      <c r="AB121" s="212"/>
      <c r="AC121" s="212"/>
      <c r="AD121" s="212"/>
      <c r="AE121" s="212"/>
      <c r="AF121" s="212"/>
      <c r="AG121" s="212" t="s">
        <v>238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5">
      <c r="A122" s="248">
        <v>26</v>
      </c>
      <c r="B122" s="249" t="s">
        <v>1120</v>
      </c>
      <c r="C122" s="266" t="s">
        <v>1121</v>
      </c>
      <c r="D122" s="250" t="s">
        <v>291</v>
      </c>
      <c r="E122" s="251">
        <v>1709.3045</v>
      </c>
      <c r="F122" s="252"/>
      <c r="G122" s="253">
        <f>ROUND(E122*F122,2)</f>
        <v>0</v>
      </c>
      <c r="H122" s="252"/>
      <c r="I122" s="253">
        <f>ROUND(E122*H122,2)</f>
        <v>0</v>
      </c>
      <c r="J122" s="252"/>
      <c r="K122" s="253">
        <f>ROUND(E122*J122,2)</f>
        <v>0</v>
      </c>
      <c r="L122" s="253">
        <v>21</v>
      </c>
      <c r="M122" s="253">
        <f>G122*(1+L122/100)</f>
        <v>0</v>
      </c>
      <c r="N122" s="251">
        <v>0</v>
      </c>
      <c r="O122" s="251">
        <f>ROUND(E122*N122,2)</f>
        <v>0</v>
      </c>
      <c r="P122" s="251">
        <v>0.01</v>
      </c>
      <c r="Q122" s="251">
        <f>ROUND(E122*P122,2)</f>
        <v>17.09</v>
      </c>
      <c r="R122" s="253"/>
      <c r="S122" s="253" t="s">
        <v>232</v>
      </c>
      <c r="T122" s="254" t="s">
        <v>233</v>
      </c>
      <c r="U122" s="232">
        <v>0.06</v>
      </c>
      <c r="V122" s="232">
        <f>ROUND(E122*U122,2)</f>
        <v>102.56</v>
      </c>
      <c r="W122" s="232"/>
      <c r="X122" s="232" t="s">
        <v>234</v>
      </c>
      <c r="Y122" s="232" t="s">
        <v>235</v>
      </c>
      <c r="Z122" s="212"/>
      <c r="AA122" s="212"/>
      <c r="AB122" s="212"/>
      <c r="AC122" s="212"/>
      <c r="AD122" s="212"/>
      <c r="AE122" s="212"/>
      <c r="AF122" s="212"/>
      <c r="AG122" s="212" t="s">
        <v>236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2" x14ac:dyDescent="0.25">
      <c r="A123" s="229"/>
      <c r="B123" s="230"/>
      <c r="C123" s="267" t="s">
        <v>1020</v>
      </c>
      <c r="D123" s="233"/>
      <c r="E123" s="234"/>
      <c r="F123" s="232"/>
      <c r="G123" s="232"/>
      <c r="H123" s="232"/>
      <c r="I123" s="232"/>
      <c r="J123" s="232"/>
      <c r="K123" s="232"/>
      <c r="L123" s="232"/>
      <c r="M123" s="232"/>
      <c r="N123" s="231"/>
      <c r="O123" s="231"/>
      <c r="P123" s="231"/>
      <c r="Q123" s="231"/>
      <c r="R123" s="232"/>
      <c r="S123" s="232"/>
      <c r="T123" s="232"/>
      <c r="U123" s="232"/>
      <c r="V123" s="232"/>
      <c r="W123" s="232"/>
      <c r="X123" s="232"/>
      <c r="Y123" s="232"/>
      <c r="Z123" s="212"/>
      <c r="AA123" s="212"/>
      <c r="AB123" s="212"/>
      <c r="AC123" s="212"/>
      <c r="AD123" s="212"/>
      <c r="AE123" s="212"/>
      <c r="AF123" s="212"/>
      <c r="AG123" s="212" t="s">
        <v>238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5">
      <c r="A124" s="229"/>
      <c r="B124" s="230"/>
      <c r="C124" s="267" t="s">
        <v>1087</v>
      </c>
      <c r="D124" s="233"/>
      <c r="E124" s="234"/>
      <c r="F124" s="232"/>
      <c r="G124" s="232"/>
      <c r="H124" s="232"/>
      <c r="I124" s="232"/>
      <c r="J124" s="232"/>
      <c r="K124" s="232"/>
      <c r="L124" s="232"/>
      <c r="M124" s="232"/>
      <c r="N124" s="231"/>
      <c r="O124" s="231"/>
      <c r="P124" s="231"/>
      <c r="Q124" s="231"/>
      <c r="R124" s="232"/>
      <c r="S124" s="232"/>
      <c r="T124" s="232"/>
      <c r="U124" s="232"/>
      <c r="V124" s="232"/>
      <c r="W124" s="232"/>
      <c r="X124" s="232"/>
      <c r="Y124" s="232"/>
      <c r="Z124" s="212"/>
      <c r="AA124" s="212"/>
      <c r="AB124" s="212"/>
      <c r="AC124" s="212"/>
      <c r="AD124" s="212"/>
      <c r="AE124" s="212"/>
      <c r="AF124" s="212"/>
      <c r="AG124" s="212" t="s">
        <v>238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5">
      <c r="A125" s="229"/>
      <c r="B125" s="230"/>
      <c r="C125" s="267" t="s">
        <v>1122</v>
      </c>
      <c r="D125" s="233"/>
      <c r="E125" s="234">
        <v>1575</v>
      </c>
      <c r="F125" s="232"/>
      <c r="G125" s="232"/>
      <c r="H125" s="232"/>
      <c r="I125" s="232"/>
      <c r="J125" s="232"/>
      <c r="K125" s="232"/>
      <c r="L125" s="232"/>
      <c r="M125" s="232"/>
      <c r="N125" s="231"/>
      <c r="O125" s="231"/>
      <c r="P125" s="231"/>
      <c r="Q125" s="231"/>
      <c r="R125" s="232"/>
      <c r="S125" s="232"/>
      <c r="T125" s="232"/>
      <c r="U125" s="232"/>
      <c r="V125" s="232"/>
      <c r="W125" s="232"/>
      <c r="X125" s="232"/>
      <c r="Y125" s="232"/>
      <c r="Z125" s="212"/>
      <c r="AA125" s="212"/>
      <c r="AB125" s="212"/>
      <c r="AC125" s="212"/>
      <c r="AD125" s="212"/>
      <c r="AE125" s="212"/>
      <c r="AF125" s="212"/>
      <c r="AG125" s="212" t="s">
        <v>238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5">
      <c r="A126" s="229"/>
      <c r="B126" s="230"/>
      <c r="C126" s="267" t="s">
        <v>1123</v>
      </c>
      <c r="D126" s="233"/>
      <c r="E126" s="234">
        <v>134.30449999999999</v>
      </c>
      <c r="F126" s="232"/>
      <c r="G126" s="232"/>
      <c r="H126" s="232"/>
      <c r="I126" s="232"/>
      <c r="J126" s="232"/>
      <c r="K126" s="232"/>
      <c r="L126" s="232"/>
      <c r="M126" s="232"/>
      <c r="N126" s="231"/>
      <c r="O126" s="231"/>
      <c r="P126" s="231"/>
      <c r="Q126" s="231"/>
      <c r="R126" s="232"/>
      <c r="S126" s="232"/>
      <c r="T126" s="232"/>
      <c r="U126" s="232"/>
      <c r="V126" s="232"/>
      <c r="W126" s="232"/>
      <c r="X126" s="232"/>
      <c r="Y126" s="232"/>
      <c r="Z126" s="212"/>
      <c r="AA126" s="212"/>
      <c r="AB126" s="212"/>
      <c r="AC126" s="212"/>
      <c r="AD126" s="212"/>
      <c r="AE126" s="212"/>
      <c r="AF126" s="212"/>
      <c r="AG126" s="212" t="s">
        <v>238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5">
      <c r="A127" s="248">
        <v>27</v>
      </c>
      <c r="B127" s="249" t="s">
        <v>1124</v>
      </c>
      <c r="C127" s="266" t="s">
        <v>1125</v>
      </c>
      <c r="D127" s="250" t="s">
        <v>291</v>
      </c>
      <c r="E127" s="251">
        <v>1709.3045</v>
      </c>
      <c r="F127" s="252"/>
      <c r="G127" s="253">
        <f>ROUND(E127*F127,2)</f>
        <v>0</v>
      </c>
      <c r="H127" s="252"/>
      <c r="I127" s="253">
        <f>ROUND(E127*H127,2)</f>
        <v>0</v>
      </c>
      <c r="J127" s="252"/>
      <c r="K127" s="253">
        <f>ROUND(E127*J127,2)</f>
        <v>0</v>
      </c>
      <c r="L127" s="253">
        <v>21</v>
      </c>
      <c r="M127" s="253">
        <f>G127*(1+L127/100)</f>
        <v>0</v>
      </c>
      <c r="N127" s="251">
        <v>0</v>
      </c>
      <c r="O127" s="251">
        <f>ROUND(E127*N127,2)</f>
        <v>0</v>
      </c>
      <c r="P127" s="251">
        <v>6.0000000000000001E-3</v>
      </c>
      <c r="Q127" s="251">
        <f>ROUND(E127*P127,2)</f>
        <v>10.26</v>
      </c>
      <c r="R127" s="253"/>
      <c r="S127" s="253" t="s">
        <v>232</v>
      </c>
      <c r="T127" s="254" t="s">
        <v>233</v>
      </c>
      <c r="U127" s="232">
        <v>5.1999999999999998E-2</v>
      </c>
      <c r="V127" s="232">
        <f>ROUND(E127*U127,2)</f>
        <v>88.88</v>
      </c>
      <c r="W127" s="232"/>
      <c r="X127" s="232" t="s">
        <v>234</v>
      </c>
      <c r="Y127" s="232" t="s">
        <v>235</v>
      </c>
      <c r="Z127" s="212"/>
      <c r="AA127" s="212"/>
      <c r="AB127" s="212"/>
      <c r="AC127" s="212"/>
      <c r="AD127" s="212"/>
      <c r="AE127" s="212"/>
      <c r="AF127" s="212"/>
      <c r="AG127" s="212" t="s">
        <v>236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2" x14ac:dyDescent="0.25">
      <c r="A128" s="229"/>
      <c r="B128" s="230"/>
      <c r="C128" s="267" t="s">
        <v>1020</v>
      </c>
      <c r="D128" s="233"/>
      <c r="E128" s="234"/>
      <c r="F128" s="232"/>
      <c r="G128" s="232"/>
      <c r="H128" s="232"/>
      <c r="I128" s="232"/>
      <c r="J128" s="232"/>
      <c r="K128" s="232"/>
      <c r="L128" s="232"/>
      <c r="M128" s="232"/>
      <c r="N128" s="231"/>
      <c r="O128" s="231"/>
      <c r="P128" s="231"/>
      <c r="Q128" s="231"/>
      <c r="R128" s="232"/>
      <c r="S128" s="232"/>
      <c r="T128" s="232"/>
      <c r="U128" s="232"/>
      <c r="V128" s="232"/>
      <c r="W128" s="232"/>
      <c r="X128" s="232"/>
      <c r="Y128" s="232"/>
      <c r="Z128" s="212"/>
      <c r="AA128" s="212"/>
      <c r="AB128" s="212"/>
      <c r="AC128" s="212"/>
      <c r="AD128" s="212"/>
      <c r="AE128" s="212"/>
      <c r="AF128" s="212"/>
      <c r="AG128" s="212" t="s">
        <v>238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5">
      <c r="A129" s="229"/>
      <c r="B129" s="230"/>
      <c r="C129" s="267" t="s">
        <v>1087</v>
      </c>
      <c r="D129" s="233"/>
      <c r="E129" s="234"/>
      <c r="F129" s="232"/>
      <c r="G129" s="232"/>
      <c r="H129" s="232"/>
      <c r="I129" s="232"/>
      <c r="J129" s="232"/>
      <c r="K129" s="232"/>
      <c r="L129" s="232"/>
      <c r="M129" s="232"/>
      <c r="N129" s="231"/>
      <c r="O129" s="231"/>
      <c r="P129" s="231"/>
      <c r="Q129" s="231"/>
      <c r="R129" s="232"/>
      <c r="S129" s="232"/>
      <c r="T129" s="232"/>
      <c r="U129" s="232"/>
      <c r="V129" s="232"/>
      <c r="W129" s="232"/>
      <c r="X129" s="232"/>
      <c r="Y129" s="232"/>
      <c r="Z129" s="212"/>
      <c r="AA129" s="212"/>
      <c r="AB129" s="212"/>
      <c r="AC129" s="212"/>
      <c r="AD129" s="212"/>
      <c r="AE129" s="212"/>
      <c r="AF129" s="212"/>
      <c r="AG129" s="212" t="s">
        <v>238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5">
      <c r="A130" s="229"/>
      <c r="B130" s="230"/>
      <c r="C130" s="267" t="s">
        <v>1122</v>
      </c>
      <c r="D130" s="233"/>
      <c r="E130" s="234">
        <v>1575</v>
      </c>
      <c r="F130" s="232"/>
      <c r="G130" s="232"/>
      <c r="H130" s="232"/>
      <c r="I130" s="232"/>
      <c r="J130" s="232"/>
      <c r="K130" s="232"/>
      <c r="L130" s="232"/>
      <c r="M130" s="232"/>
      <c r="N130" s="231"/>
      <c r="O130" s="231"/>
      <c r="P130" s="231"/>
      <c r="Q130" s="231"/>
      <c r="R130" s="232"/>
      <c r="S130" s="232"/>
      <c r="T130" s="232"/>
      <c r="U130" s="232"/>
      <c r="V130" s="232"/>
      <c r="W130" s="232"/>
      <c r="X130" s="232"/>
      <c r="Y130" s="232"/>
      <c r="Z130" s="212"/>
      <c r="AA130" s="212"/>
      <c r="AB130" s="212"/>
      <c r="AC130" s="212"/>
      <c r="AD130" s="212"/>
      <c r="AE130" s="212"/>
      <c r="AF130" s="212"/>
      <c r="AG130" s="212" t="s">
        <v>238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5">
      <c r="A131" s="229"/>
      <c r="B131" s="230"/>
      <c r="C131" s="267" t="s">
        <v>1123</v>
      </c>
      <c r="D131" s="233"/>
      <c r="E131" s="234">
        <v>134.30449999999999</v>
      </c>
      <c r="F131" s="232"/>
      <c r="G131" s="232"/>
      <c r="H131" s="232"/>
      <c r="I131" s="232"/>
      <c r="J131" s="232"/>
      <c r="K131" s="232"/>
      <c r="L131" s="232"/>
      <c r="M131" s="232"/>
      <c r="N131" s="231"/>
      <c r="O131" s="231"/>
      <c r="P131" s="231"/>
      <c r="Q131" s="231"/>
      <c r="R131" s="232"/>
      <c r="S131" s="232"/>
      <c r="T131" s="232"/>
      <c r="U131" s="232"/>
      <c r="V131" s="232"/>
      <c r="W131" s="232"/>
      <c r="X131" s="232"/>
      <c r="Y131" s="232"/>
      <c r="Z131" s="212"/>
      <c r="AA131" s="212"/>
      <c r="AB131" s="212"/>
      <c r="AC131" s="212"/>
      <c r="AD131" s="212"/>
      <c r="AE131" s="212"/>
      <c r="AF131" s="212"/>
      <c r="AG131" s="212" t="s">
        <v>238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5">
      <c r="A132" s="248">
        <v>28</v>
      </c>
      <c r="B132" s="249" t="s">
        <v>1126</v>
      </c>
      <c r="C132" s="266" t="s">
        <v>1127</v>
      </c>
      <c r="D132" s="250" t="s">
        <v>291</v>
      </c>
      <c r="E132" s="251">
        <v>1575</v>
      </c>
      <c r="F132" s="252"/>
      <c r="G132" s="253">
        <f>ROUND(E132*F132,2)</f>
        <v>0</v>
      </c>
      <c r="H132" s="252"/>
      <c r="I132" s="253">
        <f>ROUND(E132*H132,2)</f>
        <v>0</v>
      </c>
      <c r="J132" s="252"/>
      <c r="K132" s="253">
        <f>ROUND(E132*J132,2)</f>
        <v>0</v>
      </c>
      <c r="L132" s="253">
        <v>21</v>
      </c>
      <c r="M132" s="253">
        <f>G132*(1+L132/100)</f>
        <v>0</v>
      </c>
      <c r="N132" s="251">
        <v>0</v>
      </c>
      <c r="O132" s="251">
        <f>ROUND(E132*N132,2)</f>
        <v>0</v>
      </c>
      <c r="P132" s="251">
        <v>0.122</v>
      </c>
      <c r="Q132" s="251">
        <f>ROUND(E132*P132,2)</f>
        <v>192.15</v>
      </c>
      <c r="R132" s="253"/>
      <c r="S132" s="253" t="s">
        <v>232</v>
      </c>
      <c r="T132" s="254" t="s">
        <v>233</v>
      </c>
      <c r="U132" s="232">
        <v>0.12</v>
      </c>
      <c r="V132" s="232">
        <f>ROUND(E132*U132,2)</f>
        <v>189</v>
      </c>
      <c r="W132" s="232"/>
      <c r="X132" s="232" t="s">
        <v>234</v>
      </c>
      <c r="Y132" s="232" t="s">
        <v>235</v>
      </c>
      <c r="Z132" s="212"/>
      <c r="AA132" s="212"/>
      <c r="AB132" s="212"/>
      <c r="AC132" s="212"/>
      <c r="AD132" s="212"/>
      <c r="AE132" s="212"/>
      <c r="AF132" s="212"/>
      <c r="AG132" s="212" t="s">
        <v>236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2" x14ac:dyDescent="0.25">
      <c r="A133" s="229"/>
      <c r="B133" s="230"/>
      <c r="C133" s="267" t="s">
        <v>1020</v>
      </c>
      <c r="D133" s="233"/>
      <c r="E133" s="234"/>
      <c r="F133" s="232"/>
      <c r="G133" s="232"/>
      <c r="H133" s="232"/>
      <c r="I133" s="232"/>
      <c r="J133" s="232"/>
      <c r="K133" s="232"/>
      <c r="L133" s="232"/>
      <c r="M133" s="232"/>
      <c r="N133" s="231"/>
      <c r="O133" s="231"/>
      <c r="P133" s="231"/>
      <c r="Q133" s="231"/>
      <c r="R133" s="232"/>
      <c r="S133" s="232"/>
      <c r="T133" s="232"/>
      <c r="U133" s="232"/>
      <c r="V133" s="232"/>
      <c r="W133" s="232"/>
      <c r="X133" s="232"/>
      <c r="Y133" s="232"/>
      <c r="Z133" s="212"/>
      <c r="AA133" s="212"/>
      <c r="AB133" s="212"/>
      <c r="AC133" s="212"/>
      <c r="AD133" s="212"/>
      <c r="AE133" s="212"/>
      <c r="AF133" s="212"/>
      <c r="AG133" s="212" t="s">
        <v>238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5">
      <c r="A134" s="229"/>
      <c r="B134" s="230"/>
      <c r="C134" s="267" t="s">
        <v>1087</v>
      </c>
      <c r="D134" s="233"/>
      <c r="E134" s="234"/>
      <c r="F134" s="232"/>
      <c r="G134" s="232"/>
      <c r="H134" s="232"/>
      <c r="I134" s="232"/>
      <c r="J134" s="232"/>
      <c r="K134" s="232"/>
      <c r="L134" s="232"/>
      <c r="M134" s="232"/>
      <c r="N134" s="231"/>
      <c r="O134" s="231"/>
      <c r="P134" s="231"/>
      <c r="Q134" s="231"/>
      <c r="R134" s="232"/>
      <c r="S134" s="232"/>
      <c r="T134" s="232"/>
      <c r="U134" s="232"/>
      <c r="V134" s="232"/>
      <c r="W134" s="232"/>
      <c r="X134" s="232"/>
      <c r="Y134" s="232"/>
      <c r="Z134" s="212"/>
      <c r="AA134" s="212"/>
      <c r="AB134" s="212"/>
      <c r="AC134" s="212"/>
      <c r="AD134" s="212"/>
      <c r="AE134" s="212"/>
      <c r="AF134" s="212"/>
      <c r="AG134" s="212" t="s">
        <v>238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5">
      <c r="A135" s="229"/>
      <c r="B135" s="230"/>
      <c r="C135" s="267" t="s">
        <v>1128</v>
      </c>
      <c r="D135" s="233"/>
      <c r="E135" s="234">
        <v>1575</v>
      </c>
      <c r="F135" s="232"/>
      <c r="G135" s="232"/>
      <c r="H135" s="232"/>
      <c r="I135" s="232"/>
      <c r="J135" s="232"/>
      <c r="K135" s="232"/>
      <c r="L135" s="232"/>
      <c r="M135" s="232"/>
      <c r="N135" s="231"/>
      <c r="O135" s="231"/>
      <c r="P135" s="231"/>
      <c r="Q135" s="231"/>
      <c r="R135" s="232"/>
      <c r="S135" s="232"/>
      <c r="T135" s="232"/>
      <c r="U135" s="232"/>
      <c r="V135" s="232"/>
      <c r="W135" s="232"/>
      <c r="X135" s="232"/>
      <c r="Y135" s="232"/>
      <c r="Z135" s="212"/>
      <c r="AA135" s="212"/>
      <c r="AB135" s="212"/>
      <c r="AC135" s="212"/>
      <c r="AD135" s="212"/>
      <c r="AE135" s="212"/>
      <c r="AF135" s="212"/>
      <c r="AG135" s="212" t="s">
        <v>238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5">
      <c r="A136" s="248">
        <v>29</v>
      </c>
      <c r="B136" s="249" t="s">
        <v>1129</v>
      </c>
      <c r="C136" s="266" t="s">
        <v>1130</v>
      </c>
      <c r="D136" s="250" t="s">
        <v>231</v>
      </c>
      <c r="E136" s="251">
        <v>236.25</v>
      </c>
      <c r="F136" s="252"/>
      <c r="G136" s="253">
        <f>ROUND(E136*F136,2)</f>
        <v>0</v>
      </c>
      <c r="H136" s="252"/>
      <c r="I136" s="253">
        <f>ROUND(E136*H136,2)</f>
        <v>0</v>
      </c>
      <c r="J136" s="252"/>
      <c r="K136" s="253">
        <f>ROUND(E136*J136,2)</f>
        <v>0</v>
      </c>
      <c r="L136" s="253">
        <v>21</v>
      </c>
      <c r="M136" s="253">
        <f>G136*(1+L136/100)</f>
        <v>0</v>
      </c>
      <c r="N136" s="251">
        <v>0</v>
      </c>
      <c r="O136" s="251">
        <f>ROUND(E136*N136,2)</f>
        <v>0</v>
      </c>
      <c r="P136" s="251">
        <v>1.4</v>
      </c>
      <c r="Q136" s="251">
        <f>ROUND(E136*P136,2)</f>
        <v>330.75</v>
      </c>
      <c r="R136" s="253"/>
      <c r="S136" s="253" t="s">
        <v>232</v>
      </c>
      <c r="T136" s="254" t="s">
        <v>233</v>
      </c>
      <c r="U136" s="232">
        <v>1.0509999999999999</v>
      </c>
      <c r="V136" s="232">
        <f>ROUND(E136*U136,2)</f>
        <v>248.3</v>
      </c>
      <c r="W136" s="232"/>
      <c r="X136" s="232" t="s">
        <v>234</v>
      </c>
      <c r="Y136" s="232" t="s">
        <v>235</v>
      </c>
      <c r="Z136" s="212"/>
      <c r="AA136" s="212"/>
      <c r="AB136" s="212"/>
      <c r="AC136" s="212"/>
      <c r="AD136" s="212"/>
      <c r="AE136" s="212"/>
      <c r="AF136" s="212"/>
      <c r="AG136" s="212" t="s">
        <v>236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2" x14ac:dyDescent="0.25">
      <c r="A137" s="229"/>
      <c r="B137" s="230"/>
      <c r="C137" s="267" t="s">
        <v>1020</v>
      </c>
      <c r="D137" s="233"/>
      <c r="E137" s="234"/>
      <c r="F137" s="232"/>
      <c r="G137" s="232"/>
      <c r="H137" s="232"/>
      <c r="I137" s="232"/>
      <c r="J137" s="232"/>
      <c r="K137" s="232"/>
      <c r="L137" s="232"/>
      <c r="M137" s="232"/>
      <c r="N137" s="231"/>
      <c r="O137" s="231"/>
      <c r="P137" s="231"/>
      <c r="Q137" s="231"/>
      <c r="R137" s="232"/>
      <c r="S137" s="232"/>
      <c r="T137" s="232"/>
      <c r="U137" s="232"/>
      <c r="V137" s="232"/>
      <c r="W137" s="232"/>
      <c r="X137" s="232"/>
      <c r="Y137" s="232"/>
      <c r="Z137" s="212"/>
      <c r="AA137" s="212"/>
      <c r="AB137" s="212"/>
      <c r="AC137" s="212"/>
      <c r="AD137" s="212"/>
      <c r="AE137" s="212"/>
      <c r="AF137" s="212"/>
      <c r="AG137" s="212" t="s">
        <v>238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3" x14ac:dyDescent="0.25">
      <c r="A138" s="229"/>
      <c r="B138" s="230"/>
      <c r="C138" s="267" t="s">
        <v>1087</v>
      </c>
      <c r="D138" s="233"/>
      <c r="E138" s="234"/>
      <c r="F138" s="232"/>
      <c r="G138" s="232"/>
      <c r="H138" s="232"/>
      <c r="I138" s="232"/>
      <c r="J138" s="232"/>
      <c r="K138" s="232"/>
      <c r="L138" s="232"/>
      <c r="M138" s="232"/>
      <c r="N138" s="231"/>
      <c r="O138" s="231"/>
      <c r="P138" s="231"/>
      <c r="Q138" s="231"/>
      <c r="R138" s="232"/>
      <c r="S138" s="232"/>
      <c r="T138" s="232"/>
      <c r="U138" s="232"/>
      <c r="V138" s="232"/>
      <c r="W138" s="232"/>
      <c r="X138" s="232"/>
      <c r="Y138" s="232"/>
      <c r="Z138" s="212"/>
      <c r="AA138" s="212"/>
      <c r="AB138" s="212"/>
      <c r="AC138" s="212"/>
      <c r="AD138" s="212"/>
      <c r="AE138" s="212"/>
      <c r="AF138" s="212"/>
      <c r="AG138" s="212" t="s">
        <v>238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5">
      <c r="A139" s="229"/>
      <c r="B139" s="230"/>
      <c r="C139" s="267" t="s">
        <v>1131</v>
      </c>
      <c r="D139" s="233"/>
      <c r="E139" s="234">
        <v>236.25</v>
      </c>
      <c r="F139" s="232"/>
      <c r="G139" s="232"/>
      <c r="H139" s="232"/>
      <c r="I139" s="232"/>
      <c r="J139" s="232"/>
      <c r="K139" s="232"/>
      <c r="L139" s="232"/>
      <c r="M139" s="232"/>
      <c r="N139" s="231"/>
      <c r="O139" s="231"/>
      <c r="P139" s="231"/>
      <c r="Q139" s="231"/>
      <c r="R139" s="232"/>
      <c r="S139" s="232"/>
      <c r="T139" s="232"/>
      <c r="U139" s="232"/>
      <c r="V139" s="232"/>
      <c r="W139" s="232"/>
      <c r="X139" s="232"/>
      <c r="Y139" s="232"/>
      <c r="Z139" s="212"/>
      <c r="AA139" s="212"/>
      <c r="AB139" s="212"/>
      <c r="AC139" s="212"/>
      <c r="AD139" s="212"/>
      <c r="AE139" s="212"/>
      <c r="AF139" s="212"/>
      <c r="AG139" s="212" t="s">
        <v>238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5">
      <c r="A140" s="248">
        <v>30</v>
      </c>
      <c r="B140" s="249" t="s">
        <v>1132</v>
      </c>
      <c r="C140" s="266" t="s">
        <v>1133</v>
      </c>
      <c r="D140" s="250" t="s">
        <v>615</v>
      </c>
      <c r="E140" s="251">
        <v>6</v>
      </c>
      <c r="F140" s="252"/>
      <c r="G140" s="253">
        <f>ROUND(E140*F140,2)</f>
        <v>0</v>
      </c>
      <c r="H140" s="252"/>
      <c r="I140" s="253">
        <f>ROUND(E140*H140,2)</f>
        <v>0</v>
      </c>
      <c r="J140" s="252"/>
      <c r="K140" s="253">
        <f>ROUND(E140*J140,2)</f>
        <v>0</v>
      </c>
      <c r="L140" s="253">
        <v>21</v>
      </c>
      <c r="M140" s="253">
        <f>G140*(1+L140/100)</f>
        <v>0</v>
      </c>
      <c r="N140" s="251">
        <v>0</v>
      </c>
      <c r="O140" s="251">
        <f>ROUND(E140*N140,2)</f>
        <v>0</v>
      </c>
      <c r="P140" s="251">
        <v>0</v>
      </c>
      <c r="Q140" s="251">
        <f>ROUND(E140*P140,2)</f>
        <v>0</v>
      </c>
      <c r="R140" s="253"/>
      <c r="S140" s="253" t="s">
        <v>418</v>
      </c>
      <c r="T140" s="254" t="s">
        <v>419</v>
      </c>
      <c r="U140" s="232">
        <v>0</v>
      </c>
      <c r="V140" s="232">
        <f>ROUND(E140*U140,2)</f>
        <v>0</v>
      </c>
      <c r="W140" s="232"/>
      <c r="X140" s="232" t="s">
        <v>234</v>
      </c>
      <c r="Y140" s="232" t="s">
        <v>235</v>
      </c>
      <c r="Z140" s="212"/>
      <c r="AA140" s="212"/>
      <c r="AB140" s="212"/>
      <c r="AC140" s="212"/>
      <c r="AD140" s="212"/>
      <c r="AE140" s="212"/>
      <c r="AF140" s="212"/>
      <c r="AG140" s="212" t="s">
        <v>236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2" x14ac:dyDescent="0.25">
      <c r="A141" s="229"/>
      <c r="B141" s="230"/>
      <c r="C141" s="267" t="s">
        <v>1020</v>
      </c>
      <c r="D141" s="233"/>
      <c r="E141" s="234"/>
      <c r="F141" s="232"/>
      <c r="G141" s="232"/>
      <c r="H141" s="232"/>
      <c r="I141" s="232"/>
      <c r="J141" s="232"/>
      <c r="K141" s="232"/>
      <c r="L141" s="232"/>
      <c r="M141" s="232"/>
      <c r="N141" s="231"/>
      <c r="O141" s="231"/>
      <c r="P141" s="231"/>
      <c r="Q141" s="231"/>
      <c r="R141" s="232"/>
      <c r="S141" s="232"/>
      <c r="T141" s="232"/>
      <c r="U141" s="232"/>
      <c r="V141" s="232"/>
      <c r="W141" s="232"/>
      <c r="X141" s="232"/>
      <c r="Y141" s="232"/>
      <c r="Z141" s="212"/>
      <c r="AA141" s="212"/>
      <c r="AB141" s="212"/>
      <c r="AC141" s="212"/>
      <c r="AD141" s="212"/>
      <c r="AE141" s="212"/>
      <c r="AF141" s="212"/>
      <c r="AG141" s="212" t="s">
        <v>238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25">
      <c r="A142" s="229"/>
      <c r="B142" s="230"/>
      <c r="C142" s="267" t="s">
        <v>1134</v>
      </c>
      <c r="D142" s="233"/>
      <c r="E142" s="234">
        <v>6</v>
      </c>
      <c r="F142" s="232"/>
      <c r="G142" s="232"/>
      <c r="H142" s="232"/>
      <c r="I142" s="232"/>
      <c r="J142" s="232"/>
      <c r="K142" s="232"/>
      <c r="L142" s="232"/>
      <c r="M142" s="232"/>
      <c r="N142" s="231"/>
      <c r="O142" s="231"/>
      <c r="P142" s="231"/>
      <c r="Q142" s="231"/>
      <c r="R142" s="232"/>
      <c r="S142" s="232"/>
      <c r="T142" s="232"/>
      <c r="U142" s="232"/>
      <c r="V142" s="232"/>
      <c r="W142" s="232"/>
      <c r="X142" s="232"/>
      <c r="Y142" s="232"/>
      <c r="Z142" s="212"/>
      <c r="AA142" s="212"/>
      <c r="AB142" s="212"/>
      <c r="AC142" s="212"/>
      <c r="AD142" s="212"/>
      <c r="AE142" s="212"/>
      <c r="AF142" s="212"/>
      <c r="AG142" s="212" t="s">
        <v>238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ht="20" outlineLevel="1" x14ac:dyDescent="0.25">
      <c r="A143" s="248">
        <v>31</v>
      </c>
      <c r="B143" s="249" t="s">
        <v>1135</v>
      </c>
      <c r="C143" s="266" t="s">
        <v>1136</v>
      </c>
      <c r="D143" s="250" t="s">
        <v>615</v>
      </c>
      <c r="E143" s="251">
        <v>2</v>
      </c>
      <c r="F143" s="252"/>
      <c r="G143" s="253">
        <f>ROUND(E143*F143,2)</f>
        <v>0</v>
      </c>
      <c r="H143" s="252"/>
      <c r="I143" s="253">
        <f>ROUND(E143*H143,2)</f>
        <v>0</v>
      </c>
      <c r="J143" s="252"/>
      <c r="K143" s="253">
        <f>ROUND(E143*J143,2)</f>
        <v>0</v>
      </c>
      <c r="L143" s="253">
        <v>21</v>
      </c>
      <c r="M143" s="253">
        <f>G143*(1+L143/100)</f>
        <v>0</v>
      </c>
      <c r="N143" s="251">
        <v>0</v>
      </c>
      <c r="O143" s="251">
        <f>ROUND(E143*N143,2)</f>
        <v>0</v>
      </c>
      <c r="P143" s="251">
        <v>0</v>
      </c>
      <c r="Q143" s="251">
        <f>ROUND(E143*P143,2)</f>
        <v>0</v>
      </c>
      <c r="R143" s="253"/>
      <c r="S143" s="253" t="s">
        <v>418</v>
      </c>
      <c r="T143" s="254" t="s">
        <v>419</v>
      </c>
      <c r="U143" s="232">
        <v>0</v>
      </c>
      <c r="V143" s="232">
        <f>ROUND(E143*U143,2)</f>
        <v>0</v>
      </c>
      <c r="W143" s="232"/>
      <c r="X143" s="232" t="s">
        <v>234</v>
      </c>
      <c r="Y143" s="232" t="s">
        <v>235</v>
      </c>
      <c r="Z143" s="212"/>
      <c r="AA143" s="212"/>
      <c r="AB143" s="212"/>
      <c r="AC143" s="212"/>
      <c r="AD143" s="212"/>
      <c r="AE143" s="212"/>
      <c r="AF143" s="212"/>
      <c r="AG143" s="212" t="s">
        <v>236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2" x14ac:dyDescent="0.25">
      <c r="A144" s="229"/>
      <c r="B144" s="230"/>
      <c r="C144" s="267" t="s">
        <v>1020</v>
      </c>
      <c r="D144" s="233"/>
      <c r="E144" s="234"/>
      <c r="F144" s="232"/>
      <c r="G144" s="232"/>
      <c r="H144" s="232"/>
      <c r="I144" s="232"/>
      <c r="J144" s="232"/>
      <c r="K144" s="232"/>
      <c r="L144" s="232"/>
      <c r="M144" s="232"/>
      <c r="N144" s="231"/>
      <c r="O144" s="231"/>
      <c r="P144" s="231"/>
      <c r="Q144" s="231"/>
      <c r="R144" s="232"/>
      <c r="S144" s="232"/>
      <c r="T144" s="232"/>
      <c r="U144" s="232"/>
      <c r="V144" s="232"/>
      <c r="W144" s="232"/>
      <c r="X144" s="232"/>
      <c r="Y144" s="232"/>
      <c r="Z144" s="212"/>
      <c r="AA144" s="212"/>
      <c r="AB144" s="212"/>
      <c r="AC144" s="212"/>
      <c r="AD144" s="212"/>
      <c r="AE144" s="212"/>
      <c r="AF144" s="212"/>
      <c r="AG144" s="212" t="s">
        <v>238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3" x14ac:dyDescent="0.25">
      <c r="A145" s="229"/>
      <c r="B145" s="230"/>
      <c r="C145" s="267" t="s">
        <v>1137</v>
      </c>
      <c r="D145" s="233"/>
      <c r="E145" s="234">
        <v>2</v>
      </c>
      <c r="F145" s="232"/>
      <c r="G145" s="232"/>
      <c r="H145" s="232"/>
      <c r="I145" s="232"/>
      <c r="J145" s="232"/>
      <c r="K145" s="232"/>
      <c r="L145" s="232"/>
      <c r="M145" s="232"/>
      <c r="N145" s="231"/>
      <c r="O145" s="231"/>
      <c r="P145" s="231"/>
      <c r="Q145" s="231"/>
      <c r="R145" s="232"/>
      <c r="S145" s="232"/>
      <c r="T145" s="232"/>
      <c r="U145" s="232"/>
      <c r="V145" s="232"/>
      <c r="W145" s="232"/>
      <c r="X145" s="232"/>
      <c r="Y145" s="232"/>
      <c r="Z145" s="212"/>
      <c r="AA145" s="212"/>
      <c r="AB145" s="212"/>
      <c r="AC145" s="212"/>
      <c r="AD145" s="212"/>
      <c r="AE145" s="212"/>
      <c r="AF145" s="212"/>
      <c r="AG145" s="212" t="s">
        <v>238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ht="13" x14ac:dyDescent="0.25">
      <c r="A146" s="238" t="s">
        <v>227</v>
      </c>
      <c r="B146" s="239" t="s">
        <v>176</v>
      </c>
      <c r="C146" s="265" t="s">
        <v>177</v>
      </c>
      <c r="D146" s="240"/>
      <c r="E146" s="241"/>
      <c r="F146" s="242"/>
      <c r="G146" s="242">
        <f>SUMIF(AG147:AG155,"&lt;&gt;NOR",G147:G155)</f>
        <v>0</v>
      </c>
      <c r="H146" s="242"/>
      <c r="I146" s="242">
        <f>SUM(I147:I155)</f>
        <v>0</v>
      </c>
      <c r="J146" s="242"/>
      <c r="K146" s="242">
        <f>SUM(K147:K155)</f>
        <v>0</v>
      </c>
      <c r="L146" s="242"/>
      <c r="M146" s="242">
        <f>SUM(M147:M155)</f>
        <v>0</v>
      </c>
      <c r="N146" s="241"/>
      <c r="O146" s="241">
        <f>SUM(O147:O155)</f>
        <v>0</v>
      </c>
      <c r="P146" s="241"/>
      <c r="Q146" s="241">
        <f>SUM(Q147:Q155)</f>
        <v>6.72</v>
      </c>
      <c r="R146" s="242"/>
      <c r="S146" s="242"/>
      <c r="T146" s="243"/>
      <c r="U146" s="237"/>
      <c r="V146" s="237">
        <f>SUM(V147:V155)</f>
        <v>137.82</v>
      </c>
      <c r="W146" s="237"/>
      <c r="X146" s="237"/>
      <c r="Y146" s="237"/>
      <c r="AG146" t="s">
        <v>228</v>
      </c>
    </row>
    <row r="147" spans="1:60" ht="20" outlineLevel="1" x14ac:dyDescent="0.25">
      <c r="A147" s="248">
        <v>32</v>
      </c>
      <c r="B147" s="249" t="s">
        <v>1138</v>
      </c>
      <c r="C147" s="266" t="s">
        <v>1139</v>
      </c>
      <c r="D147" s="250" t="s">
        <v>291</v>
      </c>
      <c r="E147" s="251">
        <v>3150</v>
      </c>
      <c r="F147" s="252"/>
      <c r="G147" s="253">
        <f>ROUND(E147*F147,2)</f>
        <v>0</v>
      </c>
      <c r="H147" s="252"/>
      <c r="I147" s="253">
        <f>ROUND(E147*H147,2)</f>
        <v>0</v>
      </c>
      <c r="J147" s="252"/>
      <c r="K147" s="253">
        <f>ROUND(E147*J147,2)</f>
        <v>0</v>
      </c>
      <c r="L147" s="253">
        <v>21</v>
      </c>
      <c r="M147" s="253">
        <f>G147*(1+L147/100)</f>
        <v>0</v>
      </c>
      <c r="N147" s="251">
        <v>0</v>
      </c>
      <c r="O147" s="251">
        <f>ROUND(E147*N147,2)</f>
        <v>0</v>
      </c>
      <c r="P147" s="251">
        <v>2E-3</v>
      </c>
      <c r="Q147" s="251">
        <f>ROUND(E147*P147,2)</f>
        <v>6.3</v>
      </c>
      <c r="R147" s="253"/>
      <c r="S147" s="253" t="s">
        <v>232</v>
      </c>
      <c r="T147" s="254" t="s">
        <v>233</v>
      </c>
      <c r="U147" s="232">
        <v>0.04</v>
      </c>
      <c r="V147" s="232">
        <f>ROUND(E147*U147,2)</f>
        <v>126</v>
      </c>
      <c r="W147" s="232"/>
      <c r="X147" s="232" t="s">
        <v>234</v>
      </c>
      <c r="Y147" s="232" t="s">
        <v>235</v>
      </c>
      <c r="Z147" s="212"/>
      <c r="AA147" s="212"/>
      <c r="AB147" s="212"/>
      <c r="AC147" s="212"/>
      <c r="AD147" s="212"/>
      <c r="AE147" s="212"/>
      <c r="AF147" s="212"/>
      <c r="AG147" s="212" t="s">
        <v>236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2" x14ac:dyDescent="0.25">
      <c r="A148" s="229"/>
      <c r="B148" s="230"/>
      <c r="C148" s="267" t="s">
        <v>1020</v>
      </c>
      <c r="D148" s="233"/>
      <c r="E148" s="234"/>
      <c r="F148" s="232"/>
      <c r="G148" s="232"/>
      <c r="H148" s="232"/>
      <c r="I148" s="232"/>
      <c r="J148" s="232"/>
      <c r="K148" s="232"/>
      <c r="L148" s="232"/>
      <c r="M148" s="232"/>
      <c r="N148" s="231"/>
      <c r="O148" s="231"/>
      <c r="P148" s="231"/>
      <c r="Q148" s="231"/>
      <c r="R148" s="232"/>
      <c r="S148" s="232"/>
      <c r="T148" s="232"/>
      <c r="U148" s="232"/>
      <c r="V148" s="232"/>
      <c r="W148" s="232"/>
      <c r="X148" s="232"/>
      <c r="Y148" s="232"/>
      <c r="Z148" s="212"/>
      <c r="AA148" s="212"/>
      <c r="AB148" s="212"/>
      <c r="AC148" s="212"/>
      <c r="AD148" s="212"/>
      <c r="AE148" s="212"/>
      <c r="AF148" s="212"/>
      <c r="AG148" s="212" t="s">
        <v>238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3" x14ac:dyDescent="0.25">
      <c r="A149" s="229"/>
      <c r="B149" s="230"/>
      <c r="C149" s="267" t="s">
        <v>1087</v>
      </c>
      <c r="D149" s="233"/>
      <c r="E149" s="234"/>
      <c r="F149" s="232"/>
      <c r="G149" s="232"/>
      <c r="H149" s="232"/>
      <c r="I149" s="232"/>
      <c r="J149" s="232"/>
      <c r="K149" s="232"/>
      <c r="L149" s="232"/>
      <c r="M149" s="232"/>
      <c r="N149" s="231"/>
      <c r="O149" s="231"/>
      <c r="P149" s="231"/>
      <c r="Q149" s="231"/>
      <c r="R149" s="232"/>
      <c r="S149" s="232"/>
      <c r="T149" s="232"/>
      <c r="U149" s="232"/>
      <c r="V149" s="232"/>
      <c r="W149" s="232"/>
      <c r="X149" s="232"/>
      <c r="Y149" s="232"/>
      <c r="Z149" s="212"/>
      <c r="AA149" s="212"/>
      <c r="AB149" s="212"/>
      <c r="AC149" s="212"/>
      <c r="AD149" s="212"/>
      <c r="AE149" s="212"/>
      <c r="AF149" s="212"/>
      <c r="AG149" s="212" t="s">
        <v>238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3" x14ac:dyDescent="0.25">
      <c r="A150" s="229"/>
      <c r="B150" s="230"/>
      <c r="C150" s="267" t="s">
        <v>1140</v>
      </c>
      <c r="D150" s="233"/>
      <c r="E150" s="234">
        <v>1575</v>
      </c>
      <c r="F150" s="232"/>
      <c r="G150" s="232"/>
      <c r="H150" s="232"/>
      <c r="I150" s="232"/>
      <c r="J150" s="232"/>
      <c r="K150" s="232"/>
      <c r="L150" s="232"/>
      <c r="M150" s="232"/>
      <c r="N150" s="231"/>
      <c r="O150" s="231"/>
      <c r="P150" s="231"/>
      <c r="Q150" s="231"/>
      <c r="R150" s="232"/>
      <c r="S150" s="232"/>
      <c r="T150" s="232"/>
      <c r="U150" s="232"/>
      <c r="V150" s="232"/>
      <c r="W150" s="232"/>
      <c r="X150" s="232"/>
      <c r="Y150" s="232"/>
      <c r="Z150" s="212"/>
      <c r="AA150" s="212"/>
      <c r="AB150" s="212"/>
      <c r="AC150" s="212"/>
      <c r="AD150" s="212"/>
      <c r="AE150" s="212"/>
      <c r="AF150" s="212"/>
      <c r="AG150" s="212" t="s">
        <v>238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 x14ac:dyDescent="0.25">
      <c r="A151" s="229"/>
      <c r="B151" s="230"/>
      <c r="C151" s="267" t="s">
        <v>1141</v>
      </c>
      <c r="D151" s="233"/>
      <c r="E151" s="234">
        <v>1575</v>
      </c>
      <c r="F151" s="232"/>
      <c r="G151" s="232"/>
      <c r="H151" s="232"/>
      <c r="I151" s="232"/>
      <c r="J151" s="232"/>
      <c r="K151" s="232"/>
      <c r="L151" s="232"/>
      <c r="M151" s="232"/>
      <c r="N151" s="231"/>
      <c r="O151" s="231"/>
      <c r="P151" s="231"/>
      <c r="Q151" s="231"/>
      <c r="R151" s="232"/>
      <c r="S151" s="232"/>
      <c r="T151" s="232"/>
      <c r="U151" s="232"/>
      <c r="V151" s="232"/>
      <c r="W151" s="232"/>
      <c r="X151" s="232"/>
      <c r="Y151" s="232"/>
      <c r="Z151" s="212"/>
      <c r="AA151" s="212"/>
      <c r="AB151" s="212"/>
      <c r="AC151" s="212"/>
      <c r="AD151" s="212"/>
      <c r="AE151" s="212"/>
      <c r="AF151" s="212"/>
      <c r="AG151" s="212" t="s">
        <v>238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ht="20" outlineLevel="1" x14ac:dyDescent="0.25">
      <c r="A152" s="248">
        <v>33</v>
      </c>
      <c r="B152" s="249" t="s">
        <v>1142</v>
      </c>
      <c r="C152" s="266" t="s">
        <v>1143</v>
      </c>
      <c r="D152" s="250" t="s">
        <v>291</v>
      </c>
      <c r="E152" s="251">
        <v>134.30449999999999</v>
      </c>
      <c r="F152" s="252"/>
      <c r="G152" s="253">
        <f>ROUND(E152*F152,2)</f>
        <v>0</v>
      </c>
      <c r="H152" s="252"/>
      <c r="I152" s="253">
        <f>ROUND(E152*H152,2)</f>
        <v>0</v>
      </c>
      <c r="J152" s="252"/>
      <c r="K152" s="253">
        <f>ROUND(E152*J152,2)</f>
        <v>0</v>
      </c>
      <c r="L152" s="253">
        <v>21</v>
      </c>
      <c r="M152" s="253">
        <f>G152*(1+L152/100)</f>
        <v>0</v>
      </c>
      <c r="N152" s="251">
        <v>0</v>
      </c>
      <c r="O152" s="251">
        <f>ROUND(E152*N152,2)</f>
        <v>0</v>
      </c>
      <c r="P152" s="251">
        <v>3.13E-3</v>
      </c>
      <c r="Q152" s="251">
        <f>ROUND(E152*P152,2)</f>
        <v>0.42</v>
      </c>
      <c r="R152" s="253"/>
      <c r="S152" s="253" t="s">
        <v>232</v>
      </c>
      <c r="T152" s="254" t="s">
        <v>233</v>
      </c>
      <c r="U152" s="232">
        <v>8.7999999999999995E-2</v>
      </c>
      <c r="V152" s="232">
        <f>ROUND(E152*U152,2)</f>
        <v>11.82</v>
      </c>
      <c r="W152" s="232"/>
      <c r="X152" s="232" t="s">
        <v>234</v>
      </c>
      <c r="Y152" s="232" t="s">
        <v>235</v>
      </c>
      <c r="Z152" s="212"/>
      <c r="AA152" s="212"/>
      <c r="AB152" s="212"/>
      <c r="AC152" s="212"/>
      <c r="AD152" s="212"/>
      <c r="AE152" s="212"/>
      <c r="AF152" s="212"/>
      <c r="AG152" s="212" t="s">
        <v>236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2" x14ac:dyDescent="0.25">
      <c r="A153" s="229"/>
      <c r="B153" s="230"/>
      <c r="C153" s="267" t="s">
        <v>1020</v>
      </c>
      <c r="D153" s="233"/>
      <c r="E153" s="234"/>
      <c r="F153" s="232"/>
      <c r="G153" s="232"/>
      <c r="H153" s="232"/>
      <c r="I153" s="232"/>
      <c r="J153" s="232"/>
      <c r="K153" s="232"/>
      <c r="L153" s="232"/>
      <c r="M153" s="232"/>
      <c r="N153" s="231"/>
      <c r="O153" s="231"/>
      <c r="P153" s="231"/>
      <c r="Q153" s="231"/>
      <c r="R153" s="232"/>
      <c r="S153" s="232"/>
      <c r="T153" s="232"/>
      <c r="U153" s="232"/>
      <c r="V153" s="232"/>
      <c r="W153" s="232"/>
      <c r="X153" s="232"/>
      <c r="Y153" s="232"/>
      <c r="Z153" s="212"/>
      <c r="AA153" s="212"/>
      <c r="AB153" s="212"/>
      <c r="AC153" s="212"/>
      <c r="AD153" s="212"/>
      <c r="AE153" s="212"/>
      <c r="AF153" s="212"/>
      <c r="AG153" s="212" t="s">
        <v>238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5">
      <c r="A154" s="229"/>
      <c r="B154" s="230"/>
      <c r="C154" s="267" t="s">
        <v>1087</v>
      </c>
      <c r="D154" s="233"/>
      <c r="E154" s="234"/>
      <c r="F154" s="232"/>
      <c r="G154" s="232"/>
      <c r="H154" s="232"/>
      <c r="I154" s="232"/>
      <c r="J154" s="232"/>
      <c r="K154" s="232"/>
      <c r="L154" s="232"/>
      <c r="M154" s="232"/>
      <c r="N154" s="231"/>
      <c r="O154" s="231"/>
      <c r="P154" s="231"/>
      <c r="Q154" s="231"/>
      <c r="R154" s="232"/>
      <c r="S154" s="232"/>
      <c r="T154" s="232"/>
      <c r="U154" s="232"/>
      <c r="V154" s="232"/>
      <c r="W154" s="232"/>
      <c r="X154" s="232"/>
      <c r="Y154" s="232"/>
      <c r="Z154" s="212"/>
      <c r="AA154" s="212"/>
      <c r="AB154" s="212"/>
      <c r="AC154" s="212"/>
      <c r="AD154" s="212"/>
      <c r="AE154" s="212"/>
      <c r="AF154" s="212"/>
      <c r="AG154" s="212" t="s">
        <v>238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5">
      <c r="A155" s="229"/>
      <c r="B155" s="230"/>
      <c r="C155" s="267" t="s">
        <v>1123</v>
      </c>
      <c r="D155" s="233"/>
      <c r="E155" s="234">
        <v>134.30449999999999</v>
      </c>
      <c r="F155" s="232"/>
      <c r="G155" s="232"/>
      <c r="H155" s="232"/>
      <c r="I155" s="232"/>
      <c r="J155" s="232"/>
      <c r="K155" s="232"/>
      <c r="L155" s="232"/>
      <c r="M155" s="232"/>
      <c r="N155" s="231"/>
      <c r="O155" s="231"/>
      <c r="P155" s="231"/>
      <c r="Q155" s="231"/>
      <c r="R155" s="232"/>
      <c r="S155" s="232"/>
      <c r="T155" s="232"/>
      <c r="U155" s="232"/>
      <c r="V155" s="232"/>
      <c r="W155" s="232"/>
      <c r="X155" s="232"/>
      <c r="Y155" s="232"/>
      <c r="Z155" s="212"/>
      <c r="AA155" s="212"/>
      <c r="AB155" s="212"/>
      <c r="AC155" s="212"/>
      <c r="AD155" s="212"/>
      <c r="AE155" s="212"/>
      <c r="AF155" s="212"/>
      <c r="AG155" s="212" t="s">
        <v>238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ht="13" x14ac:dyDescent="0.25">
      <c r="A156" s="238" t="s">
        <v>227</v>
      </c>
      <c r="B156" s="239" t="s">
        <v>182</v>
      </c>
      <c r="C156" s="265" t="s">
        <v>183</v>
      </c>
      <c r="D156" s="240"/>
      <c r="E156" s="241"/>
      <c r="F156" s="242"/>
      <c r="G156" s="242">
        <f>SUMIF(AG157:AG159,"&lt;&gt;NOR",G157:G159)</f>
        <v>0</v>
      </c>
      <c r="H156" s="242"/>
      <c r="I156" s="242">
        <f>SUM(I157:I159)</f>
        <v>0</v>
      </c>
      <c r="J156" s="242"/>
      <c r="K156" s="242">
        <f>SUM(K157:K159)</f>
        <v>0</v>
      </c>
      <c r="L156" s="242"/>
      <c r="M156" s="242">
        <f>SUM(M157:M159)</f>
        <v>0</v>
      </c>
      <c r="N156" s="241"/>
      <c r="O156" s="241">
        <f>SUM(O157:O159)</f>
        <v>0</v>
      </c>
      <c r="P156" s="241"/>
      <c r="Q156" s="241">
        <f>SUM(Q157:Q159)</f>
        <v>1.34</v>
      </c>
      <c r="R156" s="242"/>
      <c r="S156" s="242"/>
      <c r="T156" s="243"/>
      <c r="U156" s="237"/>
      <c r="V156" s="237">
        <f>SUM(V157:V159)</f>
        <v>5.59</v>
      </c>
      <c r="W156" s="237"/>
      <c r="X156" s="237"/>
      <c r="Y156" s="237"/>
      <c r="AG156" t="s">
        <v>228</v>
      </c>
    </row>
    <row r="157" spans="1:60" outlineLevel="1" x14ac:dyDescent="0.25">
      <c r="A157" s="248">
        <v>34</v>
      </c>
      <c r="B157" s="249" t="s">
        <v>1144</v>
      </c>
      <c r="C157" s="266" t="s">
        <v>1145</v>
      </c>
      <c r="D157" s="250" t="s">
        <v>291</v>
      </c>
      <c r="E157" s="251">
        <v>21</v>
      </c>
      <c r="F157" s="252"/>
      <c r="G157" s="253">
        <f>ROUND(E157*F157,2)</f>
        <v>0</v>
      </c>
      <c r="H157" s="252"/>
      <c r="I157" s="253">
        <f>ROUND(E157*H157,2)</f>
        <v>0</v>
      </c>
      <c r="J157" s="252"/>
      <c r="K157" s="253">
        <f>ROUND(E157*J157,2)</f>
        <v>0</v>
      </c>
      <c r="L157" s="253">
        <v>21</v>
      </c>
      <c r="M157" s="253">
        <f>G157*(1+L157/100)</f>
        <v>0</v>
      </c>
      <c r="N157" s="251">
        <v>1.6000000000000001E-4</v>
      </c>
      <c r="O157" s="251">
        <f>ROUND(E157*N157,2)</f>
        <v>0</v>
      </c>
      <c r="P157" s="251">
        <v>6.4000000000000001E-2</v>
      </c>
      <c r="Q157" s="251">
        <f>ROUND(E157*P157,2)</f>
        <v>1.34</v>
      </c>
      <c r="R157" s="253"/>
      <c r="S157" s="253" t="s">
        <v>232</v>
      </c>
      <c r="T157" s="254" t="s">
        <v>233</v>
      </c>
      <c r="U157" s="232">
        <v>0.26600000000000001</v>
      </c>
      <c r="V157" s="232">
        <f>ROUND(E157*U157,2)</f>
        <v>5.59</v>
      </c>
      <c r="W157" s="232"/>
      <c r="X157" s="232" t="s">
        <v>234</v>
      </c>
      <c r="Y157" s="232" t="s">
        <v>235</v>
      </c>
      <c r="Z157" s="212"/>
      <c r="AA157" s="212"/>
      <c r="AB157" s="212"/>
      <c r="AC157" s="212"/>
      <c r="AD157" s="212"/>
      <c r="AE157" s="212"/>
      <c r="AF157" s="212"/>
      <c r="AG157" s="212" t="s">
        <v>236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2" x14ac:dyDescent="0.25">
      <c r="A158" s="229"/>
      <c r="B158" s="230"/>
      <c r="C158" s="267" t="s">
        <v>1146</v>
      </c>
      <c r="D158" s="233"/>
      <c r="E158" s="234"/>
      <c r="F158" s="232"/>
      <c r="G158" s="232"/>
      <c r="H158" s="232"/>
      <c r="I158" s="232"/>
      <c r="J158" s="232"/>
      <c r="K158" s="232"/>
      <c r="L158" s="232"/>
      <c r="M158" s="232"/>
      <c r="N158" s="231"/>
      <c r="O158" s="231"/>
      <c r="P158" s="231"/>
      <c r="Q158" s="231"/>
      <c r="R158" s="232"/>
      <c r="S158" s="232"/>
      <c r="T158" s="232"/>
      <c r="U158" s="232"/>
      <c r="V158" s="232"/>
      <c r="W158" s="232"/>
      <c r="X158" s="232"/>
      <c r="Y158" s="232"/>
      <c r="Z158" s="212"/>
      <c r="AA158" s="212"/>
      <c r="AB158" s="212"/>
      <c r="AC158" s="212"/>
      <c r="AD158" s="212"/>
      <c r="AE158" s="212"/>
      <c r="AF158" s="212"/>
      <c r="AG158" s="212" t="s">
        <v>238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5">
      <c r="A159" s="229"/>
      <c r="B159" s="230"/>
      <c r="C159" s="267" t="s">
        <v>1147</v>
      </c>
      <c r="D159" s="233"/>
      <c r="E159" s="234">
        <v>21</v>
      </c>
      <c r="F159" s="232"/>
      <c r="G159" s="232"/>
      <c r="H159" s="232"/>
      <c r="I159" s="232"/>
      <c r="J159" s="232"/>
      <c r="K159" s="232"/>
      <c r="L159" s="232"/>
      <c r="M159" s="232"/>
      <c r="N159" s="231"/>
      <c r="O159" s="231"/>
      <c r="P159" s="231"/>
      <c r="Q159" s="231"/>
      <c r="R159" s="232"/>
      <c r="S159" s="232"/>
      <c r="T159" s="232"/>
      <c r="U159" s="232"/>
      <c r="V159" s="232"/>
      <c r="W159" s="232"/>
      <c r="X159" s="232"/>
      <c r="Y159" s="232"/>
      <c r="Z159" s="212"/>
      <c r="AA159" s="212"/>
      <c r="AB159" s="212"/>
      <c r="AC159" s="212"/>
      <c r="AD159" s="212"/>
      <c r="AE159" s="212"/>
      <c r="AF159" s="212"/>
      <c r="AG159" s="212" t="s">
        <v>238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ht="13" x14ac:dyDescent="0.25">
      <c r="A160" s="238" t="s">
        <v>227</v>
      </c>
      <c r="B160" s="239" t="s">
        <v>186</v>
      </c>
      <c r="C160" s="265" t="s">
        <v>187</v>
      </c>
      <c r="D160" s="240"/>
      <c r="E160" s="241"/>
      <c r="F160" s="242"/>
      <c r="G160" s="242">
        <f>SUMIF(AG161:AG168,"&lt;&gt;NOR",G161:G168)</f>
        <v>0</v>
      </c>
      <c r="H160" s="242"/>
      <c r="I160" s="242">
        <f>SUM(I161:I168)</f>
        <v>0</v>
      </c>
      <c r="J160" s="242"/>
      <c r="K160" s="242">
        <f>SUM(K161:K168)</f>
        <v>0</v>
      </c>
      <c r="L160" s="242"/>
      <c r="M160" s="242">
        <f>SUM(M161:M168)</f>
        <v>0</v>
      </c>
      <c r="N160" s="241"/>
      <c r="O160" s="241">
        <f>SUM(O161:O168)</f>
        <v>0</v>
      </c>
      <c r="P160" s="241"/>
      <c r="Q160" s="241">
        <f>SUM(Q161:Q168)</f>
        <v>6.09</v>
      </c>
      <c r="R160" s="242"/>
      <c r="S160" s="242"/>
      <c r="T160" s="243"/>
      <c r="U160" s="237"/>
      <c r="V160" s="237">
        <f>SUM(V161:V168)</f>
        <v>61.55</v>
      </c>
      <c r="W160" s="237"/>
      <c r="X160" s="237"/>
      <c r="Y160" s="237"/>
      <c r="AG160" t="s">
        <v>228</v>
      </c>
    </row>
    <row r="161" spans="1:60" outlineLevel="1" x14ac:dyDescent="0.25">
      <c r="A161" s="248">
        <v>35</v>
      </c>
      <c r="B161" s="249" t="s">
        <v>1148</v>
      </c>
      <c r="C161" s="266" t="s">
        <v>1149</v>
      </c>
      <c r="D161" s="250" t="s">
        <v>291</v>
      </c>
      <c r="E161" s="251">
        <v>244.19</v>
      </c>
      <c r="F161" s="252"/>
      <c r="G161" s="253">
        <f>ROUND(E161*F161,2)</f>
        <v>0</v>
      </c>
      <c r="H161" s="252"/>
      <c r="I161" s="253">
        <f>ROUND(E161*H161,2)</f>
        <v>0</v>
      </c>
      <c r="J161" s="252"/>
      <c r="K161" s="253">
        <f>ROUND(E161*J161,2)</f>
        <v>0</v>
      </c>
      <c r="L161" s="253">
        <v>21</v>
      </c>
      <c r="M161" s="253">
        <f>G161*(1+L161/100)</f>
        <v>0</v>
      </c>
      <c r="N161" s="251">
        <v>0</v>
      </c>
      <c r="O161" s="251">
        <f>ROUND(E161*N161,2)</f>
        <v>0</v>
      </c>
      <c r="P161" s="251">
        <v>2.4649999999999998E-2</v>
      </c>
      <c r="Q161" s="251">
        <f>ROUND(E161*P161,2)</f>
        <v>6.02</v>
      </c>
      <c r="R161" s="253"/>
      <c r="S161" s="253" t="s">
        <v>232</v>
      </c>
      <c r="T161" s="254" t="s">
        <v>233</v>
      </c>
      <c r="U161" s="232">
        <v>0.25</v>
      </c>
      <c r="V161" s="232">
        <f>ROUND(E161*U161,2)</f>
        <v>61.05</v>
      </c>
      <c r="W161" s="232"/>
      <c r="X161" s="232" t="s">
        <v>234</v>
      </c>
      <c r="Y161" s="232" t="s">
        <v>235</v>
      </c>
      <c r="Z161" s="212"/>
      <c r="AA161" s="212"/>
      <c r="AB161" s="212"/>
      <c r="AC161" s="212"/>
      <c r="AD161" s="212"/>
      <c r="AE161" s="212"/>
      <c r="AF161" s="212"/>
      <c r="AG161" s="212" t="s">
        <v>236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2" x14ac:dyDescent="0.25">
      <c r="A162" s="229"/>
      <c r="B162" s="230"/>
      <c r="C162" s="267" t="s">
        <v>1020</v>
      </c>
      <c r="D162" s="233"/>
      <c r="E162" s="234"/>
      <c r="F162" s="232"/>
      <c r="G162" s="232"/>
      <c r="H162" s="232"/>
      <c r="I162" s="232"/>
      <c r="J162" s="232"/>
      <c r="K162" s="232"/>
      <c r="L162" s="232"/>
      <c r="M162" s="232"/>
      <c r="N162" s="231"/>
      <c r="O162" s="231"/>
      <c r="P162" s="231"/>
      <c r="Q162" s="231"/>
      <c r="R162" s="232"/>
      <c r="S162" s="232"/>
      <c r="T162" s="232"/>
      <c r="U162" s="232"/>
      <c r="V162" s="232"/>
      <c r="W162" s="232"/>
      <c r="X162" s="232"/>
      <c r="Y162" s="232"/>
      <c r="Z162" s="212"/>
      <c r="AA162" s="212"/>
      <c r="AB162" s="212"/>
      <c r="AC162" s="212"/>
      <c r="AD162" s="212"/>
      <c r="AE162" s="212"/>
      <c r="AF162" s="212"/>
      <c r="AG162" s="212" t="s">
        <v>238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3" x14ac:dyDescent="0.25">
      <c r="A163" s="229"/>
      <c r="B163" s="230"/>
      <c r="C163" s="267" t="s">
        <v>1150</v>
      </c>
      <c r="D163" s="233"/>
      <c r="E163" s="234"/>
      <c r="F163" s="232"/>
      <c r="G163" s="232"/>
      <c r="H163" s="232"/>
      <c r="I163" s="232"/>
      <c r="J163" s="232"/>
      <c r="K163" s="232"/>
      <c r="L163" s="232"/>
      <c r="M163" s="232"/>
      <c r="N163" s="231"/>
      <c r="O163" s="231"/>
      <c r="P163" s="231"/>
      <c r="Q163" s="231"/>
      <c r="R163" s="232"/>
      <c r="S163" s="232"/>
      <c r="T163" s="232"/>
      <c r="U163" s="232"/>
      <c r="V163" s="232"/>
      <c r="W163" s="232"/>
      <c r="X163" s="232"/>
      <c r="Y163" s="232"/>
      <c r="Z163" s="212"/>
      <c r="AA163" s="212"/>
      <c r="AB163" s="212"/>
      <c r="AC163" s="212"/>
      <c r="AD163" s="212"/>
      <c r="AE163" s="212"/>
      <c r="AF163" s="212"/>
      <c r="AG163" s="212" t="s">
        <v>238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3" x14ac:dyDescent="0.25">
      <c r="A164" s="229"/>
      <c r="B164" s="230"/>
      <c r="C164" s="267" t="s">
        <v>1151</v>
      </c>
      <c r="D164" s="233"/>
      <c r="E164" s="234">
        <v>244.19</v>
      </c>
      <c r="F164" s="232"/>
      <c r="G164" s="232"/>
      <c r="H164" s="232"/>
      <c r="I164" s="232"/>
      <c r="J164" s="232"/>
      <c r="K164" s="232"/>
      <c r="L164" s="232"/>
      <c r="M164" s="232"/>
      <c r="N164" s="231"/>
      <c r="O164" s="231"/>
      <c r="P164" s="231"/>
      <c r="Q164" s="231"/>
      <c r="R164" s="232"/>
      <c r="S164" s="232"/>
      <c r="T164" s="232"/>
      <c r="U164" s="232"/>
      <c r="V164" s="232"/>
      <c r="W164" s="232"/>
      <c r="X164" s="232"/>
      <c r="Y164" s="232"/>
      <c r="Z164" s="212"/>
      <c r="AA164" s="212"/>
      <c r="AB164" s="212"/>
      <c r="AC164" s="212"/>
      <c r="AD164" s="212"/>
      <c r="AE164" s="212"/>
      <c r="AF164" s="212"/>
      <c r="AG164" s="212" t="s">
        <v>238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5">
      <c r="A165" s="248">
        <v>36</v>
      </c>
      <c r="B165" s="249" t="s">
        <v>1152</v>
      </c>
      <c r="C165" s="266" t="s">
        <v>1153</v>
      </c>
      <c r="D165" s="250" t="s">
        <v>291</v>
      </c>
      <c r="E165" s="251">
        <v>4.1760000000000002</v>
      </c>
      <c r="F165" s="252"/>
      <c r="G165" s="253">
        <f>ROUND(E165*F165,2)</f>
        <v>0</v>
      </c>
      <c r="H165" s="252"/>
      <c r="I165" s="253">
        <f>ROUND(E165*H165,2)</f>
        <v>0</v>
      </c>
      <c r="J165" s="252"/>
      <c r="K165" s="253">
        <f>ROUND(E165*J165,2)</f>
        <v>0</v>
      </c>
      <c r="L165" s="253">
        <v>21</v>
      </c>
      <c r="M165" s="253">
        <f>G165*(1+L165/100)</f>
        <v>0</v>
      </c>
      <c r="N165" s="251">
        <v>0</v>
      </c>
      <c r="O165" s="251">
        <f>ROUND(E165*N165,2)</f>
        <v>0</v>
      </c>
      <c r="P165" s="251">
        <v>1.6379999999999999E-2</v>
      </c>
      <c r="Q165" s="251">
        <f>ROUND(E165*P165,2)</f>
        <v>7.0000000000000007E-2</v>
      </c>
      <c r="R165" s="253"/>
      <c r="S165" s="253" t="s">
        <v>418</v>
      </c>
      <c r="T165" s="254" t="s">
        <v>419</v>
      </c>
      <c r="U165" s="232">
        <v>0.12</v>
      </c>
      <c r="V165" s="232">
        <f>ROUND(E165*U165,2)</f>
        <v>0.5</v>
      </c>
      <c r="W165" s="232"/>
      <c r="X165" s="232" t="s">
        <v>234</v>
      </c>
      <c r="Y165" s="232" t="s">
        <v>235</v>
      </c>
      <c r="Z165" s="212"/>
      <c r="AA165" s="212"/>
      <c r="AB165" s="212"/>
      <c r="AC165" s="212"/>
      <c r="AD165" s="212"/>
      <c r="AE165" s="212"/>
      <c r="AF165" s="212"/>
      <c r="AG165" s="212" t="s">
        <v>236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2" x14ac:dyDescent="0.25">
      <c r="A166" s="229"/>
      <c r="B166" s="230"/>
      <c r="C166" s="267" t="s">
        <v>1020</v>
      </c>
      <c r="D166" s="233"/>
      <c r="E166" s="234"/>
      <c r="F166" s="232"/>
      <c r="G166" s="232"/>
      <c r="H166" s="232"/>
      <c r="I166" s="232"/>
      <c r="J166" s="232"/>
      <c r="K166" s="232"/>
      <c r="L166" s="232"/>
      <c r="M166" s="232"/>
      <c r="N166" s="231"/>
      <c r="O166" s="231"/>
      <c r="P166" s="231"/>
      <c r="Q166" s="231"/>
      <c r="R166" s="232"/>
      <c r="S166" s="232"/>
      <c r="T166" s="232"/>
      <c r="U166" s="232"/>
      <c r="V166" s="232"/>
      <c r="W166" s="232"/>
      <c r="X166" s="232"/>
      <c r="Y166" s="232"/>
      <c r="Z166" s="212"/>
      <c r="AA166" s="212"/>
      <c r="AB166" s="212"/>
      <c r="AC166" s="212"/>
      <c r="AD166" s="212"/>
      <c r="AE166" s="212"/>
      <c r="AF166" s="212"/>
      <c r="AG166" s="212" t="s">
        <v>238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5">
      <c r="A167" s="229"/>
      <c r="B167" s="230"/>
      <c r="C167" s="267" t="s">
        <v>1154</v>
      </c>
      <c r="D167" s="233"/>
      <c r="E167" s="234">
        <v>2.6560000000000001</v>
      </c>
      <c r="F167" s="232"/>
      <c r="G167" s="232"/>
      <c r="H167" s="232"/>
      <c r="I167" s="232"/>
      <c r="J167" s="232"/>
      <c r="K167" s="232"/>
      <c r="L167" s="232"/>
      <c r="M167" s="232"/>
      <c r="N167" s="231"/>
      <c r="O167" s="231"/>
      <c r="P167" s="231"/>
      <c r="Q167" s="231"/>
      <c r="R167" s="232"/>
      <c r="S167" s="232"/>
      <c r="T167" s="232"/>
      <c r="U167" s="232"/>
      <c r="V167" s="232"/>
      <c r="W167" s="232"/>
      <c r="X167" s="232"/>
      <c r="Y167" s="232"/>
      <c r="Z167" s="212"/>
      <c r="AA167" s="212"/>
      <c r="AB167" s="212"/>
      <c r="AC167" s="212"/>
      <c r="AD167" s="212"/>
      <c r="AE167" s="212"/>
      <c r="AF167" s="212"/>
      <c r="AG167" s="212" t="s">
        <v>238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25">
      <c r="A168" s="229"/>
      <c r="B168" s="230"/>
      <c r="C168" s="267" t="s">
        <v>1155</v>
      </c>
      <c r="D168" s="233"/>
      <c r="E168" s="234">
        <v>1.52</v>
      </c>
      <c r="F168" s="232"/>
      <c r="G168" s="232"/>
      <c r="H168" s="232"/>
      <c r="I168" s="232"/>
      <c r="J168" s="232"/>
      <c r="K168" s="232"/>
      <c r="L168" s="232"/>
      <c r="M168" s="232"/>
      <c r="N168" s="231"/>
      <c r="O168" s="231"/>
      <c r="P168" s="231"/>
      <c r="Q168" s="231"/>
      <c r="R168" s="232"/>
      <c r="S168" s="232"/>
      <c r="T168" s="232"/>
      <c r="U168" s="232"/>
      <c r="V168" s="232"/>
      <c r="W168" s="232"/>
      <c r="X168" s="232"/>
      <c r="Y168" s="232"/>
      <c r="Z168" s="212"/>
      <c r="AA168" s="212"/>
      <c r="AB168" s="212"/>
      <c r="AC168" s="212"/>
      <c r="AD168" s="212"/>
      <c r="AE168" s="212"/>
      <c r="AF168" s="212"/>
      <c r="AG168" s="212" t="s">
        <v>238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ht="13" x14ac:dyDescent="0.25">
      <c r="A169" s="238" t="s">
        <v>227</v>
      </c>
      <c r="B169" s="239" t="s">
        <v>188</v>
      </c>
      <c r="C169" s="265" t="s">
        <v>189</v>
      </c>
      <c r="D169" s="240"/>
      <c r="E169" s="241"/>
      <c r="F169" s="242"/>
      <c r="G169" s="242">
        <f>SUMIF(AG170:AG176,"&lt;&gt;NOR",G170:G176)</f>
        <v>0</v>
      </c>
      <c r="H169" s="242"/>
      <c r="I169" s="242">
        <f>SUM(I170:I176)</f>
        <v>0</v>
      </c>
      <c r="J169" s="242"/>
      <c r="K169" s="242">
        <f>SUM(K170:K176)</f>
        <v>0</v>
      </c>
      <c r="L169" s="242"/>
      <c r="M169" s="242">
        <f>SUM(M170:M176)</f>
        <v>0</v>
      </c>
      <c r="N169" s="241"/>
      <c r="O169" s="241">
        <f>SUM(O170:O176)</f>
        <v>0</v>
      </c>
      <c r="P169" s="241"/>
      <c r="Q169" s="241">
        <f>SUM(Q170:Q176)</f>
        <v>1.82</v>
      </c>
      <c r="R169" s="242"/>
      <c r="S169" s="242"/>
      <c r="T169" s="243"/>
      <c r="U169" s="237"/>
      <c r="V169" s="237">
        <f>SUM(V170:V176)</f>
        <v>185.17000000000002</v>
      </c>
      <c r="W169" s="237"/>
      <c r="X169" s="237"/>
      <c r="Y169" s="237"/>
      <c r="AG169" t="s">
        <v>228</v>
      </c>
    </row>
    <row r="170" spans="1:60" outlineLevel="1" x14ac:dyDescent="0.25">
      <c r="A170" s="248">
        <v>37</v>
      </c>
      <c r="B170" s="249" t="s">
        <v>1156</v>
      </c>
      <c r="C170" s="266" t="s">
        <v>1157</v>
      </c>
      <c r="D170" s="250" t="s">
        <v>291</v>
      </c>
      <c r="E170" s="251">
        <v>201.28</v>
      </c>
      <c r="F170" s="252"/>
      <c r="G170" s="253">
        <f>ROUND(E170*F170,2)</f>
        <v>0</v>
      </c>
      <c r="H170" s="252"/>
      <c r="I170" s="253">
        <f>ROUND(E170*H170,2)</f>
        <v>0</v>
      </c>
      <c r="J170" s="252"/>
      <c r="K170" s="253">
        <f>ROUND(E170*J170,2)</f>
        <v>0</v>
      </c>
      <c r="L170" s="253">
        <v>21</v>
      </c>
      <c r="M170" s="253">
        <f>G170*(1+L170/100)</f>
        <v>0</v>
      </c>
      <c r="N170" s="251">
        <v>0</v>
      </c>
      <c r="O170" s="251">
        <f>ROUND(E170*N170,2)</f>
        <v>0</v>
      </c>
      <c r="P170" s="251">
        <v>5.0000000000000001E-3</v>
      </c>
      <c r="Q170" s="251">
        <f>ROUND(E170*P170,2)</f>
        <v>1.01</v>
      </c>
      <c r="R170" s="253"/>
      <c r="S170" s="253" t="s">
        <v>232</v>
      </c>
      <c r="T170" s="254" t="s">
        <v>233</v>
      </c>
      <c r="U170" s="232">
        <v>0.51</v>
      </c>
      <c r="V170" s="232">
        <f>ROUND(E170*U170,2)</f>
        <v>102.65</v>
      </c>
      <c r="W170" s="232"/>
      <c r="X170" s="232" t="s">
        <v>234</v>
      </c>
      <c r="Y170" s="232" t="s">
        <v>235</v>
      </c>
      <c r="Z170" s="212"/>
      <c r="AA170" s="212"/>
      <c r="AB170" s="212"/>
      <c r="AC170" s="212"/>
      <c r="AD170" s="212"/>
      <c r="AE170" s="212"/>
      <c r="AF170" s="212"/>
      <c r="AG170" s="212" t="s">
        <v>236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2" x14ac:dyDescent="0.25">
      <c r="A171" s="229"/>
      <c r="B171" s="230"/>
      <c r="C171" s="267" t="s">
        <v>1158</v>
      </c>
      <c r="D171" s="233"/>
      <c r="E171" s="234"/>
      <c r="F171" s="232"/>
      <c r="G171" s="232"/>
      <c r="H171" s="232"/>
      <c r="I171" s="232"/>
      <c r="J171" s="232"/>
      <c r="K171" s="232"/>
      <c r="L171" s="232"/>
      <c r="M171" s="232"/>
      <c r="N171" s="231"/>
      <c r="O171" s="231"/>
      <c r="P171" s="231"/>
      <c r="Q171" s="231"/>
      <c r="R171" s="232"/>
      <c r="S171" s="232"/>
      <c r="T171" s="232"/>
      <c r="U171" s="232"/>
      <c r="V171" s="232"/>
      <c r="W171" s="232"/>
      <c r="X171" s="232"/>
      <c r="Y171" s="232"/>
      <c r="Z171" s="212"/>
      <c r="AA171" s="212"/>
      <c r="AB171" s="212"/>
      <c r="AC171" s="212"/>
      <c r="AD171" s="212"/>
      <c r="AE171" s="212"/>
      <c r="AF171" s="212"/>
      <c r="AG171" s="212" t="s">
        <v>238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3" x14ac:dyDescent="0.25">
      <c r="A172" s="229"/>
      <c r="B172" s="230"/>
      <c r="C172" s="267" t="s">
        <v>1159</v>
      </c>
      <c r="D172" s="233"/>
      <c r="E172" s="234"/>
      <c r="F172" s="232"/>
      <c r="G172" s="232"/>
      <c r="H172" s="232"/>
      <c r="I172" s="232"/>
      <c r="J172" s="232"/>
      <c r="K172" s="232"/>
      <c r="L172" s="232"/>
      <c r="M172" s="232"/>
      <c r="N172" s="231"/>
      <c r="O172" s="231"/>
      <c r="P172" s="231"/>
      <c r="Q172" s="231"/>
      <c r="R172" s="232"/>
      <c r="S172" s="232"/>
      <c r="T172" s="232"/>
      <c r="U172" s="232"/>
      <c r="V172" s="232"/>
      <c r="W172" s="232"/>
      <c r="X172" s="232"/>
      <c r="Y172" s="232"/>
      <c r="Z172" s="212"/>
      <c r="AA172" s="212"/>
      <c r="AB172" s="212"/>
      <c r="AC172" s="212"/>
      <c r="AD172" s="212"/>
      <c r="AE172" s="212"/>
      <c r="AF172" s="212"/>
      <c r="AG172" s="212" t="s">
        <v>238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5">
      <c r="A173" s="229"/>
      <c r="B173" s="230"/>
      <c r="C173" s="267" t="s">
        <v>1160</v>
      </c>
      <c r="D173" s="233"/>
      <c r="E173" s="234">
        <v>128</v>
      </c>
      <c r="F173" s="232"/>
      <c r="G173" s="232"/>
      <c r="H173" s="232"/>
      <c r="I173" s="232"/>
      <c r="J173" s="232"/>
      <c r="K173" s="232"/>
      <c r="L173" s="232"/>
      <c r="M173" s="232"/>
      <c r="N173" s="231"/>
      <c r="O173" s="231"/>
      <c r="P173" s="231"/>
      <c r="Q173" s="231"/>
      <c r="R173" s="232"/>
      <c r="S173" s="232"/>
      <c r="T173" s="232"/>
      <c r="U173" s="232"/>
      <c r="V173" s="232"/>
      <c r="W173" s="232"/>
      <c r="X173" s="232"/>
      <c r="Y173" s="232"/>
      <c r="Z173" s="212"/>
      <c r="AA173" s="212"/>
      <c r="AB173" s="212"/>
      <c r="AC173" s="212"/>
      <c r="AD173" s="212"/>
      <c r="AE173" s="212"/>
      <c r="AF173" s="212"/>
      <c r="AG173" s="212" t="s">
        <v>238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ht="20" outlineLevel="3" x14ac:dyDescent="0.25">
      <c r="A174" s="229"/>
      <c r="B174" s="230"/>
      <c r="C174" s="267" t="s">
        <v>1161</v>
      </c>
      <c r="D174" s="233"/>
      <c r="E174" s="234">
        <v>43.6</v>
      </c>
      <c r="F174" s="232"/>
      <c r="G174" s="232"/>
      <c r="H174" s="232"/>
      <c r="I174" s="232"/>
      <c r="J174" s="232"/>
      <c r="K174" s="232"/>
      <c r="L174" s="232"/>
      <c r="M174" s="232"/>
      <c r="N174" s="231"/>
      <c r="O174" s="231"/>
      <c r="P174" s="231"/>
      <c r="Q174" s="231"/>
      <c r="R174" s="232"/>
      <c r="S174" s="232"/>
      <c r="T174" s="232"/>
      <c r="U174" s="232"/>
      <c r="V174" s="232"/>
      <c r="W174" s="232"/>
      <c r="X174" s="232"/>
      <c r="Y174" s="232"/>
      <c r="Z174" s="212"/>
      <c r="AA174" s="212"/>
      <c r="AB174" s="212"/>
      <c r="AC174" s="212"/>
      <c r="AD174" s="212"/>
      <c r="AE174" s="212"/>
      <c r="AF174" s="212"/>
      <c r="AG174" s="212" t="s">
        <v>238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3" x14ac:dyDescent="0.25">
      <c r="A175" s="229"/>
      <c r="B175" s="230"/>
      <c r="C175" s="267" t="s">
        <v>1162</v>
      </c>
      <c r="D175" s="233"/>
      <c r="E175" s="234">
        <v>29.68</v>
      </c>
      <c r="F175" s="232"/>
      <c r="G175" s="232"/>
      <c r="H175" s="232"/>
      <c r="I175" s="232"/>
      <c r="J175" s="232"/>
      <c r="K175" s="232"/>
      <c r="L175" s="232"/>
      <c r="M175" s="232"/>
      <c r="N175" s="231"/>
      <c r="O175" s="231"/>
      <c r="P175" s="231"/>
      <c r="Q175" s="231"/>
      <c r="R175" s="232"/>
      <c r="S175" s="232"/>
      <c r="T175" s="232"/>
      <c r="U175" s="232"/>
      <c r="V175" s="232"/>
      <c r="W175" s="232"/>
      <c r="X175" s="232"/>
      <c r="Y175" s="232"/>
      <c r="Z175" s="212"/>
      <c r="AA175" s="212"/>
      <c r="AB175" s="212"/>
      <c r="AC175" s="212"/>
      <c r="AD175" s="212"/>
      <c r="AE175" s="212"/>
      <c r="AF175" s="212"/>
      <c r="AG175" s="212" t="s">
        <v>238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5">
      <c r="A176" s="255">
        <v>38</v>
      </c>
      <c r="B176" s="256" t="s">
        <v>1163</v>
      </c>
      <c r="C176" s="268" t="s">
        <v>1164</v>
      </c>
      <c r="D176" s="257" t="s">
        <v>291</v>
      </c>
      <c r="E176" s="258">
        <v>201.28</v>
      </c>
      <c r="F176" s="259"/>
      <c r="G176" s="260">
        <f>ROUND(E176*F176,2)</f>
        <v>0</v>
      </c>
      <c r="H176" s="259"/>
      <c r="I176" s="260">
        <f>ROUND(E176*H176,2)</f>
        <v>0</v>
      </c>
      <c r="J176" s="259"/>
      <c r="K176" s="260">
        <f>ROUND(E176*J176,2)</f>
        <v>0</v>
      </c>
      <c r="L176" s="260">
        <v>21</v>
      </c>
      <c r="M176" s="260">
        <f>G176*(1+L176/100)</f>
        <v>0</v>
      </c>
      <c r="N176" s="258">
        <v>0</v>
      </c>
      <c r="O176" s="258">
        <f>ROUND(E176*N176,2)</f>
        <v>0</v>
      </c>
      <c r="P176" s="258">
        <v>4.0000000000000001E-3</v>
      </c>
      <c r="Q176" s="258">
        <f>ROUND(E176*P176,2)</f>
        <v>0.81</v>
      </c>
      <c r="R176" s="260"/>
      <c r="S176" s="260" t="s">
        <v>232</v>
      </c>
      <c r="T176" s="261" t="s">
        <v>233</v>
      </c>
      <c r="U176" s="232">
        <v>0.41</v>
      </c>
      <c r="V176" s="232">
        <f>ROUND(E176*U176,2)</f>
        <v>82.52</v>
      </c>
      <c r="W176" s="232"/>
      <c r="X176" s="232" t="s">
        <v>234</v>
      </c>
      <c r="Y176" s="232" t="s">
        <v>235</v>
      </c>
      <c r="Z176" s="212"/>
      <c r="AA176" s="212"/>
      <c r="AB176" s="212"/>
      <c r="AC176" s="212"/>
      <c r="AD176" s="212"/>
      <c r="AE176" s="212"/>
      <c r="AF176" s="212"/>
      <c r="AG176" s="212" t="s">
        <v>236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ht="13" x14ac:dyDescent="0.25">
      <c r="A177" s="238" t="s">
        <v>227</v>
      </c>
      <c r="B177" s="239" t="s">
        <v>192</v>
      </c>
      <c r="C177" s="265" t="s">
        <v>193</v>
      </c>
      <c r="D177" s="240"/>
      <c r="E177" s="241"/>
      <c r="F177" s="242"/>
      <c r="G177" s="242">
        <f>SUMIF(AG178:AG194,"&lt;&gt;NOR",G178:G194)</f>
        <v>0</v>
      </c>
      <c r="H177" s="242"/>
      <c r="I177" s="242">
        <f>SUM(I178:I194)</f>
        <v>0</v>
      </c>
      <c r="J177" s="242"/>
      <c r="K177" s="242">
        <f>SUM(K178:K194)</f>
        <v>0</v>
      </c>
      <c r="L177" s="242"/>
      <c r="M177" s="242">
        <f>SUM(M178:M194)</f>
        <v>0</v>
      </c>
      <c r="N177" s="241"/>
      <c r="O177" s="241">
        <f>SUM(O178:O194)</f>
        <v>0</v>
      </c>
      <c r="P177" s="241"/>
      <c r="Q177" s="241">
        <f>SUM(Q178:Q194)</f>
        <v>0.78</v>
      </c>
      <c r="R177" s="242"/>
      <c r="S177" s="242"/>
      <c r="T177" s="243"/>
      <c r="U177" s="237"/>
      <c r="V177" s="237">
        <f>SUM(V178:V194)</f>
        <v>66</v>
      </c>
      <c r="W177" s="237"/>
      <c r="X177" s="237"/>
      <c r="Y177" s="237"/>
      <c r="AG177" t="s">
        <v>228</v>
      </c>
    </row>
    <row r="178" spans="1:60" outlineLevel="1" x14ac:dyDescent="0.25">
      <c r="A178" s="248">
        <v>39</v>
      </c>
      <c r="B178" s="249" t="s">
        <v>1165</v>
      </c>
      <c r="C178" s="266" t="s">
        <v>1166</v>
      </c>
      <c r="D178" s="250" t="s">
        <v>291</v>
      </c>
      <c r="E178" s="251">
        <v>218.08</v>
      </c>
      <c r="F178" s="252"/>
      <c r="G178" s="253">
        <f>ROUND(E178*F178,2)</f>
        <v>0</v>
      </c>
      <c r="H178" s="252"/>
      <c r="I178" s="253">
        <f>ROUND(E178*H178,2)</f>
        <v>0</v>
      </c>
      <c r="J178" s="252"/>
      <c r="K178" s="253">
        <f>ROUND(E178*J178,2)</f>
        <v>0</v>
      </c>
      <c r="L178" s="253">
        <v>21</v>
      </c>
      <c r="M178" s="253">
        <f>G178*(1+L178/100)</f>
        <v>0</v>
      </c>
      <c r="N178" s="251">
        <v>0</v>
      </c>
      <c r="O178" s="251">
        <f>ROUND(E178*N178,2)</f>
        <v>0</v>
      </c>
      <c r="P178" s="251">
        <v>3.5000000000000001E-3</v>
      </c>
      <c r="Q178" s="251">
        <f>ROUND(E178*P178,2)</f>
        <v>0.76</v>
      </c>
      <c r="R178" s="253"/>
      <c r="S178" s="253" t="s">
        <v>232</v>
      </c>
      <c r="T178" s="254" t="s">
        <v>233</v>
      </c>
      <c r="U178" s="232">
        <v>0.26</v>
      </c>
      <c r="V178" s="232">
        <f>ROUND(E178*U178,2)</f>
        <v>56.7</v>
      </c>
      <c r="W178" s="232"/>
      <c r="X178" s="232" t="s">
        <v>234</v>
      </c>
      <c r="Y178" s="232" t="s">
        <v>235</v>
      </c>
      <c r="Z178" s="212"/>
      <c r="AA178" s="212"/>
      <c r="AB178" s="212"/>
      <c r="AC178" s="212"/>
      <c r="AD178" s="212"/>
      <c r="AE178" s="212"/>
      <c r="AF178" s="212"/>
      <c r="AG178" s="212" t="s">
        <v>236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2" x14ac:dyDescent="0.25">
      <c r="A179" s="229"/>
      <c r="B179" s="230"/>
      <c r="C179" s="267" t="s">
        <v>1146</v>
      </c>
      <c r="D179" s="233"/>
      <c r="E179" s="234"/>
      <c r="F179" s="232"/>
      <c r="G179" s="232"/>
      <c r="H179" s="232"/>
      <c r="I179" s="232"/>
      <c r="J179" s="232"/>
      <c r="K179" s="232"/>
      <c r="L179" s="232"/>
      <c r="M179" s="232"/>
      <c r="N179" s="231"/>
      <c r="O179" s="231"/>
      <c r="P179" s="231"/>
      <c r="Q179" s="231"/>
      <c r="R179" s="232"/>
      <c r="S179" s="232"/>
      <c r="T179" s="232"/>
      <c r="U179" s="232"/>
      <c r="V179" s="232"/>
      <c r="W179" s="232"/>
      <c r="X179" s="232"/>
      <c r="Y179" s="232"/>
      <c r="Z179" s="212"/>
      <c r="AA179" s="212"/>
      <c r="AB179" s="212"/>
      <c r="AC179" s="212"/>
      <c r="AD179" s="212"/>
      <c r="AE179" s="212"/>
      <c r="AF179" s="212"/>
      <c r="AG179" s="212" t="s">
        <v>238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3" x14ac:dyDescent="0.25">
      <c r="A180" s="229"/>
      <c r="B180" s="230"/>
      <c r="C180" s="267" t="s">
        <v>1167</v>
      </c>
      <c r="D180" s="233"/>
      <c r="E180" s="234"/>
      <c r="F180" s="232"/>
      <c r="G180" s="232"/>
      <c r="H180" s="232"/>
      <c r="I180" s="232"/>
      <c r="J180" s="232"/>
      <c r="K180" s="232"/>
      <c r="L180" s="232"/>
      <c r="M180" s="232"/>
      <c r="N180" s="231"/>
      <c r="O180" s="231"/>
      <c r="P180" s="231"/>
      <c r="Q180" s="231"/>
      <c r="R180" s="232"/>
      <c r="S180" s="232"/>
      <c r="T180" s="232"/>
      <c r="U180" s="232"/>
      <c r="V180" s="232"/>
      <c r="W180" s="232"/>
      <c r="X180" s="232"/>
      <c r="Y180" s="232"/>
      <c r="Z180" s="212"/>
      <c r="AA180" s="212"/>
      <c r="AB180" s="212"/>
      <c r="AC180" s="212"/>
      <c r="AD180" s="212"/>
      <c r="AE180" s="212"/>
      <c r="AF180" s="212"/>
      <c r="AG180" s="212" t="s">
        <v>238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3" x14ac:dyDescent="0.25">
      <c r="A181" s="229"/>
      <c r="B181" s="230"/>
      <c r="C181" s="267" t="s">
        <v>1168</v>
      </c>
      <c r="D181" s="233"/>
      <c r="E181" s="234">
        <v>17</v>
      </c>
      <c r="F181" s="232"/>
      <c r="G181" s="232"/>
      <c r="H181" s="232"/>
      <c r="I181" s="232"/>
      <c r="J181" s="232"/>
      <c r="K181" s="232"/>
      <c r="L181" s="232"/>
      <c r="M181" s="232"/>
      <c r="N181" s="231"/>
      <c r="O181" s="231"/>
      <c r="P181" s="231"/>
      <c r="Q181" s="231"/>
      <c r="R181" s="232"/>
      <c r="S181" s="232"/>
      <c r="T181" s="232"/>
      <c r="U181" s="232"/>
      <c r="V181" s="232"/>
      <c r="W181" s="232"/>
      <c r="X181" s="232"/>
      <c r="Y181" s="232"/>
      <c r="Z181" s="212"/>
      <c r="AA181" s="212"/>
      <c r="AB181" s="212"/>
      <c r="AC181" s="212"/>
      <c r="AD181" s="212"/>
      <c r="AE181" s="212"/>
      <c r="AF181" s="212"/>
      <c r="AG181" s="212" t="s">
        <v>238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3" x14ac:dyDescent="0.25">
      <c r="A182" s="229"/>
      <c r="B182" s="230"/>
      <c r="C182" s="267" t="s">
        <v>1169</v>
      </c>
      <c r="D182" s="233"/>
      <c r="E182" s="234">
        <v>18.399999999999999</v>
      </c>
      <c r="F182" s="232"/>
      <c r="G182" s="232"/>
      <c r="H182" s="232"/>
      <c r="I182" s="232"/>
      <c r="J182" s="232"/>
      <c r="K182" s="232"/>
      <c r="L182" s="232"/>
      <c r="M182" s="232"/>
      <c r="N182" s="231"/>
      <c r="O182" s="231"/>
      <c r="P182" s="231"/>
      <c r="Q182" s="231"/>
      <c r="R182" s="232"/>
      <c r="S182" s="232"/>
      <c r="T182" s="232"/>
      <c r="U182" s="232"/>
      <c r="V182" s="232"/>
      <c r="W182" s="232"/>
      <c r="X182" s="232"/>
      <c r="Y182" s="232"/>
      <c r="Z182" s="212"/>
      <c r="AA182" s="212"/>
      <c r="AB182" s="212"/>
      <c r="AC182" s="212"/>
      <c r="AD182" s="212"/>
      <c r="AE182" s="212"/>
      <c r="AF182" s="212"/>
      <c r="AG182" s="212" t="s">
        <v>238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3" x14ac:dyDescent="0.25">
      <c r="A183" s="229"/>
      <c r="B183" s="230"/>
      <c r="C183" s="267" t="s">
        <v>1170</v>
      </c>
      <c r="D183" s="233"/>
      <c r="E183" s="234">
        <v>42.65</v>
      </c>
      <c r="F183" s="232"/>
      <c r="G183" s="232"/>
      <c r="H183" s="232"/>
      <c r="I183" s="232"/>
      <c r="J183" s="232"/>
      <c r="K183" s="232"/>
      <c r="L183" s="232"/>
      <c r="M183" s="232"/>
      <c r="N183" s="231"/>
      <c r="O183" s="231"/>
      <c r="P183" s="231"/>
      <c r="Q183" s="231"/>
      <c r="R183" s="232"/>
      <c r="S183" s="232"/>
      <c r="T183" s="232"/>
      <c r="U183" s="232"/>
      <c r="V183" s="232"/>
      <c r="W183" s="232"/>
      <c r="X183" s="232"/>
      <c r="Y183" s="232"/>
      <c r="Z183" s="212"/>
      <c r="AA183" s="212"/>
      <c r="AB183" s="212"/>
      <c r="AC183" s="212"/>
      <c r="AD183" s="212"/>
      <c r="AE183" s="212"/>
      <c r="AF183" s="212"/>
      <c r="AG183" s="212" t="s">
        <v>238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3" x14ac:dyDescent="0.25">
      <c r="A184" s="229"/>
      <c r="B184" s="230"/>
      <c r="C184" s="267" t="s">
        <v>1171</v>
      </c>
      <c r="D184" s="233"/>
      <c r="E184" s="234">
        <v>26.7</v>
      </c>
      <c r="F184" s="232"/>
      <c r="G184" s="232"/>
      <c r="H184" s="232"/>
      <c r="I184" s="232"/>
      <c r="J184" s="232"/>
      <c r="K184" s="232"/>
      <c r="L184" s="232"/>
      <c r="M184" s="232"/>
      <c r="N184" s="231"/>
      <c r="O184" s="231"/>
      <c r="P184" s="231"/>
      <c r="Q184" s="231"/>
      <c r="R184" s="232"/>
      <c r="S184" s="232"/>
      <c r="T184" s="232"/>
      <c r="U184" s="232"/>
      <c r="V184" s="232"/>
      <c r="W184" s="232"/>
      <c r="X184" s="232"/>
      <c r="Y184" s="232"/>
      <c r="Z184" s="212"/>
      <c r="AA184" s="212"/>
      <c r="AB184" s="212"/>
      <c r="AC184" s="212"/>
      <c r="AD184" s="212"/>
      <c r="AE184" s="212"/>
      <c r="AF184" s="212"/>
      <c r="AG184" s="212" t="s">
        <v>238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3" x14ac:dyDescent="0.25">
      <c r="A185" s="229"/>
      <c r="B185" s="230"/>
      <c r="C185" s="267" t="s">
        <v>1172</v>
      </c>
      <c r="D185" s="233"/>
      <c r="E185" s="234">
        <v>12.55</v>
      </c>
      <c r="F185" s="232"/>
      <c r="G185" s="232"/>
      <c r="H185" s="232"/>
      <c r="I185" s="232"/>
      <c r="J185" s="232"/>
      <c r="K185" s="232"/>
      <c r="L185" s="232"/>
      <c r="M185" s="232"/>
      <c r="N185" s="231"/>
      <c r="O185" s="231"/>
      <c r="P185" s="231"/>
      <c r="Q185" s="231"/>
      <c r="R185" s="232"/>
      <c r="S185" s="232"/>
      <c r="T185" s="232"/>
      <c r="U185" s="232"/>
      <c r="V185" s="232"/>
      <c r="W185" s="232"/>
      <c r="X185" s="232"/>
      <c r="Y185" s="232"/>
      <c r="Z185" s="212"/>
      <c r="AA185" s="212"/>
      <c r="AB185" s="212"/>
      <c r="AC185" s="212"/>
      <c r="AD185" s="212"/>
      <c r="AE185" s="212"/>
      <c r="AF185" s="212"/>
      <c r="AG185" s="212" t="s">
        <v>238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ht="20" outlineLevel="3" x14ac:dyDescent="0.25">
      <c r="A186" s="229"/>
      <c r="B186" s="230"/>
      <c r="C186" s="267" t="s">
        <v>1161</v>
      </c>
      <c r="D186" s="233"/>
      <c r="E186" s="234">
        <v>43.6</v>
      </c>
      <c r="F186" s="232"/>
      <c r="G186" s="232"/>
      <c r="H186" s="232"/>
      <c r="I186" s="232"/>
      <c r="J186" s="232"/>
      <c r="K186" s="232"/>
      <c r="L186" s="232"/>
      <c r="M186" s="232"/>
      <c r="N186" s="231"/>
      <c r="O186" s="231"/>
      <c r="P186" s="231"/>
      <c r="Q186" s="231"/>
      <c r="R186" s="232"/>
      <c r="S186" s="232"/>
      <c r="T186" s="232"/>
      <c r="U186" s="232"/>
      <c r="V186" s="232"/>
      <c r="W186" s="232"/>
      <c r="X186" s="232"/>
      <c r="Y186" s="232"/>
      <c r="Z186" s="212"/>
      <c r="AA186" s="212"/>
      <c r="AB186" s="212"/>
      <c r="AC186" s="212"/>
      <c r="AD186" s="212"/>
      <c r="AE186" s="212"/>
      <c r="AF186" s="212"/>
      <c r="AG186" s="212" t="s">
        <v>238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3" x14ac:dyDescent="0.25">
      <c r="A187" s="229"/>
      <c r="B187" s="230"/>
      <c r="C187" s="267" t="s">
        <v>1162</v>
      </c>
      <c r="D187" s="233"/>
      <c r="E187" s="234">
        <v>29.68</v>
      </c>
      <c r="F187" s="232"/>
      <c r="G187" s="232"/>
      <c r="H187" s="232"/>
      <c r="I187" s="232"/>
      <c r="J187" s="232"/>
      <c r="K187" s="232"/>
      <c r="L187" s="232"/>
      <c r="M187" s="232"/>
      <c r="N187" s="231"/>
      <c r="O187" s="231"/>
      <c r="P187" s="231"/>
      <c r="Q187" s="231"/>
      <c r="R187" s="232"/>
      <c r="S187" s="232"/>
      <c r="T187" s="232"/>
      <c r="U187" s="232"/>
      <c r="V187" s="232"/>
      <c r="W187" s="232"/>
      <c r="X187" s="232"/>
      <c r="Y187" s="232"/>
      <c r="Z187" s="212"/>
      <c r="AA187" s="212"/>
      <c r="AB187" s="212"/>
      <c r="AC187" s="212"/>
      <c r="AD187" s="212"/>
      <c r="AE187" s="212"/>
      <c r="AF187" s="212"/>
      <c r="AG187" s="212" t="s">
        <v>238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3" x14ac:dyDescent="0.25">
      <c r="A188" s="229"/>
      <c r="B188" s="230"/>
      <c r="C188" s="267" t="s">
        <v>1021</v>
      </c>
      <c r="D188" s="233"/>
      <c r="E188" s="234"/>
      <c r="F188" s="232"/>
      <c r="G188" s="232"/>
      <c r="H188" s="232"/>
      <c r="I188" s="232"/>
      <c r="J188" s="232"/>
      <c r="K188" s="232"/>
      <c r="L188" s="232"/>
      <c r="M188" s="232"/>
      <c r="N188" s="231"/>
      <c r="O188" s="231"/>
      <c r="P188" s="231"/>
      <c r="Q188" s="231"/>
      <c r="R188" s="232"/>
      <c r="S188" s="232"/>
      <c r="T188" s="232"/>
      <c r="U188" s="232"/>
      <c r="V188" s="232"/>
      <c r="W188" s="232"/>
      <c r="X188" s="232"/>
      <c r="Y188" s="232"/>
      <c r="Z188" s="212"/>
      <c r="AA188" s="212"/>
      <c r="AB188" s="212"/>
      <c r="AC188" s="212"/>
      <c r="AD188" s="212"/>
      <c r="AE188" s="212"/>
      <c r="AF188" s="212"/>
      <c r="AG188" s="212" t="s">
        <v>238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5">
      <c r="A189" s="229"/>
      <c r="B189" s="230"/>
      <c r="C189" s="267" t="s">
        <v>1173</v>
      </c>
      <c r="D189" s="233"/>
      <c r="E189" s="234">
        <v>27.5</v>
      </c>
      <c r="F189" s="232"/>
      <c r="G189" s="232"/>
      <c r="H189" s="232"/>
      <c r="I189" s="232"/>
      <c r="J189" s="232"/>
      <c r="K189" s="232"/>
      <c r="L189" s="232"/>
      <c r="M189" s="232"/>
      <c r="N189" s="231"/>
      <c r="O189" s="231"/>
      <c r="P189" s="231"/>
      <c r="Q189" s="231"/>
      <c r="R189" s="232"/>
      <c r="S189" s="232"/>
      <c r="T189" s="232"/>
      <c r="U189" s="232"/>
      <c r="V189" s="232"/>
      <c r="W189" s="232"/>
      <c r="X189" s="232"/>
      <c r="Y189" s="232"/>
      <c r="Z189" s="212"/>
      <c r="AA189" s="212"/>
      <c r="AB189" s="212"/>
      <c r="AC189" s="212"/>
      <c r="AD189" s="212"/>
      <c r="AE189" s="212"/>
      <c r="AF189" s="212"/>
      <c r="AG189" s="212" t="s">
        <v>238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5">
      <c r="A190" s="248">
        <v>40</v>
      </c>
      <c r="B190" s="249" t="s">
        <v>1174</v>
      </c>
      <c r="C190" s="266" t="s">
        <v>1175</v>
      </c>
      <c r="D190" s="250" t="s">
        <v>405</v>
      </c>
      <c r="E190" s="251">
        <v>232.43</v>
      </c>
      <c r="F190" s="252"/>
      <c r="G190" s="253">
        <f>ROUND(E190*F190,2)</f>
        <v>0</v>
      </c>
      <c r="H190" s="252"/>
      <c r="I190" s="253">
        <f>ROUND(E190*H190,2)</f>
        <v>0</v>
      </c>
      <c r="J190" s="252"/>
      <c r="K190" s="253">
        <f>ROUND(E190*J190,2)</f>
        <v>0</v>
      </c>
      <c r="L190" s="253">
        <v>21</v>
      </c>
      <c r="M190" s="253">
        <f>G190*(1+L190/100)</f>
        <v>0</v>
      </c>
      <c r="N190" s="251">
        <v>0</v>
      </c>
      <c r="O190" s="251">
        <f>ROUND(E190*N190,2)</f>
        <v>0</v>
      </c>
      <c r="P190" s="251">
        <v>8.0000000000000007E-5</v>
      </c>
      <c r="Q190" s="251">
        <f>ROUND(E190*P190,2)</f>
        <v>0.02</v>
      </c>
      <c r="R190" s="253"/>
      <c r="S190" s="253" t="s">
        <v>232</v>
      </c>
      <c r="T190" s="254" t="s">
        <v>233</v>
      </c>
      <c r="U190" s="232">
        <v>0.04</v>
      </c>
      <c r="V190" s="232">
        <f>ROUND(E190*U190,2)</f>
        <v>9.3000000000000007</v>
      </c>
      <c r="W190" s="232"/>
      <c r="X190" s="232" t="s">
        <v>234</v>
      </c>
      <c r="Y190" s="232" t="s">
        <v>235</v>
      </c>
      <c r="Z190" s="212"/>
      <c r="AA190" s="212"/>
      <c r="AB190" s="212"/>
      <c r="AC190" s="212"/>
      <c r="AD190" s="212"/>
      <c r="AE190" s="212"/>
      <c r="AF190" s="212"/>
      <c r="AG190" s="212" t="s">
        <v>236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2" x14ac:dyDescent="0.25">
      <c r="A191" s="229"/>
      <c r="B191" s="230"/>
      <c r="C191" s="267" t="s">
        <v>1020</v>
      </c>
      <c r="D191" s="233"/>
      <c r="E191" s="234"/>
      <c r="F191" s="232"/>
      <c r="G191" s="232"/>
      <c r="H191" s="232"/>
      <c r="I191" s="232"/>
      <c r="J191" s="232"/>
      <c r="K191" s="232"/>
      <c r="L191" s="232"/>
      <c r="M191" s="232"/>
      <c r="N191" s="231"/>
      <c r="O191" s="231"/>
      <c r="P191" s="231"/>
      <c r="Q191" s="231"/>
      <c r="R191" s="232"/>
      <c r="S191" s="232"/>
      <c r="T191" s="232"/>
      <c r="U191" s="232"/>
      <c r="V191" s="232"/>
      <c r="W191" s="232"/>
      <c r="X191" s="232"/>
      <c r="Y191" s="232"/>
      <c r="Z191" s="212"/>
      <c r="AA191" s="212"/>
      <c r="AB191" s="212"/>
      <c r="AC191" s="212"/>
      <c r="AD191" s="212"/>
      <c r="AE191" s="212"/>
      <c r="AF191" s="212"/>
      <c r="AG191" s="212" t="s">
        <v>238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3" x14ac:dyDescent="0.25">
      <c r="A192" s="229"/>
      <c r="B192" s="230"/>
      <c r="C192" s="267" t="s">
        <v>1146</v>
      </c>
      <c r="D192" s="233"/>
      <c r="E192" s="234"/>
      <c r="F192" s="232"/>
      <c r="G192" s="232"/>
      <c r="H192" s="232"/>
      <c r="I192" s="232"/>
      <c r="J192" s="232"/>
      <c r="K192" s="232"/>
      <c r="L192" s="232"/>
      <c r="M192" s="232"/>
      <c r="N192" s="231"/>
      <c r="O192" s="231"/>
      <c r="P192" s="231"/>
      <c r="Q192" s="231"/>
      <c r="R192" s="232"/>
      <c r="S192" s="232"/>
      <c r="T192" s="232"/>
      <c r="U192" s="232"/>
      <c r="V192" s="232"/>
      <c r="W192" s="232"/>
      <c r="X192" s="232"/>
      <c r="Y192" s="232"/>
      <c r="Z192" s="212"/>
      <c r="AA192" s="212"/>
      <c r="AB192" s="212"/>
      <c r="AC192" s="212"/>
      <c r="AD192" s="212"/>
      <c r="AE192" s="212"/>
      <c r="AF192" s="212"/>
      <c r="AG192" s="212" t="s">
        <v>238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ht="20" outlineLevel="3" x14ac:dyDescent="0.25">
      <c r="A193" s="229"/>
      <c r="B193" s="230"/>
      <c r="C193" s="267" t="s">
        <v>1176</v>
      </c>
      <c r="D193" s="233"/>
      <c r="E193" s="234">
        <v>204.43</v>
      </c>
      <c r="F193" s="232"/>
      <c r="G193" s="232"/>
      <c r="H193" s="232"/>
      <c r="I193" s="232"/>
      <c r="J193" s="232"/>
      <c r="K193" s="232"/>
      <c r="L193" s="232"/>
      <c r="M193" s="232"/>
      <c r="N193" s="231"/>
      <c r="O193" s="231"/>
      <c r="P193" s="231"/>
      <c r="Q193" s="231"/>
      <c r="R193" s="232"/>
      <c r="S193" s="232"/>
      <c r="T193" s="232"/>
      <c r="U193" s="232"/>
      <c r="V193" s="232"/>
      <c r="W193" s="232"/>
      <c r="X193" s="232"/>
      <c r="Y193" s="232"/>
      <c r="Z193" s="212"/>
      <c r="AA193" s="212"/>
      <c r="AB193" s="212"/>
      <c r="AC193" s="212"/>
      <c r="AD193" s="212"/>
      <c r="AE193" s="212"/>
      <c r="AF193" s="212"/>
      <c r="AG193" s="212" t="s">
        <v>238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3" x14ac:dyDescent="0.25">
      <c r="A194" s="229"/>
      <c r="B194" s="230"/>
      <c r="C194" s="267" t="s">
        <v>1177</v>
      </c>
      <c r="D194" s="233"/>
      <c r="E194" s="234">
        <v>28</v>
      </c>
      <c r="F194" s="232"/>
      <c r="G194" s="232"/>
      <c r="H194" s="232"/>
      <c r="I194" s="232"/>
      <c r="J194" s="232"/>
      <c r="K194" s="232"/>
      <c r="L194" s="232"/>
      <c r="M194" s="232"/>
      <c r="N194" s="231"/>
      <c r="O194" s="231"/>
      <c r="P194" s="231"/>
      <c r="Q194" s="231"/>
      <c r="R194" s="232"/>
      <c r="S194" s="232"/>
      <c r="T194" s="232"/>
      <c r="U194" s="232"/>
      <c r="V194" s="232"/>
      <c r="W194" s="232"/>
      <c r="X194" s="232"/>
      <c r="Y194" s="232"/>
      <c r="Z194" s="212"/>
      <c r="AA194" s="212"/>
      <c r="AB194" s="212"/>
      <c r="AC194" s="212"/>
      <c r="AD194" s="212"/>
      <c r="AE194" s="212"/>
      <c r="AF194" s="212"/>
      <c r="AG194" s="212" t="s">
        <v>238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ht="13" x14ac:dyDescent="0.25">
      <c r="A195" s="238" t="s">
        <v>227</v>
      </c>
      <c r="B195" s="239" t="s">
        <v>196</v>
      </c>
      <c r="C195" s="265" t="s">
        <v>197</v>
      </c>
      <c r="D195" s="240"/>
      <c r="E195" s="241"/>
      <c r="F195" s="242"/>
      <c r="G195" s="242">
        <f>SUMIF(AG196:AG211,"&lt;&gt;NOR",G196:G211)</f>
        <v>0</v>
      </c>
      <c r="H195" s="242"/>
      <c r="I195" s="242">
        <f>SUM(I196:I211)</f>
        <v>0</v>
      </c>
      <c r="J195" s="242"/>
      <c r="K195" s="242">
        <f>SUM(K196:K211)</f>
        <v>0</v>
      </c>
      <c r="L195" s="242"/>
      <c r="M195" s="242">
        <f>SUM(M196:M211)</f>
        <v>0</v>
      </c>
      <c r="N195" s="241"/>
      <c r="O195" s="241">
        <f>SUM(O196:O211)</f>
        <v>0</v>
      </c>
      <c r="P195" s="241"/>
      <c r="Q195" s="241">
        <f>SUM(Q196:Q211)</f>
        <v>0</v>
      </c>
      <c r="R195" s="242"/>
      <c r="S195" s="242"/>
      <c r="T195" s="243"/>
      <c r="U195" s="237"/>
      <c r="V195" s="237">
        <f>SUM(V196:V211)</f>
        <v>827.81999999999994</v>
      </c>
      <c r="W195" s="237"/>
      <c r="X195" s="237"/>
      <c r="Y195" s="237"/>
      <c r="AG195" t="s">
        <v>228</v>
      </c>
    </row>
    <row r="196" spans="1:60" outlineLevel="1" x14ac:dyDescent="0.25">
      <c r="A196" s="255">
        <v>41</v>
      </c>
      <c r="B196" s="256" t="s">
        <v>1178</v>
      </c>
      <c r="C196" s="268" t="s">
        <v>1179</v>
      </c>
      <c r="D196" s="257" t="s">
        <v>444</v>
      </c>
      <c r="E196" s="258">
        <v>669.76382999999998</v>
      </c>
      <c r="F196" s="259"/>
      <c r="G196" s="260">
        <f>ROUND(E196*F196,2)</f>
        <v>0</v>
      </c>
      <c r="H196" s="259"/>
      <c r="I196" s="260">
        <f>ROUND(E196*H196,2)</f>
        <v>0</v>
      </c>
      <c r="J196" s="259"/>
      <c r="K196" s="260">
        <f>ROUND(E196*J196,2)</f>
        <v>0</v>
      </c>
      <c r="L196" s="260">
        <v>21</v>
      </c>
      <c r="M196" s="260">
        <f>G196*(1+L196/100)</f>
        <v>0</v>
      </c>
      <c r="N196" s="258">
        <v>0</v>
      </c>
      <c r="O196" s="258">
        <f>ROUND(E196*N196,2)</f>
        <v>0</v>
      </c>
      <c r="P196" s="258">
        <v>0</v>
      </c>
      <c r="Q196" s="258">
        <f>ROUND(E196*P196,2)</f>
        <v>0</v>
      </c>
      <c r="R196" s="260"/>
      <c r="S196" s="260" t="s">
        <v>232</v>
      </c>
      <c r="T196" s="261" t="s">
        <v>233</v>
      </c>
      <c r="U196" s="232">
        <v>0.746</v>
      </c>
      <c r="V196" s="232">
        <f>ROUND(E196*U196,2)</f>
        <v>499.64</v>
      </c>
      <c r="W196" s="232"/>
      <c r="X196" s="232" t="s">
        <v>1180</v>
      </c>
      <c r="Y196" s="232" t="s">
        <v>235</v>
      </c>
      <c r="Z196" s="212"/>
      <c r="AA196" s="212"/>
      <c r="AB196" s="212"/>
      <c r="AC196" s="212"/>
      <c r="AD196" s="212"/>
      <c r="AE196" s="212"/>
      <c r="AF196" s="212"/>
      <c r="AG196" s="212" t="s">
        <v>1181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5">
      <c r="A197" s="248">
        <v>42</v>
      </c>
      <c r="B197" s="249" t="s">
        <v>1182</v>
      </c>
      <c r="C197" s="266" t="s">
        <v>1183</v>
      </c>
      <c r="D197" s="250" t="s">
        <v>444</v>
      </c>
      <c r="E197" s="251">
        <v>669.76382999999998</v>
      </c>
      <c r="F197" s="252"/>
      <c r="G197" s="253">
        <f>ROUND(E197*F197,2)</f>
        <v>0</v>
      </c>
      <c r="H197" s="252"/>
      <c r="I197" s="253">
        <f>ROUND(E197*H197,2)</f>
        <v>0</v>
      </c>
      <c r="J197" s="252"/>
      <c r="K197" s="253">
        <f>ROUND(E197*J197,2)</f>
        <v>0</v>
      </c>
      <c r="L197" s="253">
        <v>21</v>
      </c>
      <c r="M197" s="253">
        <f>G197*(1+L197/100)</f>
        <v>0</v>
      </c>
      <c r="N197" s="251">
        <v>0</v>
      </c>
      <c r="O197" s="251">
        <f>ROUND(E197*N197,2)</f>
        <v>0</v>
      </c>
      <c r="P197" s="251">
        <v>0</v>
      </c>
      <c r="Q197" s="251">
        <f>ROUND(E197*P197,2)</f>
        <v>0</v>
      </c>
      <c r="R197" s="253"/>
      <c r="S197" s="253" t="s">
        <v>232</v>
      </c>
      <c r="T197" s="254" t="s">
        <v>233</v>
      </c>
      <c r="U197" s="232">
        <v>0.49</v>
      </c>
      <c r="V197" s="232">
        <f>ROUND(E197*U197,2)</f>
        <v>328.18</v>
      </c>
      <c r="W197" s="232"/>
      <c r="X197" s="232" t="s">
        <v>1180</v>
      </c>
      <c r="Y197" s="232" t="s">
        <v>235</v>
      </c>
      <c r="Z197" s="212"/>
      <c r="AA197" s="212"/>
      <c r="AB197" s="212"/>
      <c r="AC197" s="212"/>
      <c r="AD197" s="212"/>
      <c r="AE197" s="212"/>
      <c r="AF197" s="212"/>
      <c r="AG197" s="212" t="s">
        <v>1181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2" x14ac:dyDescent="0.25">
      <c r="A198" s="229"/>
      <c r="B198" s="230"/>
      <c r="C198" s="269" t="s">
        <v>1184</v>
      </c>
      <c r="D198" s="262"/>
      <c r="E198" s="262"/>
      <c r="F198" s="262"/>
      <c r="G198" s="262"/>
      <c r="H198" s="232"/>
      <c r="I198" s="232"/>
      <c r="J198" s="232"/>
      <c r="K198" s="232"/>
      <c r="L198" s="232"/>
      <c r="M198" s="232"/>
      <c r="N198" s="231"/>
      <c r="O198" s="231"/>
      <c r="P198" s="231"/>
      <c r="Q198" s="231"/>
      <c r="R198" s="232"/>
      <c r="S198" s="232"/>
      <c r="T198" s="232"/>
      <c r="U198" s="232"/>
      <c r="V198" s="232"/>
      <c r="W198" s="232"/>
      <c r="X198" s="232"/>
      <c r="Y198" s="232"/>
      <c r="Z198" s="212"/>
      <c r="AA198" s="212"/>
      <c r="AB198" s="212"/>
      <c r="AC198" s="212"/>
      <c r="AD198" s="212"/>
      <c r="AE198" s="212"/>
      <c r="AF198" s="212"/>
      <c r="AG198" s="212" t="s">
        <v>297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5">
      <c r="A199" s="255">
        <v>43</v>
      </c>
      <c r="B199" s="256" t="s">
        <v>1185</v>
      </c>
      <c r="C199" s="268" t="s">
        <v>1186</v>
      </c>
      <c r="D199" s="257" t="s">
        <v>444</v>
      </c>
      <c r="E199" s="258">
        <v>6697.6383500000002</v>
      </c>
      <c r="F199" s="259"/>
      <c r="G199" s="260">
        <f>ROUND(E199*F199,2)</f>
        <v>0</v>
      </c>
      <c r="H199" s="259"/>
      <c r="I199" s="260">
        <f>ROUND(E199*H199,2)</f>
        <v>0</v>
      </c>
      <c r="J199" s="259"/>
      <c r="K199" s="260">
        <f>ROUND(E199*J199,2)</f>
        <v>0</v>
      </c>
      <c r="L199" s="260">
        <v>21</v>
      </c>
      <c r="M199" s="260">
        <f>G199*(1+L199/100)</f>
        <v>0</v>
      </c>
      <c r="N199" s="258">
        <v>0</v>
      </c>
      <c r="O199" s="258">
        <f>ROUND(E199*N199,2)</f>
        <v>0</v>
      </c>
      <c r="P199" s="258">
        <v>0</v>
      </c>
      <c r="Q199" s="258">
        <f>ROUND(E199*P199,2)</f>
        <v>0</v>
      </c>
      <c r="R199" s="260"/>
      <c r="S199" s="260" t="s">
        <v>232</v>
      </c>
      <c r="T199" s="261" t="s">
        <v>233</v>
      </c>
      <c r="U199" s="232">
        <v>0</v>
      </c>
      <c r="V199" s="232">
        <f>ROUND(E199*U199,2)</f>
        <v>0</v>
      </c>
      <c r="W199" s="232"/>
      <c r="X199" s="232" t="s">
        <v>1180</v>
      </c>
      <c r="Y199" s="232" t="s">
        <v>235</v>
      </c>
      <c r="Z199" s="212"/>
      <c r="AA199" s="212"/>
      <c r="AB199" s="212"/>
      <c r="AC199" s="212"/>
      <c r="AD199" s="212"/>
      <c r="AE199" s="212"/>
      <c r="AF199" s="212"/>
      <c r="AG199" s="212" t="s">
        <v>1181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ht="20" outlineLevel="1" x14ac:dyDescent="0.25">
      <c r="A200" s="255">
        <v>44</v>
      </c>
      <c r="B200" s="256" t="s">
        <v>1187</v>
      </c>
      <c r="C200" s="268" t="s">
        <v>1188</v>
      </c>
      <c r="D200" s="257" t="s">
        <v>444</v>
      </c>
      <c r="E200" s="258">
        <v>1.98</v>
      </c>
      <c r="F200" s="259"/>
      <c r="G200" s="260">
        <f>ROUND(E200*F200,2)</f>
        <v>0</v>
      </c>
      <c r="H200" s="259"/>
      <c r="I200" s="260">
        <f>ROUND(E200*H200,2)</f>
        <v>0</v>
      </c>
      <c r="J200" s="259"/>
      <c r="K200" s="260">
        <f>ROUND(E200*J200,2)</f>
        <v>0</v>
      </c>
      <c r="L200" s="260">
        <v>21</v>
      </c>
      <c r="M200" s="260">
        <f>G200*(1+L200/100)</f>
        <v>0</v>
      </c>
      <c r="N200" s="258">
        <v>0</v>
      </c>
      <c r="O200" s="258">
        <f>ROUND(E200*N200,2)</f>
        <v>0</v>
      </c>
      <c r="P200" s="258">
        <v>0</v>
      </c>
      <c r="Q200" s="258">
        <f>ROUND(E200*P200,2)</f>
        <v>0</v>
      </c>
      <c r="R200" s="260"/>
      <c r="S200" s="260" t="s">
        <v>233</v>
      </c>
      <c r="T200" s="261" t="s">
        <v>233</v>
      </c>
      <c r="U200" s="232">
        <v>0</v>
      </c>
      <c r="V200" s="232">
        <f>ROUND(E200*U200,2)</f>
        <v>0</v>
      </c>
      <c r="W200" s="232"/>
      <c r="X200" s="232" t="s">
        <v>234</v>
      </c>
      <c r="Y200" s="232" t="s">
        <v>235</v>
      </c>
      <c r="Z200" s="212"/>
      <c r="AA200" s="212"/>
      <c r="AB200" s="212"/>
      <c r="AC200" s="212"/>
      <c r="AD200" s="212"/>
      <c r="AE200" s="212"/>
      <c r="AF200" s="212"/>
      <c r="AG200" s="212" t="s">
        <v>236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ht="20" outlineLevel="1" x14ac:dyDescent="0.25">
      <c r="A201" s="248">
        <v>45</v>
      </c>
      <c r="B201" s="249" t="s">
        <v>1189</v>
      </c>
      <c r="C201" s="266" t="s">
        <v>1190</v>
      </c>
      <c r="D201" s="250" t="s">
        <v>444</v>
      </c>
      <c r="E201" s="251">
        <v>20.79768</v>
      </c>
      <c r="F201" s="252"/>
      <c r="G201" s="253">
        <f>ROUND(E201*F201,2)</f>
        <v>0</v>
      </c>
      <c r="H201" s="252"/>
      <c r="I201" s="253">
        <f>ROUND(E201*H201,2)</f>
        <v>0</v>
      </c>
      <c r="J201" s="252"/>
      <c r="K201" s="253">
        <f>ROUND(E201*J201,2)</f>
        <v>0</v>
      </c>
      <c r="L201" s="253">
        <v>21</v>
      </c>
      <c r="M201" s="253">
        <f>G201*(1+L201/100)</f>
        <v>0</v>
      </c>
      <c r="N201" s="251">
        <v>0</v>
      </c>
      <c r="O201" s="251">
        <f>ROUND(E201*N201,2)</f>
        <v>0</v>
      </c>
      <c r="P201" s="251">
        <v>0</v>
      </c>
      <c r="Q201" s="251">
        <f>ROUND(E201*P201,2)</f>
        <v>0</v>
      </c>
      <c r="R201" s="253"/>
      <c r="S201" s="253" t="s">
        <v>232</v>
      </c>
      <c r="T201" s="254" t="s">
        <v>233</v>
      </c>
      <c r="U201" s="232">
        <v>0</v>
      </c>
      <c r="V201" s="232">
        <f>ROUND(E201*U201,2)</f>
        <v>0</v>
      </c>
      <c r="W201" s="232"/>
      <c r="X201" s="232" t="s">
        <v>234</v>
      </c>
      <c r="Y201" s="232" t="s">
        <v>235</v>
      </c>
      <c r="Z201" s="212"/>
      <c r="AA201" s="212"/>
      <c r="AB201" s="212"/>
      <c r="AC201" s="212"/>
      <c r="AD201" s="212"/>
      <c r="AE201" s="212"/>
      <c r="AF201" s="212"/>
      <c r="AG201" s="212" t="s">
        <v>236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2" x14ac:dyDescent="0.25">
      <c r="A202" s="229"/>
      <c r="B202" s="230"/>
      <c r="C202" s="269" t="s">
        <v>1191</v>
      </c>
      <c r="D202" s="262"/>
      <c r="E202" s="262"/>
      <c r="F202" s="262"/>
      <c r="G202" s="262"/>
      <c r="H202" s="232"/>
      <c r="I202" s="232"/>
      <c r="J202" s="232"/>
      <c r="K202" s="232"/>
      <c r="L202" s="232"/>
      <c r="M202" s="232"/>
      <c r="N202" s="231"/>
      <c r="O202" s="231"/>
      <c r="P202" s="231"/>
      <c r="Q202" s="231"/>
      <c r="R202" s="232"/>
      <c r="S202" s="232"/>
      <c r="T202" s="232"/>
      <c r="U202" s="232"/>
      <c r="V202" s="232"/>
      <c r="W202" s="232"/>
      <c r="X202" s="232"/>
      <c r="Y202" s="232"/>
      <c r="Z202" s="212"/>
      <c r="AA202" s="212"/>
      <c r="AB202" s="212"/>
      <c r="AC202" s="212"/>
      <c r="AD202" s="212"/>
      <c r="AE202" s="212"/>
      <c r="AF202" s="212"/>
      <c r="AG202" s="212" t="s">
        <v>297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ht="20" outlineLevel="1" x14ac:dyDescent="0.25">
      <c r="A203" s="255">
        <v>46</v>
      </c>
      <c r="B203" s="256" t="s">
        <v>1192</v>
      </c>
      <c r="C203" s="268" t="s">
        <v>1193</v>
      </c>
      <c r="D203" s="257" t="s">
        <v>444</v>
      </c>
      <c r="E203" s="258">
        <v>27.348800000000001</v>
      </c>
      <c r="F203" s="259"/>
      <c r="G203" s="260">
        <f>ROUND(E203*F203,2)</f>
        <v>0</v>
      </c>
      <c r="H203" s="259"/>
      <c r="I203" s="260">
        <f>ROUND(E203*H203,2)</f>
        <v>0</v>
      </c>
      <c r="J203" s="259"/>
      <c r="K203" s="260">
        <f>ROUND(E203*J203,2)</f>
        <v>0</v>
      </c>
      <c r="L203" s="260">
        <v>21</v>
      </c>
      <c r="M203" s="260">
        <f>G203*(1+L203/100)</f>
        <v>0</v>
      </c>
      <c r="N203" s="258">
        <v>0</v>
      </c>
      <c r="O203" s="258">
        <f>ROUND(E203*N203,2)</f>
        <v>0</v>
      </c>
      <c r="P203" s="258">
        <v>0</v>
      </c>
      <c r="Q203" s="258">
        <f>ROUND(E203*P203,2)</f>
        <v>0</v>
      </c>
      <c r="R203" s="260"/>
      <c r="S203" s="260" t="s">
        <v>232</v>
      </c>
      <c r="T203" s="261" t="s">
        <v>233</v>
      </c>
      <c r="U203" s="232">
        <v>0</v>
      </c>
      <c r="V203" s="232">
        <f>ROUND(E203*U203,2)</f>
        <v>0</v>
      </c>
      <c r="W203" s="232"/>
      <c r="X203" s="232" t="s">
        <v>234</v>
      </c>
      <c r="Y203" s="232" t="s">
        <v>235</v>
      </c>
      <c r="Z203" s="212"/>
      <c r="AA203" s="212"/>
      <c r="AB203" s="212"/>
      <c r="AC203" s="212"/>
      <c r="AD203" s="212"/>
      <c r="AE203" s="212"/>
      <c r="AF203" s="212"/>
      <c r="AG203" s="212" t="s">
        <v>236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ht="20" outlineLevel="1" x14ac:dyDescent="0.25">
      <c r="A204" s="255">
        <v>47</v>
      </c>
      <c r="B204" s="256" t="s">
        <v>1194</v>
      </c>
      <c r="C204" s="268" t="s">
        <v>1195</v>
      </c>
      <c r="D204" s="257" t="s">
        <v>444</v>
      </c>
      <c r="E204" s="258">
        <v>6.72037</v>
      </c>
      <c r="F204" s="259"/>
      <c r="G204" s="260">
        <f>ROUND(E204*F204,2)</f>
        <v>0</v>
      </c>
      <c r="H204" s="259"/>
      <c r="I204" s="260">
        <f>ROUND(E204*H204,2)</f>
        <v>0</v>
      </c>
      <c r="J204" s="259"/>
      <c r="K204" s="260">
        <f>ROUND(E204*J204,2)</f>
        <v>0</v>
      </c>
      <c r="L204" s="260">
        <v>21</v>
      </c>
      <c r="M204" s="260">
        <f>G204*(1+L204/100)</f>
        <v>0</v>
      </c>
      <c r="N204" s="258">
        <v>0</v>
      </c>
      <c r="O204" s="258">
        <f>ROUND(E204*N204,2)</f>
        <v>0</v>
      </c>
      <c r="P204" s="258">
        <v>0</v>
      </c>
      <c r="Q204" s="258">
        <f>ROUND(E204*P204,2)</f>
        <v>0</v>
      </c>
      <c r="R204" s="260"/>
      <c r="S204" s="260" t="s">
        <v>232</v>
      </c>
      <c r="T204" s="261" t="s">
        <v>233</v>
      </c>
      <c r="U204" s="232">
        <v>0</v>
      </c>
      <c r="V204" s="232">
        <f>ROUND(E204*U204,2)</f>
        <v>0</v>
      </c>
      <c r="W204" s="232"/>
      <c r="X204" s="232" t="s">
        <v>234</v>
      </c>
      <c r="Y204" s="232" t="s">
        <v>235</v>
      </c>
      <c r="Z204" s="212"/>
      <c r="AA204" s="212"/>
      <c r="AB204" s="212"/>
      <c r="AC204" s="212"/>
      <c r="AD204" s="212"/>
      <c r="AE204" s="212"/>
      <c r="AF204" s="212"/>
      <c r="AG204" s="212" t="s">
        <v>236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ht="20" outlineLevel="1" x14ac:dyDescent="0.25">
      <c r="A205" s="248">
        <v>48</v>
      </c>
      <c r="B205" s="249" t="s">
        <v>1196</v>
      </c>
      <c r="C205" s="266" t="s">
        <v>1197</v>
      </c>
      <c r="D205" s="250" t="s">
        <v>444</v>
      </c>
      <c r="E205" s="251">
        <v>1.81152</v>
      </c>
      <c r="F205" s="252"/>
      <c r="G205" s="253">
        <f>ROUND(E205*F205,2)</f>
        <v>0</v>
      </c>
      <c r="H205" s="252"/>
      <c r="I205" s="253">
        <f>ROUND(E205*H205,2)</f>
        <v>0</v>
      </c>
      <c r="J205" s="252"/>
      <c r="K205" s="253">
        <f>ROUND(E205*J205,2)</f>
        <v>0</v>
      </c>
      <c r="L205" s="253">
        <v>21</v>
      </c>
      <c r="M205" s="253">
        <f>G205*(1+L205/100)</f>
        <v>0</v>
      </c>
      <c r="N205" s="251">
        <v>0</v>
      </c>
      <c r="O205" s="251">
        <f>ROUND(E205*N205,2)</f>
        <v>0</v>
      </c>
      <c r="P205" s="251">
        <v>0</v>
      </c>
      <c r="Q205" s="251">
        <f>ROUND(E205*P205,2)</f>
        <v>0</v>
      </c>
      <c r="R205" s="253"/>
      <c r="S205" s="253" t="s">
        <v>232</v>
      </c>
      <c r="T205" s="254" t="s">
        <v>233</v>
      </c>
      <c r="U205" s="232">
        <v>0</v>
      </c>
      <c r="V205" s="232">
        <f>ROUND(E205*U205,2)</f>
        <v>0</v>
      </c>
      <c r="W205" s="232"/>
      <c r="X205" s="232" t="s">
        <v>234</v>
      </c>
      <c r="Y205" s="232" t="s">
        <v>235</v>
      </c>
      <c r="Z205" s="212"/>
      <c r="AA205" s="212"/>
      <c r="AB205" s="212"/>
      <c r="AC205" s="212"/>
      <c r="AD205" s="212"/>
      <c r="AE205" s="212"/>
      <c r="AF205" s="212"/>
      <c r="AG205" s="212" t="s">
        <v>236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2" x14ac:dyDescent="0.25">
      <c r="A206" s="229"/>
      <c r="B206" s="230"/>
      <c r="C206" s="269" t="s">
        <v>1198</v>
      </c>
      <c r="D206" s="262"/>
      <c r="E206" s="262"/>
      <c r="F206" s="262"/>
      <c r="G206" s="262"/>
      <c r="H206" s="232"/>
      <c r="I206" s="232"/>
      <c r="J206" s="232"/>
      <c r="K206" s="232"/>
      <c r="L206" s="232"/>
      <c r="M206" s="232"/>
      <c r="N206" s="231"/>
      <c r="O206" s="231"/>
      <c r="P206" s="231"/>
      <c r="Q206" s="231"/>
      <c r="R206" s="232"/>
      <c r="S206" s="232"/>
      <c r="T206" s="232"/>
      <c r="U206" s="232"/>
      <c r="V206" s="232"/>
      <c r="W206" s="232"/>
      <c r="X206" s="232"/>
      <c r="Y206" s="232"/>
      <c r="Z206" s="212"/>
      <c r="AA206" s="212"/>
      <c r="AB206" s="212"/>
      <c r="AC206" s="212"/>
      <c r="AD206" s="212"/>
      <c r="AE206" s="212"/>
      <c r="AF206" s="212"/>
      <c r="AG206" s="212" t="s">
        <v>297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ht="20" outlineLevel="1" x14ac:dyDescent="0.25">
      <c r="A207" s="248">
        <v>49</v>
      </c>
      <c r="B207" s="249" t="s">
        <v>1199</v>
      </c>
      <c r="C207" s="266" t="s">
        <v>1200</v>
      </c>
      <c r="D207" s="250" t="s">
        <v>444</v>
      </c>
      <c r="E207" s="251">
        <v>0.78186999999999995</v>
      </c>
      <c r="F207" s="252"/>
      <c r="G207" s="253">
        <f>ROUND(E207*F207,2)</f>
        <v>0</v>
      </c>
      <c r="H207" s="252"/>
      <c r="I207" s="253">
        <f>ROUND(E207*H207,2)</f>
        <v>0</v>
      </c>
      <c r="J207" s="252"/>
      <c r="K207" s="253">
        <f>ROUND(E207*J207,2)</f>
        <v>0</v>
      </c>
      <c r="L207" s="253">
        <v>21</v>
      </c>
      <c r="M207" s="253">
        <f>G207*(1+L207/100)</f>
        <v>0</v>
      </c>
      <c r="N207" s="251">
        <v>0</v>
      </c>
      <c r="O207" s="251">
        <f>ROUND(E207*N207,2)</f>
        <v>0</v>
      </c>
      <c r="P207" s="251">
        <v>0</v>
      </c>
      <c r="Q207" s="251">
        <f>ROUND(E207*P207,2)</f>
        <v>0</v>
      </c>
      <c r="R207" s="253"/>
      <c r="S207" s="253" t="s">
        <v>232</v>
      </c>
      <c r="T207" s="254" t="s">
        <v>233</v>
      </c>
      <c r="U207" s="232">
        <v>0</v>
      </c>
      <c r="V207" s="232">
        <f>ROUND(E207*U207,2)</f>
        <v>0</v>
      </c>
      <c r="W207" s="232"/>
      <c r="X207" s="232" t="s">
        <v>234</v>
      </c>
      <c r="Y207" s="232" t="s">
        <v>235</v>
      </c>
      <c r="Z207" s="212"/>
      <c r="AA207" s="212"/>
      <c r="AB207" s="212"/>
      <c r="AC207" s="212"/>
      <c r="AD207" s="212"/>
      <c r="AE207" s="212"/>
      <c r="AF207" s="212"/>
      <c r="AG207" s="212" t="s">
        <v>236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2" x14ac:dyDescent="0.25">
      <c r="A208" s="229"/>
      <c r="B208" s="230"/>
      <c r="C208" s="269" t="s">
        <v>1201</v>
      </c>
      <c r="D208" s="262"/>
      <c r="E208" s="262"/>
      <c r="F208" s="262"/>
      <c r="G208" s="262"/>
      <c r="H208" s="232"/>
      <c r="I208" s="232"/>
      <c r="J208" s="232"/>
      <c r="K208" s="232"/>
      <c r="L208" s="232"/>
      <c r="M208" s="232"/>
      <c r="N208" s="231"/>
      <c r="O208" s="231"/>
      <c r="P208" s="231"/>
      <c r="Q208" s="231"/>
      <c r="R208" s="232"/>
      <c r="S208" s="232"/>
      <c r="T208" s="232"/>
      <c r="U208" s="232"/>
      <c r="V208" s="232"/>
      <c r="W208" s="232"/>
      <c r="X208" s="232"/>
      <c r="Y208" s="232"/>
      <c r="Z208" s="212"/>
      <c r="AA208" s="212"/>
      <c r="AB208" s="212"/>
      <c r="AC208" s="212"/>
      <c r="AD208" s="212"/>
      <c r="AE208" s="212"/>
      <c r="AF208" s="212"/>
      <c r="AG208" s="212" t="s">
        <v>297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ht="20" outlineLevel="1" x14ac:dyDescent="0.25">
      <c r="A209" s="248">
        <v>50</v>
      </c>
      <c r="B209" s="249" t="s">
        <v>1202</v>
      </c>
      <c r="C209" s="266" t="s">
        <v>1203</v>
      </c>
      <c r="D209" s="250" t="s">
        <v>444</v>
      </c>
      <c r="E209" s="251">
        <v>610.34848</v>
      </c>
      <c r="F209" s="252"/>
      <c r="G209" s="253">
        <f>ROUND(E209*F209,2)</f>
        <v>0</v>
      </c>
      <c r="H209" s="252"/>
      <c r="I209" s="253">
        <f>ROUND(E209*H209,2)</f>
        <v>0</v>
      </c>
      <c r="J209" s="252"/>
      <c r="K209" s="253">
        <f>ROUND(E209*J209,2)</f>
        <v>0</v>
      </c>
      <c r="L209" s="253">
        <v>21</v>
      </c>
      <c r="M209" s="253">
        <f>G209*(1+L209/100)</f>
        <v>0</v>
      </c>
      <c r="N209" s="251">
        <v>0</v>
      </c>
      <c r="O209" s="251">
        <f>ROUND(E209*N209,2)</f>
        <v>0</v>
      </c>
      <c r="P209" s="251">
        <v>0</v>
      </c>
      <c r="Q209" s="251">
        <f>ROUND(E209*P209,2)</f>
        <v>0</v>
      </c>
      <c r="R209" s="253"/>
      <c r="S209" s="253" t="s">
        <v>232</v>
      </c>
      <c r="T209" s="254" t="s">
        <v>233</v>
      </c>
      <c r="U209" s="232">
        <v>0</v>
      </c>
      <c r="V209" s="232">
        <f>ROUND(E209*U209,2)</f>
        <v>0</v>
      </c>
      <c r="W209" s="232"/>
      <c r="X209" s="232" t="s">
        <v>234</v>
      </c>
      <c r="Y209" s="232" t="s">
        <v>235</v>
      </c>
      <c r="Z209" s="212"/>
      <c r="AA209" s="212"/>
      <c r="AB209" s="212"/>
      <c r="AC209" s="212"/>
      <c r="AD209" s="212"/>
      <c r="AE209" s="212"/>
      <c r="AF209" s="212"/>
      <c r="AG209" s="212" t="s">
        <v>236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2" x14ac:dyDescent="0.25">
      <c r="A210" s="229"/>
      <c r="B210" s="230"/>
      <c r="C210" s="269" t="s">
        <v>1204</v>
      </c>
      <c r="D210" s="262"/>
      <c r="E210" s="262"/>
      <c r="F210" s="262"/>
      <c r="G210" s="262"/>
      <c r="H210" s="232"/>
      <c r="I210" s="232"/>
      <c r="J210" s="232"/>
      <c r="K210" s="232"/>
      <c r="L210" s="232"/>
      <c r="M210" s="232"/>
      <c r="N210" s="231"/>
      <c r="O210" s="231"/>
      <c r="P210" s="231"/>
      <c r="Q210" s="231"/>
      <c r="R210" s="232"/>
      <c r="S210" s="232"/>
      <c r="T210" s="232"/>
      <c r="U210" s="232"/>
      <c r="V210" s="232"/>
      <c r="W210" s="232"/>
      <c r="X210" s="232"/>
      <c r="Y210" s="232"/>
      <c r="Z210" s="212"/>
      <c r="AA210" s="212"/>
      <c r="AB210" s="212"/>
      <c r="AC210" s="212"/>
      <c r="AD210" s="212"/>
      <c r="AE210" s="212"/>
      <c r="AF210" s="212"/>
      <c r="AG210" s="212" t="s">
        <v>297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ht="20" outlineLevel="2" x14ac:dyDescent="0.25">
      <c r="A211" s="229"/>
      <c r="B211" s="230"/>
      <c r="C211" s="267" t="s">
        <v>1205</v>
      </c>
      <c r="D211" s="233"/>
      <c r="E211" s="234">
        <v>610.34848</v>
      </c>
      <c r="F211" s="232"/>
      <c r="G211" s="232"/>
      <c r="H211" s="232"/>
      <c r="I211" s="232"/>
      <c r="J211" s="232"/>
      <c r="K211" s="232"/>
      <c r="L211" s="232"/>
      <c r="M211" s="232"/>
      <c r="N211" s="231"/>
      <c r="O211" s="231"/>
      <c r="P211" s="231"/>
      <c r="Q211" s="231"/>
      <c r="R211" s="232"/>
      <c r="S211" s="232"/>
      <c r="T211" s="232"/>
      <c r="U211" s="232"/>
      <c r="V211" s="232"/>
      <c r="W211" s="232"/>
      <c r="X211" s="232"/>
      <c r="Y211" s="232"/>
      <c r="Z211" s="212"/>
      <c r="AA211" s="212"/>
      <c r="AB211" s="212"/>
      <c r="AC211" s="212"/>
      <c r="AD211" s="212"/>
      <c r="AE211" s="212"/>
      <c r="AF211" s="212"/>
      <c r="AG211" s="212" t="s">
        <v>238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x14ac:dyDescent="0.25">
      <c r="A212" s="3"/>
      <c r="B212" s="4"/>
      <c r="C212" s="272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AE212">
        <v>12</v>
      </c>
      <c r="AF212">
        <v>21</v>
      </c>
      <c r="AG212" t="s">
        <v>213</v>
      </c>
    </row>
    <row r="213" spans="1:60" ht="13" x14ac:dyDescent="0.25">
      <c r="A213" s="215"/>
      <c r="B213" s="216" t="s">
        <v>31</v>
      </c>
      <c r="C213" s="273"/>
      <c r="D213" s="217"/>
      <c r="E213" s="218"/>
      <c r="F213" s="218"/>
      <c r="G213" s="247">
        <f>G8+G110+G117+G146+G156+G160+G169+G177+G195</f>
        <v>0</v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AE213">
        <f>SUMIF(L7:L211,AE212,G7:G211)</f>
        <v>0</v>
      </c>
      <c r="AF213">
        <f>SUMIF(L7:L211,AF212,G7:G211)</f>
        <v>0</v>
      </c>
      <c r="AG213" t="s">
        <v>1013</v>
      </c>
    </row>
    <row r="214" spans="1:60" x14ac:dyDescent="0.25">
      <c r="A214" s="3"/>
      <c r="B214" s="4"/>
      <c r="C214" s="272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60" x14ac:dyDescent="0.25">
      <c r="A215" s="3"/>
      <c r="B215" s="4"/>
      <c r="C215" s="272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60" x14ac:dyDescent="0.25">
      <c r="A216" s="219" t="s">
        <v>1014</v>
      </c>
      <c r="B216" s="219"/>
      <c r="C216" s="274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60" x14ac:dyDescent="0.25">
      <c r="A217" s="220"/>
      <c r="B217" s="221"/>
      <c r="C217" s="275"/>
      <c r="D217" s="221"/>
      <c r="E217" s="221"/>
      <c r="F217" s="221"/>
      <c r="G217" s="22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AG217" t="s">
        <v>1015</v>
      </c>
    </row>
    <row r="218" spans="1:60" x14ac:dyDescent="0.25">
      <c r="A218" s="223"/>
      <c r="B218" s="224"/>
      <c r="C218" s="276"/>
      <c r="D218" s="224"/>
      <c r="E218" s="224"/>
      <c r="F218" s="224"/>
      <c r="G218" s="225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60" x14ac:dyDescent="0.25">
      <c r="A219" s="223"/>
      <c r="B219" s="224"/>
      <c r="C219" s="276"/>
      <c r="D219" s="224"/>
      <c r="E219" s="224"/>
      <c r="F219" s="224"/>
      <c r="G219" s="225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60" x14ac:dyDescent="0.25">
      <c r="A220" s="223"/>
      <c r="B220" s="224"/>
      <c r="C220" s="276"/>
      <c r="D220" s="224"/>
      <c r="E220" s="224"/>
      <c r="F220" s="224"/>
      <c r="G220" s="225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60" x14ac:dyDescent="0.25">
      <c r="A221" s="226"/>
      <c r="B221" s="227"/>
      <c r="C221" s="277"/>
      <c r="D221" s="227"/>
      <c r="E221" s="227"/>
      <c r="F221" s="227"/>
      <c r="G221" s="228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60" x14ac:dyDescent="0.25">
      <c r="A222" s="3"/>
      <c r="B222" s="4"/>
      <c r="C222" s="272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60" x14ac:dyDescent="0.25">
      <c r="C223" s="278"/>
      <c r="D223" s="10"/>
      <c r="AG223" t="s">
        <v>1017</v>
      </c>
    </row>
    <row r="224" spans="1:60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1">
    <mergeCell ref="C210:G210"/>
    <mergeCell ref="A1:G1"/>
    <mergeCell ref="C2:G2"/>
    <mergeCell ref="C3:G3"/>
    <mergeCell ref="C4:G4"/>
    <mergeCell ref="A216:C216"/>
    <mergeCell ref="A217:G221"/>
    <mergeCell ref="C198:G198"/>
    <mergeCell ref="C202:G202"/>
    <mergeCell ref="C206:G206"/>
    <mergeCell ref="C208:G208"/>
  </mergeCells>
  <pageMargins left="0.59055118110236204" right="0.196850393700787" top="0.75" bottom="0.75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F417E-8F31-42BB-82FD-E6B36615CAB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201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202</v>
      </c>
    </row>
    <row r="3" spans="1:60" ht="25" customHeight="1" x14ac:dyDescent="0.25">
      <c r="A3" s="198" t="s">
        <v>9</v>
      </c>
      <c r="B3" s="49" t="s">
        <v>46</v>
      </c>
      <c r="C3" s="201" t="s">
        <v>47</v>
      </c>
      <c r="D3" s="199"/>
      <c r="E3" s="199"/>
      <c r="F3" s="199"/>
      <c r="G3" s="200"/>
      <c r="AC3" s="176" t="s">
        <v>202</v>
      </c>
      <c r="AG3" t="s">
        <v>203</v>
      </c>
    </row>
    <row r="4" spans="1:60" ht="25" customHeight="1" x14ac:dyDescent="0.25">
      <c r="A4" s="202" t="s">
        <v>10</v>
      </c>
      <c r="B4" s="203" t="s">
        <v>52</v>
      </c>
      <c r="C4" s="204" t="s">
        <v>53</v>
      </c>
      <c r="D4" s="205"/>
      <c r="E4" s="205"/>
      <c r="F4" s="205"/>
      <c r="G4" s="206"/>
      <c r="AG4" t="s">
        <v>204</v>
      </c>
    </row>
    <row r="5" spans="1:60" x14ac:dyDescent="0.25">
      <c r="D5" s="10"/>
    </row>
    <row r="6" spans="1:60" ht="37.5" x14ac:dyDescent="0.25">
      <c r="A6" s="208" t="s">
        <v>205</v>
      </c>
      <c r="B6" s="210" t="s">
        <v>206</v>
      </c>
      <c r="C6" s="210" t="s">
        <v>207</v>
      </c>
      <c r="D6" s="209" t="s">
        <v>208</v>
      </c>
      <c r="E6" s="208" t="s">
        <v>209</v>
      </c>
      <c r="F6" s="207" t="s">
        <v>210</v>
      </c>
      <c r="G6" s="208" t="s">
        <v>31</v>
      </c>
      <c r="H6" s="211" t="s">
        <v>32</v>
      </c>
      <c r="I6" s="211" t="s">
        <v>211</v>
      </c>
      <c r="J6" s="211" t="s">
        <v>33</v>
      </c>
      <c r="K6" s="211" t="s">
        <v>212</v>
      </c>
      <c r="L6" s="211" t="s">
        <v>213</v>
      </c>
      <c r="M6" s="211" t="s">
        <v>214</v>
      </c>
      <c r="N6" s="211" t="s">
        <v>215</v>
      </c>
      <c r="O6" s="211" t="s">
        <v>216</v>
      </c>
      <c r="P6" s="211" t="s">
        <v>217</v>
      </c>
      <c r="Q6" s="211" t="s">
        <v>218</v>
      </c>
      <c r="R6" s="211" t="s">
        <v>219</v>
      </c>
      <c r="S6" s="211" t="s">
        <v>220</v>
      </c>
      <c r="T6" s="211" t="s">
        <v>221</v>
      </c>
      <c r="U6" s="211" t="s">
        <v>222</v>
      </c>
      <c r="V6" s="211" t="s">
        <v>223</v>
      </c>
      <c r="W6" s="211" t="s">
        <v>224</v>
      </c>
      <c r="X6" s="211" t="s">
        <v>225</v>
      </c>
      <c r="Y6" s="211" t="s">
        <v>226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8" t="s">
        <v>227</v>
      </c>
      <c r="B8" s="239" t="s">
        <v>178</v>
      </c>
      <c r="C8" s="265" t="s">
        <v>179</v>
      </c>
      <c r="D8" s="240"/>
      <c r="E8" s="241"/>
      <c r="F8" s="242"/>
      <c r="G8" s="242">
        <f>SUMIF(AG9:AG18,"&lt;&gt;NOR",G9:G18)</f>
        <v>0</v>
      </c>
      <c r="H8" s="242"/>
      <c r="I8" s="242">
        <f>SUM(I9:I18)</f>
        <v>0</v>
      </c>
      <c r="J8" s="242"/>
      <c r="K8" s="242">
        <f>SUM(K9:K18)</f>
        <v>0</v>
      </c>
      <c r="L8" s="242"/>
      <c r="M8" s="242">
        <f>SUM(M9:M18)</f>
        <v>0</v>
      </c>
      <c r="N8" s="241"/>
      <c r="O8" s="241">
        <f>SUM(O9:O18)</f>
        <v>0</v>
      </c>
      <c r="P8" s="241"/>
      <c r="Q8" s="241">
        <f>SUM(Q9:Q18)</f>
        <v>0</v>
      </c>
      <c r="R8" s="242"/>
      <c r="S8" s="242"/>
      <c r="T8" s="243"/>
      <c r="U8" s="237"/>
      <c r="V8" s="237">
        <f>SUM(V9:V18)</f>
        <v>0</v>
      </c>
      <c r="W8" s="237"/>
      <c r="X8" s="237"/>
      <c r="Y8" s="237"/>
      <c r="AG8" t="s">
        <v>228</v>
      </c>
    </row>
    <row r="9" spans="1:60" outlineLevel="1" x14ac:dyDescent="0.25">
      <c r="A9" s="255">
        <v>1</v>
      </c>
      <c r="B9" s="256" t="s">
        <v>1206</v>
      </c>
      <c r="C9" s="268" t="s">
        <v>1207</v>
      </c>
      <c r="D9" s="257" t="s">
        <v>1208</v>
      </c>
      <c r="E9" s="258">
        <v>24</v>
      </c>
      <c r="F9" s="259"/>
      <c r="G9" s="260">
        <f>ROUND(E9*F9,2)</f>
        <v>0</v>
      </c>
      <c r="H9" s="259"/>
      <c r="I9" s="260">
        <f>ROUND(E9*H9,2)</f>
        <v>0</v>
      </c>
      <c r="J9" s="259"/>
      <c r="K9" s="260">
        <f>ROUND(E9*J9,2)</f>
        <v>0</v>
      </c>
      <c r="L9" s="260">
        <v>21</v>
      </c>
      <c r="M9" s="260">
        <f>G9*(1+L9/100)</f>
        <v>0</v>
      </c>
      <c r="N9" s="258">
        <v>0</v>
      </c>
      <c r="O9" s="258">
        <f>ROUND(E9*N9,2)</f>
        <v>0</v>
      </c>
      <c r="P9" s="258">
        <v>0</v>
      </c>
      <c r="Q9" s="258">
        <f>ROUND(E9*P9,2)</f>
        <v>0</v>
      </c>
      <c r="R9" s="260"/>
      <c r="S9" s="260" t="s">
        <v>418</v>
      </c>
      <c r="T9" s="261" t="s">
        <v>419</v>
      </c>
      <c r="U9" s="232">
        <v>0</v>
      </c>
      <c r="V9" s="232">
        <f>ROUND(E9*U9,2)</f>
        <v>0</v>
      </c>
      <c r="W9" s="232"/>
      <c r="X9" s="232" t="s">
        <v>234</v>
      </c>
      <c r="Y9" s="232" t="s">
        <v>235</v>
      </c>
      <c r="Z9" s="212"/>
      <c r="AA9" s="212"/>
      <c r="AB9" s="212"/>
      <c r="AC9" s="212"/>
      <c r="AD9" s="212"/>
      <c r="AE9" s="212"/>
      <c r="AF9" s="212"/>
      <c r="AG9" s="212" t="s">
        <v>1209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55">
        <v>2</v>
      </c>
      <c r="B10" s="256" t="s">
        <v>1210</v>
      </c>
      <c r="C10" s="268" t="s">
        <v>1211</v>
      </c>
      <c r="D10" s="257" t="s">
        <v>1208</v>
      </c>
      <c r="E10" s="258">
        <v>4</v>
      </c>
      <c r="F10" s="259"/>
      <c r="G10" s="260">
        <f>ROUND(E10*F10,2)</f>
        <v>0</v>
      </c>
      <c r="H10" s="259"/>
      <c r="I10" s="260">
        <f>ROUND(E10*H10,2)</f>
        <v>0</v>
      </c>
      <c r="J10" s="259"/>
      <c r="K10" s="260">
        <f>ROUND(E10*J10,2)</f>
        <v>0</v>
      </c>
      <c r="L10" s="260">
        <v>21</v>
      </c>
      <c r="M10" s="260">
        <f>G10*(1+L10/100)</f>
        <v>0</v>
      </c>
      <c r="N10" s="258">
        <v>0</v>
      </c>
      <c r="O10" s="258">
        <f>ROUND(E10*N10,2)</f>
        <v>0</v>
      </c>
      <c r="P10" s="258">
        <v>0</v>
      </c>
      <c r="Q10" s="258">
        <f>ROUND(E10*P10,2)</f>
        <v>0</v>
      </c>
      <c r="R10" s="260"/>
      <c r="S10" s="260" t="s">
        <v>418</v>
      </c>
      <c r="T10" s="261" t="s">
        <v>419</v>
      </c>
      <c r="U10" s="232">
        <v>0</v>
      </c>
      <c r="V10" s="232">
        <f>ROUND(E10*U10,2)</f>
        <v>0</v>
      </c>
      <c r="W10" s="232"/>
      <c r="X10" s="232" t="s">
        <v>234</v>
      </c>
      <c r="Y10" s="232" t="s">
        <v>235</v>
      </c>
      <c r="Z10" s="212"/>
      <c r="AA10" s="212"/>
      <c r="AB10" s="212"/>
      <c r="AC10" s="212"/>
      <c r="AD10" s="212"/>
      <c r="AE10" s="212"/>
      <c r="AF10" s="212"/>
      <c r="AG10" s="212" t="s">
        <v>1209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55">
        <v>3</v>
      </c>
      <c r="B11" s="256" t="s">
        <v>1212</v>
      </c>
      <c r="C11" s="268" t="s">
        <v>1213</v>
      </c>
      <c r="D11" s="257" t="s">
        <v>1208</v>
      </c>
      <c r="E11" s="258">
        <v>6</v>
      </c>
      <c r="F11" s="259"/>
      <c r="G11" s="260">
        <f>ROUND(E11*F11,2)</f>
        <v>0</v>
      </c>
      <c r="H11" s="259"/>
      <c r="I11" s="260">
        <f>ROUND(E11*H11,2)</f>
        <v>0</v>
      </c>
      <c r="J11" s="259"/>
      <c r="K11" s="260">
        <f>ROUND(E11*J11,2)</f>
        <v>0</v>
      </c>
      <c r="L11" s="260">
        <v>21</v>
      </c>
      <c r="M11" s="260">
        <f>G11*(1+L11/100)</f>
        <v>0</v>
      </c>
      <c r="N11" s="258">
        <v>0</v>
      </c>
      <c r="O11" s="258">
        <f>ROUND(E11*N11,2)</f>
        <v>0</v>
      </c>
      <c r="P11" s="258">
        <v>0</v>
      </c>
      <c r="Q11" s="258">
        <f>ROUND(E11*P11,2)</f>
        <v>0</v>
      </c>
      <c r="R11" s="260"/>
      <c r="S11" s="260" t="s">
        <v>418</v>
      </c>
      <c r="T11" s="261" t="s">
        <v>419</v>
      </c>
      <c r="U11" s="232">
        <v>0</v>
      </c>
      <c r="V11" s="232">
        <f>ROUND(E11*U11,2)</f>
        <v>0</v>
      </c>
      <c r="W11" s="232"/>
      <c r="X11" s="232" t="s">
        <v>234</v>
      </c>
      <c r="Y11" s="232" t="s">
        <v>235</v>
      </c>
      <c r="Z11" s="212"/>
      <c r="AA11" s="212"/>
      <c r="AB11" s="212"/>
      <c r="AC11" s="212"/>
      <c r="AD11" s="212"/>
      <c r="AE11" s="212"/>
      <c r="AF11" s="212"/>
      <c r="AG11" s="212" t="s">
        <v>1209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55">
        <v>4</v>
      </c>
      <c r="B12" s="256" t="s">
        <v>1214</v>
      </c>
      <c r="C12" s="268" t="s">
        <v>1215</v>
      </c>
      <c r="D12" s="257" t="s">
        <v>1208</v>
      </c>
      <c r="E12" s="258">
        <v>8</v>
      </c>
      <c r="F12" s="259"/>
      <c r="G12" s="260">
        <f>ROUND(E12*F12,2)</f>
        <v>0</v>
      </c>
      <c r="H12" s="259"/>
      <c r="I12" s="260">
        <f>ROUND(E12*H12,2)</f>
        <v>0</v>
      </c>
      <c r="J12" s="259"/>
      <c r="K12" s="260">
        <f>ROUND(E12*J12,2)</f>
        <v>0</v>
      </c>
      <c r="L12" s="260">
        <v>21</v>
      </c>
      <c r="M12" s="260">
        <f>G12*(1+L12/100)</f>
        <v>0</v>
      </c>
      <c r="N12" s="258">
        <v>0</v>
      </c>
      <c r="O12" s="258">
        <f>ROUND(E12*N12,2)</f>
        <v>0</v>
      </c>
      <c r="P12" s="258">
        <v>0</v>
      </c>
      <c r="Q12" s="258">
        <f>ROUND(E12*P12,2)</f>
        <v>0</v>
      </c>
      <c r="R12" s="260"/>
      <c r="S12" s="260" t="s">
        <v>418</v>
      </c>
      <c r="T12" s="261" t="s">
        <v>419</v>
      </c>
      <c r="U12" s="232">
        <v>0</v>
      </c>
      <c r="V12" s="232">
        <f>ROUND(E12*U12,2)</f>
        <v>0</v>
      </c>
      <c r="W12" s="232"/>
      <c r="X12" s="232" t="s">
        <v>234</v>
      </c>
      <c r="Y12" s="232" t="s">
        <v>235</v>
      </c>
      <c r="Z12" s="212"/>
      <c r="AA12" s="212"/>
      <c r="AB12" s="212"/>
      <c r="AC12" s="212"/>
      <c r="AD12" s="212"/>
      <c r="AE12" s="212"/>
      <c r="AF12" s="212"/>
      <c r="AG12" s="212" t="s">
        <v>1209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55">
        <v>5</v>
      </c>
      <c r="B13" s="256" t="s">
        <v>1216</v>
      </c>
      <c r="C13" s="268" t="s">
        <v>1217</v>
      </c>
      <c r="D13" s="257" t="s">
        <v>1218</v>
      </c>
      <c r="E13" s="258">
        <v>1</v>
      </c>
      <c r="F13" s="259"/>
      <c r="G13" s="260">
        <f>ROUND(E13*F13,2)</f>
        <v>0</v>
      </c>
      <c r="H13" s="259"/>
      <c r="I13" s="260">
        <f>ROUND(E13*H13,2)</f>
        <v>0</v>
      </c>
      <c r="J13" s="259"/>
      <c r="K13" s="260">
        <f>ROUND(E13*J13,2)</f>
        <v>0</v>
      </c>
      <c r="L13" s="260">
        <v>21</v>
      </c>
      <c r="M13" s="260">
        <f>G13*(1+L13/100)</f>
        <v>0</v>
      </c>
      <c r="N13" s="258">
        <v>0</v>
      </c>
      <c r="O13" s="258">
        <f>ROUND(E13*N13,2)</f>
        <v>0</v>
      </c>
      <c r="P13" s="258">
        <v>0</v>
      </c>
      <c r="Q13" s="258">
        <f>ROUND(E13*P13,2)</f>
        <v>0</v>
      </c>
      <c r="R13" s="260"/>
      <c r="S13" s="260" t="s">
        <v>418</v>
      </c>
      <c r="T13" s="261" t="s">
        <v>419</v>
      </c>
      <c r="U13" s="232">
        <v>0</v>
      </c>
      <c r="V13" s="232">
        <f>ROUND(E13*U13,2)</f>
        <v>0</v>
      </c>
      <c r="W13" s="232"/>
      <c r="X13" s="232" t="s">
        <v>462</v>
      </c>
      <c r="Y13" s="232" t="s">
        <v>235</v>
      </c>
      <c r="Z13" s="212"/>
      <c r="AA13" s="212"/>
      <c r="AB13" s="212"/>
      <c r="AC13" s="212"/>
      <c r="AD13" s="212"/>
      <c r="AE13" s="212"/>
      <c r="AF13" s="212"/>
      <c r="AG13" s="212" t="s">
        <v>1219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55">
        <v>6</v>
      </c>
      <c r="B14" s="256" t="s">
        <v>1220</v>
      </c>
      <c r="C14" s="268" t="s">
        <v>1221</v>
      </c>
      <c r="D14" s="257" t="s">
        <v>615</v>
      </c>
      <c r="E14" s="258">
        <v>1</v>
      </c>
      <c r="F14" s="259"/>
      <c r="G14" s="260">
        <f>ROUND(E14*F14,2)</f>
        <v>0</v>
      </c>
      <c r="H14" s="259"/>
      <c r="I14" s="260">
        <f>ROUND(E14*H14,2)</f>
        <v>0</v>
      </c>
      <c r="J14" s="259"/>
      <c r="K14" s="260">
        <f>ROUND(E14*J14,2)</f>
        <v>0</v>
      </c>
      <c r="L14" s="260">
        <v>21</v>
      </c>
      <c r="M14" s="260">
        <f>G14*(1+L14/100)</f>
        <v>0</v>
      </c>
      <c r="N14" s="258">
        <v>0</v>
      </c>
      <c r="O14" s="258">
        <f>ROUND(E14*N14,2)</f>
        <v>0</v>
      </c>
      <c r="P14" s="258">
        <v>0</v>
      </c>
      <c r="Q14" s="258">
        <f>ROUND(E14*P14,2)</f>
        <v>0</v>
      </c>
      <c r="R14" s="260"/>
      <c r="S14" s="260" t="s">
        <v>418</v>
      </c>
      <c r="T14" s="261" t="s">
        <v>419</v>
      </c>
      <c r="U14" s="232">
        <v>0</v>
      </c>
      <c r="V14" s="232">
        <f>ROUND(E14*U14,2)</f>
        <v>0</v>
      </c>
      <c r="W14" s="232"/>
      <c r="X14" s="232" t="s">
        <v>234</v>
      </c>
      <c r="Y14" s="232" t="s">
        <v>235</v>
      </c>
      <c r="Z14" s="212"/>
      <c r="AA14" s="212"/>
      <c r="AB14" s="212"/>
      <c r="AC14" s="212"/>
      <c r="AD14" s="212"/>
      <c r="AE14" s="212"/>
      <c r="AF14" s="212"/>
      <c r="AG14" s="212" t="s">
        <v>236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55">
        <v>7</v>
      </c>
      <c r="B15" s="256" t="s">
        <v>1222</v>
      </c>
      <c r="C15" s="268" t="s">
        <v>1223</v>
      </c>
      <c r="D15" s="257" t="s">
        <v>444</v>
      </c>
      <c r="E15" s="258">
        <v>2.2000000000000002</v>
      </c>
      <c r="F15" s="259"/>
      <c r="G15" s="260">
        <f>ROUND(E15*F15,2)</f>
        <v>0</v>
      </c>
      <c r="H15" s="259"/>
      <c r="I15" s="260">
        <f>ROUND(E15*H15,2)</f>
        <v>0</v>
      </c>
      <c r="J15" s="259"/>
      <c r="K15" s="260">
        <f>ROUND(E15*J15,2)</f>
        <v>0</v>
      </c>
      <c r="L15" s="260">
        <v>21</v>
      </c>
      <c r="M15" s="260">
        <f>G15*(1+L15/100)</f>
        <v>0</v>
      </c>
      <c r="N15" s="258">
        <v>0</v>
      </c>
      <c r="O15" s="258">
        <f>ROUND(E15*N15,2)</f>
        <v>0</v>
      </c>
      <c r="P15" s="258">
        <v>0</v>
      </c>
      <c r="Q15" s="258">
        <f>ROUND(E15*P15,2)</f>
        <v>0</v>
      </c>
      <c r="R15" s="260"/>
      <c r="S15" s="260" t="s">
        <v>418</v>
      </c>
      <c r="T15" s="261" t="s">
        <v>419</v>
      </c>
      <c r="U15" s="232">
        <v>0</v>
      </c>
      <c r="V15" s="232">
        <f>ROUND(E15*U15,2)</f>
        <v>0</v>
      </c>
      <c r="W15" s="232"/>
      <c r="X15" s="232" t="s">
        <v>234</v>
      </c>
      <c r="Y15" s="232" t="s">
        <v>235</v>
      </c>
      <c r="Z15" s="212"/>
      <c r="AA15" s="212"/>
      <c r="AB15" s="212"/>
      <c r="AC15" s="212"/>
      <c r="AD15" s="212"/>
      <c r="AE15" s="212"/>
      <c r="AF15" s="212"/>
      <c r="AG15" s="212" t="s">
        <v>1209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55">
        <v>8</v>
      </c>
      <c r="B16" s="256" t="s">
        <v>1224</v>
      </c>
      <c r="C16" s="268" t="s">
        <v>1225</v>
      </c>
      <c r="D16" s="257" t="s">
        <v>1208</v>
      </c>
      <c r="E16" s="258">
        <v>12</v>
      </c>
      <c r="F16" s="259"/>
      <c r="G16" s="260">
        <f>ROUND(E16*F16,2)</f>
        <v>0</v>
      </c>
      <c r="H16" s="259"/>
      <c r="I16" s="260">
        <f>ROUND(E16*H16,2)</f>
        <v>0</v>
      </c>
      <c r="J16" s="259"/>
      <c r="K16" s="260">
        <f>ROUND(E16*J16,2)</f>
        <v>0</v>
      </c>
      <c r="L16" s="260">
        <v>21</v>
      </c>
      <c r="M16" s="260">
        <f>G16*(1+L16/100)</f>
        <v>0</v>
      </c>
      <c r="N16" s="258">
        <v>0</v>
      </c>
      <c r="O16" s="258">
        <f>ROUND(E16*N16,2)</f>
        <v>0</v>
      </c>
      <c r="P16" s="258">
        <v>0</v>
      </c>
      <c r="Q16" s="258">
        <f>ROUND(E16*P16,2)</f>
        <v>0</v>
      </c>
      <c r="R16" s="260"/>
      <c r="S16" s="260" t="s">
        <v>418</v>
      </c>
      <c r="T16" s="261" t="s">
        <v>419</v>
      </c>
      <c r="U16" s="232">
        <v>0</v>
      </c>
      <c r="V16" s="232">
        <f>ROUND(E16*U16,2)</f>
        <v>0</v>
      </c>
      <c r="W16" s="232"/>
      <c r="X16" s="232" t="s">
        <v>1226</v>
      </c>
      <c r="Y16" s="232" t="s">
        <v>235</v>
      </c>
      <c r="Z16" s="212"/>
      <c r="AA16" s="212"/>
      <c r="AB16" s="212"/>
      <c r="AC16" s="212"/>
      <c r="AD16" s="212"/>
      <c r="AE16" s="212"/>
      <c r="AF16" s="212"/>
      <c r="AG16" s="212" t="s">
        <v>1227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55">
        <v>9</v>
      </c>
      <c r="B17" s="256" t="s">
        <v>1228</v>
      </c>
      <c r="C17" s="268" t="s">
        <v>1229</v>
      </c>
      <c r="D17" s="257" t="s">
        <v>615</v>
      </c>
      <c r="E17" s="258">
        <v>1</v>
      </c>
      <c r="F17" s="259"/>
      <c r="G17" s="260">
        <f>ROUND(E17*F17,2)</f>
        <v>0</v>
      </c>
      <c r="H17" s="259"/>
      <c r="I17" s="260">
        <f>ROUND(E17*H17,2)</f>
        <v>0</v>
      </c>
      <c r="J17" s="259"/>
      <c r="K17" s="260">
        <f>ROUND(E17*J17,2)</f>
        <v>0</v>
      </c>
      <c r="L17" s="260">
        <v>21</v>
      </c>
      <c r="M17" s="260">
        <f>G17*(1+L17/100)</f>
        <v>0</v>
      </c>
      <c r="N17" s="258">
        <v>0</v>
      </c>
      <c r="O17" s="258">
        <f>ROUND(E17*N17,2)</f>
        <v>0</v>
      </c>
      <c r="P17" s="258">
        <v>0</v>
      </c>
      <c r="Q17" s="258">
        <f>ROUND(E17*P17,2)</f>
        <v>0</v>
      </c>
      <c r="R17" s="260"/>
      <c r="S17" s="260" t="s">
        <v>418</v>
      </c>
      <c r="T17" s="261" t="s">
        <v>419</v>
      </c>
      <c r="U17" s="232">
        <v>0</v>
      </c>
      <c r="V17" s="232">
        <f>ROUND(E17*U17,2)</f>
        <v>0</v>
      </c>
      <c r="W17" s="232"/>
      <c r="X17" s="232" t="s">
        <v>462</v>
      </c>
      <c r="Y17" s="232" t="s">
        <v>235</v>
      </c>
      <c r="Z17" s="212"/>
      <c r="AA17" s="212"/>
      <c r="AB17" s="212"/>
      <c r="AC17" s="212"/>
      <c r="AD17" s="212"/>
      <c r="AE17" s="212"/>
      <c r="AF17" s="212"/>
      <c r="AG17" s="212" t="s">
        <v>1219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55">
        <v>10</v>
      </c>
      <c r="B18" s="256" t="s">
        <v>1230</v>
      </c>
      <c r="C18" s="268" t="s">
        <v>1231</v>
      </c>
      <c r="D18" s="257" t="s">
        <v>1208</v>
      </c>
      <c r="E18" s="258">
        <v>4</v>
      </c>
      <c r="F18" s="259"/>
      <c r="G18" s="260">
        <f>ROUND(E18*F18,2)</f>
        <v>0</v>
      </c>
      <c r="H18" s="259"/>
      <c r="I18" s="260">
        <f>ROUND(E18*H18,2)</f>
        <v>0</v>
      </c>
      <c r="J18" s="259"/>
      <c r="K18" s="260">
        <f>ROUND(E18*J18,2)</f>
        <v>0</v>
      </c>
      <c r="L18" s="260">
        <v>21</v>
      </c>
      <c r="M18" s="260">
        <f>G18*(1+L18/100)</f>
        <v>0</v>
      </c>
      <c r="N18" s="258">
        <v>0</v>
      </c>
      <c r="O18" s="258">
        <f>ROUND(E18*N18,2)</f>
        <v>0</v>
      </c>
      <c r="P18" s="258">
        <v>0</v>
      </c>
      <c r="Q18" s="258">
        <f>ROUND(E18*P18,2)</f>
        <v>0</v>
      </c>
      <c r="R18" s="260"/>
      <c r="S18" s="260" t="s">
        <v>418</v>
      </c>
      <c r="T18" s="261" t="s">
        <v>419</v>
      </c>
      <c r="U18" s="232">
        <v>0</v>
      </c>
      <c r="V18" s="232">
        <f>ROUND(E18*U18,2)</f>
        <v>0</v>
      </c>
      <c r="W18" s="232"/>
      <c r="X18" s="232" t="s">
        <v>234</v>
      </c>
      <c r="Y18" s="232" t="s">
        <v>235</v>
      </c>
      <c r="Z18" s="212"/>
      <c r="AA18" s="212"/>
      <c r="AB18" s="212"/>
      <c r="AC18" s="212"/>
      <c r="AD18" s="212"/>
      <c r="AE18" s="212"/>
      <c r="AF18" s="212"/>
      <c r="AG18" s="212" t="s">
        <v>1209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13" x14ac:dyDescent="0.25">
      <c r="A19" s="238" t="s">
        <v>227</v>
      </c>
      <c r="B19" s="239" t="s">
        <v>180</v>
      </c>
      <c r="C19" s="265" t="s">
        <v>181</v>
      </c>
      <c r="D19" s="240"/>
      <c r="E19" s="241"/>
      <c r="F19" s="242"/>
      <c r="G19" s="242">
        <f>SUMIF(AG20:AG45,"&lt;&gt;NOR",G20:G45)</f>
        <v>0</v>
      </c>
      <c r="H19" s="242"/>
      <c r="I19" s="242">
        <f>SUM(I20:I45)</f>
        <v>0</v>
      </c>
      <c r="J19" s="242"/>
      <c r="K19" s="242">
        <f>SUM(K20:K45)</f>
        <v>0</v>
      </c>
      <c r="L19" s="242"/>
      <c r="M19" s="242">
        <f>SUM(M20:M45)</f>
        <v>0</v>
      </c>
      <c r="N19" s="241"/>
      <c r="O19" s="241">
        <f>SUM(O20:O45)</f>
        <v>0</v>
      </c>
      <c r="P19" s="241"/>
      <c r="Q19" s="241">
        <f>SUM(Q20:Q45)</f>
        <v>0</v>
      </c>
      <c r="R19" s="242"/>
      <c r="S19" s="242"/>
      <c r="T19" s="243"/>
      <c r="U19" s="237"/>
      <c r="V19" s="237">
        <f>SUM(V20:V45)</f>
        <v>0</v>
      </c>
      <c r="W19" s="237"/>
      <c r="X19" s="237"/>
      <c r="Y19" s="237"/>
      <c r="AG19" t="s">
        <v>228</v>
      </c>
    </row>
    <row r="20" spans="1:60" outlineLevel="1" x14ac:dyDescent="0.25">
      <c r="A20" s="248">
        <v>11</v>
      </c>
      <c r="B20" s="249" t="s">
        <v>1232</v>
      </c>
      <c r="C20" s="266" t="s">
        <v>1233</v>
      </c>
      <c r="D20" s="250" t="s">
        <v>1234</v>
      </c>
      <c r="E20" s="251">
        <v>10</v>
      </c>
      <c r="F20" s="252"/>
      <c r="G20" s="253">
        <f>ROUND(E20*F20,2)</f>
        <v>0</v>
      </c>
      <c r="H20" s="252"/>
      <c r="I20" s="253">
        <f>ROUND(E20*H20,2)</f>
        <v>0</v>
      </c>
      <c r="J20" s="252"/>
      <c r="K20" s="253">
        <f>ROUND(E20*J20,2)</f>
        <v>0</v>
      </c>
      <c r="L20" s="253">
        <v>21</v>
      </c>
      <c r="M20" s="253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3"/>
      <c r="S20" s="253" t="s">
        <v>418</v>
      </c>
      <c r="T20" s="254" t="s">
        <v>419</v>
      </c>
      <c r="U20" s="232">
        <v>0</v>
      </c>
      <c r="V20" s="232">
        <f>ROUND(E20*U20,2)</f>
        <v>0</v>
      </c>
      <c r="W20" s="232"/>
      <c r="X20" s="232" t="s">
        <v>234</v>
      </c>
      <c r="Y20" s="232" t="s">
        <v>235</v>
      </c>
      <c r="Z20" s="212"/>
      <c r="AA20" s="212"/>
      <c r="AB20" s="212"/>
      <c r="AC20" s="212"/>
      <c r="AD20" s="212"/>
      <c r="AE20" s="212"/>
      <c r="AF20" s="212"/>
      <c r="AG20" s="212" t="s">
        <v>1209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5">
      <c r="A21" s="229"/>
      <c r="B21" s="230"/>
      <c r="C21" s="269" t="s">
        <v>1235</v>
      </c>
      <c r="D21" s="262"/>
      <c r="E21" s="262"/>
      <c r="F21" s="262"/>
      <c r="G21" s="26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297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5">
      <c r="A22" s="229"/>
      <c r="B22" s="230"/>
      <c r="C22" s="267" t="s">
        <v>1236</v>
      </c>
      <c r="D22" s="233"/>
      <c r="E22" s="234"/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238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5">
      <c r="A23" s="229"/>
      <c r="B23" s="230"/>
      <c r="C23" s="267" t="s">
        <v>1237</v>
      </c>
      <c r="D23" s="233"/>
      <c r="E23" s="234">
        <v>10</v>
      </c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238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48">
        <v>12</v>
      </c>
      <c r="B24" s="249" t="s">
        <v>1238</v>
      </c>
      <c r="C24" s="266" t="s">
        <v>1239</v>
      </c>
      <c r="D24" s="250" t="s">
        <v>1234</v>
      </c>
      <c r="E24" s="251">
        <v>5</v>
      </c>
      <c r="F24" s="252"/>
      <c r="G24" s="253">
        <f>ROUND(E24*F24,2)</f>
        <v>0</v>
      </c>
      <c r="H24" s="252"/>
      <c r="I24" s="253">
        <f>ROUND(E24*H24,2)</f>
        <v>0</v>
      </c>
      <c r="J24" s="252"/>
      <c r="K24" s="253">
        <f>ROUND(E24*J24,2)</f>
        <v>0</v>
      </c>
      <c r="L24" s="253">
        <v>21</v>
      </c>
      <c r="M24" s="253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3"/>
      <c r="S24" s="253" t="s">
        <v>418</v>
      </c>
      <c r="T24" s="254" t="s">
        <v>419</v>
      </c>
      <c r="U24" s="232">
        <v>0</v>
      </c>
      <c r="V24" s="232">
        <f>ROUND(E24*U24,2)</f>
        <v>0</v>
      </c>
      <c r="W24" s="232"/>
      <c r="X24" s="232" t="s">
        <v>234</v>
      </c>
      <c r="Y24" s="232" t="s">
        <v>235</v>
      </c>
      <c r="Z24" s="212"/>
      <c r="AA24" s="212"/>
      <c r="AB24" s="212"/>
      <c r="AC24" s="212"/>
      <c r="AD24" s="212"/>
      <c r="AE24" s="212"/>
      <c r="AF24" s="212"/>
      <c r="AG24" s="212" t="s">
        <v>1209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5">
      <c r="A25" s="229"/>
      <c r="B25" s="230"/>
      <c r="C25" s="269" t="s">
        <v>1235</v>
      </c>
      <c r="D25" s="262"/>
      <c r="E25" s="262"/>
      <c r="F25" s="262"/>
      <c r="G25" s="26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297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2" x14ac:dyDescent="0.25">
      <c r="A26" s="229"/>
      <c r="B26" s="230"/>
      <c r="C26" s="267" t="s">
        <v>1240</v>
      </c>
      <c r="D26" s="233"/>
      <c r="E26" s="234"/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238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5">
      <c r="A27" s="229"/>
      <c r="B27" s="230"/>
      <c r="C27" s="267" t="s">
        <v>145</v>
      </c>
      <c r="D27" s="233"/>
      <c r="E27" s="234">
        <v>5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238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0" outlineLevel="1" x14ac:dyDescent="0.25">
      <c r="A28" s="248">
        <v>13</v>
      </c>
      <c r="B28" s="249" t="s">
        <v>1241</v>
      </c>
      <c r="C28" s="266" t="s">
        <v>1242</v>
      </c>
      <c r="D28" s="250" t="s">
        <v>1234</v>
      </c>
      <c r="E28" s="251">
        <v>10</v>
      </c>
      <c r="F28" s="252"/>
      <c r="G28" s="253">
        <f>ROUND(E28*F28,2)</f>
        <v>0</v>
      </c>
      <c r="H28" s="252"/>
      <c r="I28" s="253">
        <f>ROUND(E28*H28,2)</f>
        <v>0</v>
      </c>
      <c r="J28" s="252"/>
      <c r="K28" s="253">
        <f>ROUND(E28*J28,2)</f>
        <v>0</v>
      </c>
      <c r="L28" s="253">
        <v>21</v>
      </c>
      <c r="M28" s="253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3"/>
      <c r="S28" s="253" t="s">
        <v>418</v>
      </c>
      <c r="T28" s="254" t="s">
        <v>419</v>
      </c>
      <c r="U28" s="232">
        <v>0</v>
      </c>
      <c r="V28" s="232">
        <f>ROUND(E28*U28,2)</f>
        <v>0</v>
      </c>
      <c r="W28" s="232"/>
      <c r="X28" s="232" t="s">
        <v>234</v>
      </c>
      <c r="Y28" s="232" t="s">
        <v>235</v>
      </c>
      <c r="Z28" s="212"/>
      <c r="AA28" s="212"/>
      <c r="AB28" s="212"/>
      <c r="AC28" s="212"/>
      <c r="AD28" s="212"/>
      <c r="AE28" s="212"/>
      <c r="AF28" s="212"/>
      <c r="AG28" s="212" t="s">
        <v>1209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5">
      <c r="A29" s="229"/>
      <c r="B29" s="230"/>
      <c r="C29" s="269" t="s">
        <v>1235</v>
      </c>
      <c r="D29" s="262"/>
      <c r="E29" s="262"/>
      <c r="F29" s="262"/>
      <c r="G29" s="26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297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2" x14ac:dyDescent="0.25">
      <c r="A30" s="229"/>
      <c r="B30" s="230"/>
      <c r="C30" s="267" t="s">
        <v>1236</v>
      </c>
      <c r="D30" s="233"/>
      <c r="E30" s="234"/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238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5">
      <c r="A31" s="229"/>
      <c r="B31" s="230"/>
      <c r="C31" s="267" t="s">
        <v>1237</v>
      </c>
      <c r="D31" s="233"/>
      <c r="E31" s="234">
        <v>10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238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0" outlineLevel="1" x14ac:dyDescent="0.25">
      <c r="A32" s="248">
        <v>14</v>
      </c>
      <c r="B32" s="249" t="s">
        <v>1243</v>
      </c>
      <c r="C32" s="266" t="s">
        <v>1244</v>
      </c>
      <c r="D32" s="250" t="s">
        <v>1234</v>
      </c>
      <c r="E32" s="251">
        <v>5</v>
      </c>
      <c r="F32" s="252"/>
      <c r="G32" s="253">
        <f>ROUND(E32*F32,2)</f>
        <v>0</v>
      </c>
      <c r="H32" s="252"/>
      <c r="I32" s="253">
        <f>ROUND(E32*H32,2)</f>
        <v>0</v>
      </c>
      <c r="J32" s="252"/>
      <c r="K32" s="253">
        <f>ROUND(E32*J32,2)</f>
        <v>0</v>
      </c>
      <c r="L32" s="253">
        <v>21</v>
      </c>
      <c r="M32" s="253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3"/>
      <c r="S32" s="253" t="s">
        <v>418</v>
      </c>
      <c r="T32" s="254" t="s">
        <v>419</v>
      </c>
      <c r="U32" s="232">
        <v>0</v>
      </c>
      <c r="V32" s="232">
        <f>ROUND(E32*U32,2)</f>
        <v>0</v>
      </c>
      <c r="W32" s="232"/>
      <c r="X32" s="232" t="s">
        <v>234</v>
      </c>
      <c r="Y32" s="232" t="s">
        <v>235</v>
      </c>
      <c r="Z32" s="212"/>
      <c r="AA32" s="212"/>
      <c r="AB32" s="212"/>
      <c r="AC32" s="212"/>
      <c r="AD32" s="212"/>
      <c r="AE32" s="212"/>
      <c r="AF32" s="212"/>
      <c r="AG32" s="212" t="s">
        <v>1209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5">
      <c r="A33" s="229"/>
      <c r="B33" s="230"/>
      <c r="C33" s="269" t="s">
        <v>1235</v>
      </c>
      <c r="D33" s="262"/>
      <c r="E33" s="262"/>
      <c r="F33" s="262"/>
      <c r="G33" s="26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297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5">
      <c r="A34" s="229"/>
      <c r="B34" s="230"/>
      <c r="C34" s="267" t="s">
        <v>1240</v>
      </c>
      <c r="D34" s="233"/>
      <c r="E34" s="234"/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238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5">
      <c r="A35" s="229"/>
      <c r="B35" s="230"/>
      <c r="C35" s="267" t="s">
        <v>145</v>
      </c>
      <c r="D35" s="233"/>
      <c r="E35" s="234">
        <v>5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238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40" outlineLevel="1" x14ac:dyDescent="0.25">
      <c r="A36" s="248">
        <v>15</v>
      </c>
      <c r="B36" s="249" t="s">
        <v>1245</v>
      </c>
      <c r="C36" s="266" t="s">
        <v>1246</v>
      </c>
      <c r="D36" s="250" t="s">
        <v>1234</v>
      </c>
      <c r="E36" s="251">
        <v>10</v>
      </c>
      <c r="F36" s="252"/>
      <c r="G36" s="253">
        <f>ROUND(E36*F36,2)</f>
        <v>0</v>
      </c>
      <c r="H36" s="252"/>
      <c r="I36" s="253">
        <f>ROUND(E36*H36,2)</f>
        <v>0</v>
      </c>
      <c r="J36" s="252"/>
      <c r="K36" s="253">
        <f>ROUND(E36*J36,2)</f>
        <v>0</v>
      </c>
      <c r="L36" s="253">
        <v>21</v>
      </c>
      <c r="M36" s="253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3"/>
      <c r="S36" s="253" t="s">
        <v>418</v>
      </c>
      <c r="T36" s="254" t="s">
        <v>419</v>
      </c>
      <c r="U36" s="232">
        <v>0</v>
      </c>
      <c r="V36" s="232">
        <f>ROUND(E36*U36,2)</f>
        <v>0</v>
      </c>
      <c r="W36" s="232"/>
      <c r="X36" s="232" t="s">
        <v>234</v>
      </c>
      <c r="Y36" s="232" t="s">
        <v>235</v>
      </c>
      <c r="Z36" s="212"/>
      <c r="AA36" s="212"/>
      <c r="AB36" s="212"/>
      <c r="AC36" s="212"/>
      <c r="AD36" s="212"/>
      <c r="AE36" s="212"/>
      <c r="AF36" s="212"/>
      <c r="AG36" s="212" t="s">
        <v>1209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5">
      <c r="A37" s="229"/>
      <c r="B37" s="230"/>
      <c r="C37" s="269" t="s">
        <v>1247</v>
      </c>
      <c r="D37" s="262"/>
      <c r="E37" s="262"/>
      <c r="F37" s="262"/>
      <c r="G37" s="26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297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5">
      <c r="A38" s="229"/>
      <c r="B38" s="230"/>
      <c r="C38" s="270" t="s">
        <v>1235</v>
      </c>
      <c r="D38" s="264"/>
      <c r="E38" s="264"/>
      <c r="F38" s="264"/>
      <c r="G38" s="264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297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5">
      <c r="A39" s="229"/>
      <c r="B39" s="230"/>
      <c r="C39" s="267" t="s">
        <v>1236</v>
      </c>
      <c r="D39" s="233"/>
      <c r="E39" s="234"/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238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5">
      <c r="A40" s="229"/>
      <c r="B40" s="230"/>
      <c r="C40" s="267" t="s">
        <v>1237</v>
      </c>
      <c r="D40" s="233"/>
      <c r="E40" s="234">
        <v>10</v>
      </c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238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40" outlineLevel="1" x14ac:dyDescent="0.25">
      <c r="A41" s="248">
        <v>16</v>
      </c>
      <c r="B41" s="249" t="s">
        <v>1248</v>
      </c>
      <c r="C41" s="266" t="s">
        <v>1246</v>
      </c>
      <c r="D41" s="250" t="s">
        <v>1234</v>
      </c>
      <c r="E41" s="251">
        <v>5</v>
      </c>
      <c r="F41" s="252"/>
      <c r="G41" s="253">
        <f>ROUND(E41*F41,2)</f>
        <v>0</v>
      </c>
      <c r="H41" s="252"/>
      <c r="I41" s="253">
        <f>ROUND(E41*H41,2)</f>
        <v>0</v>
      </c>
      <c r="J41" s="252"/>
      <c r="K41" s="253">
        <f>ROUND(E41*J41,2)</f>
        <v>0</v>
      </c>
      <c r="L41" s="253">
        <v>21</v>
      </c>
      <c r="M41" s="253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3"/>
      <c r="S41" s="253" t="s">
        <v>418</v>
      </c>
      <c r="T41" s="254" t="s">
        <v>419</v>
      </c>
      <c r="U41" s="232">
        <v>0</v>
      </c>
      <c r="V41" s="232">
        <f>ROUND(E41*U41,2)</f>
        <v>0</v>
      </c>
      <c r="W41" s="232"/>
      <c r="X41" s="232" t="s">
        <v>234</v>
      </c>
      <c r="Y41" s="232" t="s">
        <v>235</v>
      </c>
      <c r="Z41" s="212"/>
      <c r="AA41" s="212"/>
      <c r="AB41" s="212"/>
      <c r="AC41" s="212"/>
      <c r="AD41" s="212"/>
      <c r="AE41" s="212"/>
      <c r="AF41" s="212"/>
      <c r="AG41" s="212" t="s">
        <v>1209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25">
      <c r="A42" s="229"/>
      <c r="B42" s="230"/>
      <c r="C42" s="269" t="s">
        <v>1247</v>
      </c>
      <c r="D42" s="262"/>
      <c r="E42" s="262"/>
      <c r="F42" s="262"/>
      <c r="G42" s="26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297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5">
      <c r="A43" s="229"/>
      <c r="B43" s="230"/>
      <c r="C43" s="270" t="s">
        <v>1235</v>
      </c>
      <c r="D43" s="264"/>
      <c r="E43" s="264"/>
      <c r="F43" s="264"/>
      <c r="G43" s="264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297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5">
      <c r="A44" s="229"/>
      <c r="B44" s="230"/>
      <c r="C44" s="267" t="s">
        <v>1240</v>
      </c>
      <c r="D44" s="233"/>
      <c r="E44" s="234"/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238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5">
      <c r="A45" s="229"/>
      <c r="B45" s="230"/>
      <c r="C45" s="267" t="s">
        <v>145</v>
      </c>
      <c r="D45" s="233"/>
      <c r="E45" s="234">
        <v>5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238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x14ac:dyDescent="0.25">
      <c r="A46" s="3"/>
      <c r="B46" s="4"/>
      <c r="C46" s="272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E46">
        <v>12</v>
      </c>
      <c r="AF46">
        <v>21</v>
      </c>
      <c r="AG46" t="s">
        <v>213</v>
      </c>
    </row>
    <row r="47" spans="1:60" ht="13" x14ac:dyDescent="0.25">
      <c r="A47" s="215"/>
      <c r="B47" s="216" t="s">
        <v>31</v>
      </c>
      <c r="C47" s="273"/>
      <c r="D47" s="217"/>
      <c r="E47" s="218"/>
      <c r="F47" s="218"/>
      <c r="G47" s="247">
        <f>G8+G19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f>SUMIF(L7:L45,AE46,G7:G45)</f>
        <v>0</v>
      </c>
      <c r="AF47">
        <f>SUMIF(L7:L45,AF46,G7:G45)</f>
        <v>0</v>
      </c>
      <c r="AG47" t="s">
        <v>1013</v>
      </c>
    </row>
    <row r="48" spans="1:60" x14ac:dyDescent="0.25">
      <c r="A48" s="3"/>
      <c r="B48" s="4"/>
      <c r="C48" s="272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5">
      <c r="A49" s="3"/>
      <c r="B49" s="4"/>
      <c r="C49" s="272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5">
      <c r="A50" s="219" t="s">
        <v>1014</v>
      </c>
      <c r="B50" s="219"/>
      <c r="C50" s="274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5">
      <c r="A51" s="220"/>
      <c r="B51" s="221"/>
      <c r="C51" s="275"/>
      <c r="D51" s="221"/>
      <c r="E51" s="221"/>
      <c r="F51" s="221"/>
      <c r="G51" s="22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G51" t="s">
        <v>1015</v>
      </c>
    </row>
    <row r="52" spans="1:33" x14ac:dyDescent="0.25">
      <c r="A52" s="223"/>
      <c r="B52" s="224"/>
      <c r="C52" s="276"/>
      <c r="D52" s="224"/>
      <c r="E52" s="224"/>
      <c r="F52" s="224"/>
      <c r="G52" s="22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5">
      <c r="A53" s="223"/>
      <c r="B53" s="224"/>
      <c r="C53" s="276"/>
      <c r="D53" s="224"/>
      <c r="E53" s="224"/>
      <c r="F53" s="224"/>
      <c r="G53" s="22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5">
      <c r="A54" s="223"/>
      <c r="B54" s="224"/>
      <c r="C54" s="276"/>
      <c r="D54" s="224"/>
      <c r="E54" s="224"/>
      <c r="F54" s="224"/>
      <c r="G54" s="22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5">
      <c r="A55" s="226"/>
      <c r="B55" s="227"/>
      <c r="C55" s="277"/>
      <c r="D55" s="227"/>
      <c r="E55" s="227"/>
      <c r="F55" s="227"/>
      <c r="G55" s="228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5">
      <c r="A56" s="3"/>
      <c r="B56" s="4"/>
      <c r="C56" s="272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5">
      <c r="C57" s="278"/>
      <c r="D57" s="10"/>
      <c r="AG57" t="s">
        <v>1017</v>
      </c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4">
    <mergeCell ref="C37:G37"/>
    <mergeCell ref="C38:G38"/>
    <mergeCell ref="C42:G42"/>
    <mergeCell ref="C43:G43"/>
    <mergeCell ref="A1:G1"/>
    <mergeCell ref="C2:G2"/>
    <mergeCell ref="C3:G3"/>
    <mergeCell ref="C4:G4"/>
    <mergeCell ref="A50:C50"/>
    <mergeCell ref="A51:G55"/>
    <mergeCell ref="C21:G21"/>
    <mergeCell ref="C25:G25"/>
    <mergeCell ref="C29:G29"/>
    <mergeCell ref="C33:G33"/>
  </mergeCells>
  <pageMargins left="0.59055118110236204" right="0.196850393700787" top="0.75" bottom="0.75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F491C-B558-4C18-A883-E1FB763F79C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201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202</v>
      </c>
    </row>
    <row r="3" spans="1:60" ht="25" customHeight="1" x14ac:dyDescent="0.25">
      <c r="A3" s="198" t="s">
        <v>9</v>
      </c>
      <c r="B3" s="49" t="s">
        <v>46</v>
      </c>
      <c r="C3" s="201" t="s">
        <v>47</v>
      </c>
      <c r="D3" s="199"/>
      <c r="E3" s="199"/>
      <c r="F3" s="199"/>
      <c r="G3" s="200"/>
      <c r="AC3" s="176" t="s">
        <v>202</v>
      </c>
      <c r="AG3" t="s">
        <v>203</v>
      </c>
    </row>
    <row r="4" spans="1:60" ht="25" customHeight="1" x14ac:dyDescent="0.25">
      <c r="A4" s="202" t="s">
        <v>10</v>
      </c>
      <c r="B4" s="203" t="s">
        <v>54</v>
      </c>
      <c r="C4" s="204" t="s">
        <v>55</v>
      </c>
      <c r="D4" s="205"/>
      <c r="E4" s="205"/>
      <c r="F4" s="205"/>
      <c r="G4" s="206"/>
      <c r="AG4" t="s">
        <v>204</v>
      </c>
    </row>
    <row r="5" spans="1:60" x14ac:dyDescent="0.25">
      <c r="D5" s="10"/>
    </row>
    <row r="6" spans="1:60" ht="37.5" x14ac:dyDescent="0.25">
      <c r="A6" s="208" t="s">
        <v>205</v>
      </c>
      <c r="B6" s="210" t="s">
        <v>206</v>
      </c>
      <c r="C6" s="210" t="s">
        <v>207</v>
      </c>
      <c r="D6" s="209" t="s">
        <v>208</v>
      </c>
      <c r="E6" s="208" t="s">
        <v>209</v>
      </c>
      <c r="F6" s="207" t="s">
        <v>210</v>
      </c>
      <c r="G6" s="208" t="s">
        <v>31</v>
      </c>
      <c r="H6" s="211" t="s">
        <v>32</v>
      </c>
      <c r="I6" s="211" t="s">
        <v>211</v>
      </c>
      <c r="J6" s="211" t="s">
        <v>33</v>
      </c>
      <c r="K6" s="211" t="s">
        <v>212</v>
      </c>
      <c r="L6" s="211" t="s">
        <v>213</v>
      </c>
      <c r="M6" s="211" t="s">
        <v>214</v>
      </c>
      <c r="N6" s="211" t="s">
        <v>215</v>
      </c>
      <c r="O6" s="211" t="s">
        <v>216</v>
      </c>
      <c r="P6" s="211" t="s">
        <v>217</v>
      </c>
      <c r="Q6" s="211" t="s">
        <v>218</v>
      </c>
      <c r="R6" s="211" t="s">
        <v>219</v>
      </c>
      <c r="S6" s="211" t="s">
        <v>220</v>
      </c>
      <c r="T6" s="211" t="s">
        <v>221</v>
      </c>
      <c r="U6" s="211" t="s">
        <v>222</v>
      </c>
      <c r="V6" s="211" t="s">
        <v>223</v>
      </c>
      <c r="W6" s="211" t="s">
        <v>224</v>
      </c>
      <c r="X6" s="211" t="s">
        <v>225</v>
      </c>
      <c r="Y6" s="211" t="s">
        <v>226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8" t="s">
        <v>227</v>
      </c>
      <c r="B8" s="239" t="s">
        <v>122</v>
      </c>
      <c r="C8" s="265" t="s">
        <v>123</v>
      </c>
      <c r="D8" s="240"/>
      <c r="E8" s="241"/>
      <c r="F8" s="242"/>
      <c r="G8" s="242">
        <f>SUMIF(AG9:AG15,"&lt;&gt;NOR",G9:G15)</f>
        <v>0</v>
      </c>
      <c r="H8" s="242"/>
      <c r="I8" s="242">
        <f>SUM(I9:I15)</f>
        <v>0</v>
      </c>
      <c r="J8" s="242"/>
      <c r="K8" s="242">
        <f>SUM(K9:K15)</f>
        <v>0</v>
      </c>
      <c r="L8" s="242"/>
      <c r="M8" s="242">
        <f>SUM(M9:M15)</f>
        <v>0</v>
      </c>
      <c r="N8" s="241"/>
      <c r="O8" s="241">
        <f>SUM(O9:O15)</f>
        <v>0</v>
      </c>
      <c r="P8" s="241"/>
      <c r="Q8" s="241">
        <f>SUM(Q9:Q15)</f>
        <v>0</v>
      </c>
      <c r="R8" s="242"/>
      <c r="S8" s="242"/>
      <c r="T8" s="243"/>
      <c r="U8" s="237"/>
      <c r="V8" s="237">
        <f>SUM(V9:V15)</f>
        <v>0</v>
      </c>
      <c r="W8" s="237"/>
      <c r="X8" s="237"/>
      <c r="Y8" s="237"/>
      <c r="AG8" t="s">
        <v>228</v>
      </c>
    </row>
    <row r="9" spans="1:60" outlineLevel="1" x14ac:dyDescent="0.25">
      <c r="A9" s="248">
        <v>1</v>
      </c>
      <c r="B9" s="249" t="s">
        <v>1249</v>
      </c>
      <c r="C9" s="266" t="s">
        <v>1250</v>
      </c>
      <c r="D9" s="250" t="s">
        <v>1234</v>
      </c>
      <c r="E9" s="251">
        <v>1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21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418</v>
      </c>
      <c r="T9" s="254" t="s">
        <v>419</v>
      </c>
      <c r="U9" s="232">
        <v>0</v>
      </c>
      <c r="V9" s="232">
        <f>ROUND(E9*U9,2)</f>
        <v>0</v>
      </c>
      <c r="W9" s="232"/>
      <c r="X9" s="232" t="s">
        <v>462</v>
      </c>
      <c r="Y9" s="232" t="s">
        <v>235</v>
      </c>
      <c r="Z9" s="212"/>
      <c r="AA9" s="212"/>
      <c r="AB9" s="212"/>
      <c r="AC9" s="212"/>
      <c r="AD9" s="212"/>
      <c r="AE9" s="212"/>
      <c r="AF9" s="212"/>
      <c r="AG9" s="212" t="s">
        <v>1219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9" t="s">
        <v>1251</v>
      </c>
      <c r="D10" s="262"/>
      <c r="E10" s="262"/>
      <c r="F10" s="262"/>
      <c r="G10" s="26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297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70" t="s">
        <v>1252</v>
      </c>
      <c r="D11" s="264"/>
      <c r="E11" s="264"/>
      <c r="F11" s="264"/>
      <c r="G11" s="264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297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5">
      <c r="A12" s="229"/>
      <c r="B12" s="230"/>
      <c r="C12" s="270" t="s">
        <v>1253</v>
      </c>
      <c r="D12" s="264"/>
      <c r="E12" s="264"/>
      <c r="F12" s="264"/>
      <c r="G12" s="264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297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48">
        <v>2</v>
      </c>
      <c r="B13" s="249" t="s">
        <v>1249</v>
      </c>
      <c r="C13" s="266" t="s">
        <v>1254</v>
      </c>
      <c r="D13" s="250" t="s">
        <v>1234</v>
      </c>
      <c r="E13" s="251">
        <v>1</v>
      </c>
      <c r="F13" s="252"/>
      <c r="G13" s="253">
        <f>ROUND(E13*F13,2)</f>
        <v>0</v>
      </c>
      <c r="H13" s="252"/>
      <c r="I13" s="253">
        <f>ROUND(E13*H13,2)</f>
        <v>0</v>
      </c>
      <c r="J13" s="252"/>
      <c r="K13" s="253">
        <f>ROUND(E13*J13,2)</f>
        <v>0</v>
      </c>
      <c r="L13" s="253">
        <v>21</v>
      </c>
      <c r="M13" s="253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3"/>
      <c r="S13" s="253" t="s">
        <v>418</v>
      </c>
      <c r="T13" s="254" t="s">
        <v>419</v>
      </c>
      <c r="U13" s="232">
        <v>0</v>
      </c>
      <c r="V13" s="232">
        <f>ROUND(E13*U13,2)</f>
        <v>0</v>
      </c>
      <c r="W13" s="232"/>
      <c r="X13" s="232" t="s">
        <v>535</v>
      </c>
      <c r="Y13" s="232" t="s">
        <v>235</v>
      </c>
      <c r="Z13" s="212"/>
      <c r="AA13" s="212"/>
      <c r="AB13" s="212"/>
      <c r="AC13" s="212"/>
      <c r="AD13" s="212"/>
      <c r="AE13" s="212"/>
      <c r="AF13" s="212"/>
      <c r="AG13" s="212" t="s">
        <v>536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5">
      <c r="A14" s="229"/>
      <c r="B14" s="230"/>
      <c r="C14" s="269" t="s">
        <v>1251</v>
      </c>
      <c r="D14" s="262"/>
      <c r="E14" s="262"/>
      <c r="F14" s="262"/>
      <c r="G14" s="26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297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5">
      <c r="A15" s="229"/>
      <c r="B15" s="230"/>
      <c r="C15" s="270" t="s">
        <v>1255</v>
      </c>
      <c r="D15" s="264"/>
      <c r="E15" s="264"/>
      <c r="F15" s="264"/>
      <c r="G15" s="264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297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13" x14ac:dyDescent="0.25">
      <c r="A16" s="238" t="s">
        <v>227</v>
      </c>
      <c r="B16" s="239" t="s">
        <v>124</v>
      </c>
      <c r="C16" s="265" t="s">
        <v>125</v>
      </c>
      <c r="D16" s="240"/>
      <c r="E16" s="241"/>
      <c r="F16" s="242"/>
      <c r="G16" s="242">
        <f>SUMIF(AG17:AG79,"&lt;&gt;NOR",G17:G79)</f>
        <v>0</v>
      </c>
      <c r="H16" s="242"/>
      <c r="I16" s="242">
        <f>SUM(I17:I79)</f>
        <v>0</v>
      </c>
      <c r="J16" s="242"/>
      <c r="K16" s="242">
        <f>SUM(K17:K79)</f>
        <v>0</v>
      </c>
      <c r="L16" s="242"/>
      <c r="M16" s="242">
        <f>SUM(M17:M79)</f>
        <v>0</v>
      </c>
      <c r="N16" s="241"/>
      <c r="O16" s="241">
        <f>SUM(O17:O79)</f>
        <v>0</v>
      </c>
      <c r="P16" s="241"/>
      <c r="Q16" s="241">
        <f>SUM(Q17:Q79)</f>
        <v>0</v>
      </c>
      <c r="R16" s="242"/>
      <c r="S16" s="242"/>
      <c r="T16" s="243"/>
      <c r="U16" s="237"/>
      <c r="V16" s="237">
        <f>SUM(V17:V79)</f>
        <v>0</v>
      </c>
      <c r="W16" s="237"/>
      <c r="X16" s="237"/>
      <c r="Y16" s="237"/>
      <c r="AG16" t="s">
        <v>228</v>
      </c>
    </row>
    <row r="17" spans="1:60" outlineLevel="1" x14ac:dyDescent="0.25">
      <c r="A17" s="248">
        <v>3</v>
      </c>
      <c r="B17" s="249" t="s">
        <v>1256</v>
      </c>
      <c r="C17" s="266" t="s">
        <v>1257</v>
      </c>
      <c r="D17" s="250" t="s">
        <v>1234</v>
      </c>
      <c r="E17" s="251">
        <v>27</v>
      </c>
      <c r="F17" s="252"/>
      <c r="G17" s="253">
        <f>ROUND(E17*F17,2)</f>
        <v>0</v>
      </c>
      <c r="H17" s="252"/>
      <c r="I17" s="253">
        <f>ROUND(E17*H17,2)</f>
        <v>0</v>
      </c>
      <c r="J17" s="252"/>
      <c r="K17" s="253">
        <f>ROUND(E17*J17,2)</f>
        <v>0</v>
      </c>
      <c r="L17" s="253">
        <v>21</v>
      </c>
      <c r="M17" s="253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3"/>
      <c r="S17" s="253" t="s">
        <v>418</v>
      </c>
      <c r="T17" s="254" t="s">
        <v>419</v>
      </c>
      <c r="U17" s="232">
        <v>0</v>
      </c>
      <c r="V17" s="232">
        <f>ROUND(E17*U17,2)</f>
        <v>0</v>
      </c>
      <c r="W17" s="232"/>
      <c r="X17" s="232" t="s">
        <v>462</v>
      </c>
      <c r="Y17" s="232" t="s">
        <v>235</v>
      </c>
      <c r="Z17" s="212"/>
      <c r="AA17" s="212"/>
      <c r="AB17" s="212"/>
      <c r="AC17" s="212"/>
      <c r="AD17" s="212"/>
      <c r="AE17" s="212"/>
      <c r="AF17" s="212"/>
      <c r="AG17" s="212" t="s">
        <v>1219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5">
      <c r="A18" s="229"/>
      <c r="B18" s="230"/>
      <c r="C18" s="269" t="s">
        <v>1258</v>
      </c>
      <c r="D18" s="262"/>
      <c r="E18" s="262"/>
      <c r="F18" s="262"/>
      <c r="G18" s="26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297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5">
      <c r="A19" s="229"/>
      <c r="B19" s="230"/>
      <c r="C19" s="270" t="s">
        <v>1259</v>
      </c>
      <c r="D19" s="264"/>
      <c r="E19" s="264"/>
      <c r="F19" s="264"/>
      <c r="G19" s="264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297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48">
        <v>4</v>
      </c>
      <c r="B20" s="249" t="s">
        <v>1260</v>
      </c>
      <c r="C20" s="266" t="s">
        <v>1261</v>
      </c>
      <c r="D20" s="250" t="s">
        <v>1234</v>
      </c>
      <c r="E20" s="251">
        <v>9</v>
      </c>
      <c r="F20" s="252"/>
      <c r="G20" s="253">
        <f>ROUND(E20*F20,2)</f>
        <v>0</v>
      </c>
      <c r="H20" s="252"/>
      <c r="I20" s="253">
        <f>ROUND(E20*H20,2)</f>
        <v>0</v>
      </c>
      <c r="J20" s="252"/>
      <c r="K20" s="253">
        <f>ROUND(E20*J20,2)</f>
        <v>0</v>
      </c>
      <c r="L20" s="253">
        <v>21</v>
      </c>
      <c r="M20" s="253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3"/>
      <c r="S20" s="253" t="s">
        <v>418</v>
      </c>
      <c r="T20" s="254" t="s">
        <v>419</v>
      </c>
      <c r="U20" s="232">
        <v>0</v>
      </c>
      <c r="V20" s="232">
        <f>ROUND(E20*U20,2)</f>
        <v>0</v>
      </c>
      <c r="W20" s="232"/>
      <c r="X20" s="232" t="s">
        <v>462</v>
      </c>
      <c r="Y20" s="232" t="s">
        <v>235</v>
      </c>
      <c r="Z20" s="212"/>
      <c r="AA20" s="212"/>
      <c r="AB20" s="212"/>
      <c r="AC20" s="212"/>
      <c r="AD20" s="212"/>
      <c r="AE20" s="212"/>
      <c r="AF20" s="212"/>
      <c r="AG20" s="212" t="s">
        <v>1219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5">
      <c r="A21" s="229"/>
      <c r="B21" s="230"/>
      <c r="C21" s="269" t="s">
        <v>1258</v>
      </c>
      <c r="D21" s="262"/>
      <c r="E21" s="262"/>
      <c r="F21" s="262"/>
      <c r="G21" s="26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297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5">
      <c r="A22" s="229"/>
      <c r="B22" s="230"/>
      <c r="C22" s="270" t="s">
        <v>1262</v>
      </c>
      <c r="D22" s="264"/>
      <c r="E22" s="264"/>
      <c r="F22" s="264"/>
      <c r="G22" s="264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297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48">
        <v>5</v>
      </c>
      <c r="B23" s="249" t="s">
        <v>1260</v>
      </c>
      <c r="C23" s="266" t="s">
        <v>1263</v>
      </c>
      <c r="D23" s="250" t="s">
        <v>1234</v>
      </c>
      <c r="E23" s="251">
        <v>4</v>
      </c>
      <c r="F23" s="252"/>
      <c r="G23" s="253">
        <f>ROUND(E23*F23,2)</f>
        <v>0</v>
      </c>
      <c r="H23" s="252"/>
      <c r="I23" s="253">
        <f>ROUND(E23*H23,2)</f>
        <v>0</v>
      </c>
      <c r="J23" s="252"/>
      <c r="K23" s="253">
        <f>ROUND(E23*J23,2)</f>
        <v>0</v>
      </c>
      <c r="L23" s="253">
        <v>21</v>
      </c>
      <c r="M23" s="253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3"/>
      <c r="S23" s="253" t="s">
        <v>418</v>
      </c>
      <c r="T23" s="254" t="s">
        <v>419</v>
      </c>
      <c r="U23" s="232">
        <v>0</v>
      </c>
      <c r="V23" s="232">
        <f>ROUND(E23*U23,2)</f>
        <v>0</v>
      </c>
      <c r="W23" s="232"/>
      <c r="X23" s="232" t="s">
        <v>234</v>
      </c>
      <c r="Y23" s="232" t="s">
        <v>235</v>
      </c>
      <c r="Z23" s="212"/>
      <c r="AA23" s="212"/>
      <c r="AB23" s="212"/>
      <c r="AC23" s="212"/>
      <c r="AD23" s="212"/>
      <c r="AE23" s="212"/>
      <c r="AF23" s="212"/>
      <c r="AG23" s="212" t="s">
        <v>1264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 x14ac:dyDescent="0.25">
      <c r="A24" s="229"/>
      <c r="B24" s="230"/>
      <c r="C24" s="269" t="s">
        <v>1258</v>
      </c>
      <c r="D24" s="262"/>
      <c r="E24" s="262"/>
      <c r="F24" s="262"/>
      <c r="G24" s="26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297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5">
      <c r="A25" s="229"/>
      <c r="B25" s="230"/>
      <c r="C25" s="270" t="s">
        <v>1265</v>
      </c>
      <c r="D25" s="264"/>
      <c r="E25" s="264"/>
      <c r="F25" s="264"/>
      <c r="G25" s="264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297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48">
        <v>6</v>
      </c>
      <c r="B26" s="249" t="s">
        <v>1266</v>
      </c>
      <c r="C26" s="266" t="s">
        <v>1267</v>
      </c>
      <c r="D26" s="250" t="s">
        <v>1234</v>
      </c>
      <c r="E26" s="251">
        <v>6</v>
      </c>
      <c r="F26" s="252"/>
      <c r="G26" s="253">
        <f>ROUND(E26*F26,2)</f>
        <v>0</v>
      </c>
      <c r="H26" s="252"/>
      <c r="I26" s="253">
        <f>ROUND(E26*H26,2)</f>
        <v>0</v>
      </c>
      <c r="J26" s="252"/>
      <c r="K26" s="253">
        <f>ROUND(E26*J26,2)</f>
        <v>0</v>
      </c>
      <c r="L26" s="253">
        <v>21</v>
      </c>
      <c r="M26" s="253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3"/>
      <c r="S26" s="253" t="s">
        <v>418</v>
      </c>
      <c r="T26" s="254" t="s">
        <v>419</v>
      </c>
      <c r="U26" s="232">
        <v>0</v>
      </c>
      <c r="V26" s="232">
        <f>ROUND(E26*U26,2)</f>
        <v>0</v>
      </c>
      <c r="W26" s="232"/>
      <c r="X26" s="232" t="s">
        <v>234</v>
      </c>
      <c r="Y26" s="232" t="s">
        <v>235</v>
      </c>
      <c r="Z26" s="212"/>
      <c r="AA26" s="212"/>
      <c r="AB26" s="212"/>
      <c r="AC26" s="212"/>
      <c r="AD26" s="212"/>
      <c r="AE26" s="212"/>
      <c r="AF26" s="212"/>
      <c r="AG26" s="212" t="s">
        <v>1264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5">
      <c r="A27" s="229"/>
      <c r="B27" s="230"/>
      <c r="C27" s="269" t="s">
        <v>1258</v>
      </c>
      <c r="D27" s="262"/>
      <c r="E27" s="262"/>
      <c r="F27" s="262"/>
      <c r="G27" s="26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297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5">
      <c r="A28" s="229"/>
      <c r="B28" s="230"/>
      <c r="C28" s="270" t="s">
        <v>1268</v>
      </c>
      <c r="D28" s="264"/>
      <c r="E28" s="264"/>
      <c r="F28" s="264"/>
      <c r="G28" s="264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297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48">
        <v>7</v>
      </c>
      <c r="B29" s="249" t="s">
        <v>1269</v>
      </c>
      <c r="C29" s="266" t="s">
        <v>1270</v>
      </c>
      <c r="D29" s="250" t="s">
        <v>1234</v>
      </c>
      <c r="E29" s="251">
        <v>2</v>
      </c>
      <c r="F29" s="252"/>
      <c r="G29" s="253">
        <f>ROUND(E29*F29,2)</f>
        <v>0</v>
      </c>
      <c r="H29" s="252"/>
      <c r="I29" s="253">
        <f>ROUND(E29*H29,2)</f>
        <v>0</v>
      </c>
      <c r="J29" s="252"/>
      <c r="K29" s="253">
        <f>ROUND(E29*J29,2)</f>
        <v>0</v>
      </c>
      <c r="L29" s="253">
        <v>21</v>
      </c>
      <c r="M29" s="253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3"/>
      <c r="S29" s="253" t="s">
        <v>418</v>
      </c>
      <c r="T29" s="254" t="s">
        <v>419</v>
      </c>
      <c r="U29" s="232">
        <v>0</v>
      </c>
      <c r="V29" s="232">
        <f>ROUND(E29*U29,2)</f>
        <v>0</v>
      </c>
      <c r="W29" s="232"/>
      <c r="X29" s="232" t="s">
        <v>234</v>
      </c>
      <c r="Y29" s="232" t="s">
        <v>235</v>
      </c>
      <c r="Z29" s="212"/>
      <c r="AA29" s="212"/>
      <c r="AB29" s="212"/>
      <c r="AC29" s="212"/>
      <c r="AD29" s="212"/>
      <c r="AE29" s="212"/>
      <c r="AF29" s="212"/>
      <c r="AG29" s="212" t="s">
        <v>1264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2" x14ac:dyDescent="0.25">
      <c r="A30" s="229"/>
      <c r="B30" s="230"/>
      <c r="C30" s="269" t="s">
        <v>1258</v>
      </c>
      <c r="D30" s="262"/>
      <c r="E30" s="262"/>
      <c r="F30" s="262"/>
      <c r="G30" s="26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297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5">
      <c r="A31" s="229"/>
      <c r="B31" s="230"/>
      <c r="C31" s="270" t="s">
        <v>1271</v>
      </c>
      <c r="D31" s="264"/>
      <c r="E31" s="264"/>
      <c r="F31" s="264"/>
      <c r="G31" s="264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297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5">
      <c r="A32" s="248">
        <v>8</v>
      </c>
      <c r="B32" s="249" t="s">
        <v>1272</v>
      </c>
      <c r="C32" s="266" t="s">
        <v>1273</v>
      </c>
      <c r="D32" s="250" t="s">
        <v>1234</v>
      </c>
      <c r="E32" s="251">
        <v>2</v>
      </c>
      <c r="F32" s="252"/>
      <c r="G32" s="253">
        <f>ROUND(E32*F32,2)</f>
        <v>0</v>
      </c>
      <c r="H32" s="252"/>
      <c r="I32" s="253">
        <f>ROUND(E32*H32,2)</f>
        <v>0</v>
      </c>
      <c r="J32" s="252"/>
      <c r="K32" s="253">
        <f>ROUND(E32*J32,2)</f>
        <v>0</v>
      </c>
      <c r="L32" s="253">
        <v>21</v>
      </c>
      <c r="M32" s="253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3"/>
      <c r="S32" s="253" t="s">
        <v>418</v>
      </c>
      <c r="T32" s="254" t="s">
        <v>419</v>
      </c>
      <c r="U32" s="232">
        <v>0</v>
      </c>
      <c r="V32" s="232">
        <f>ROUND(E32*U32,2)</f>
        <v>0</v>
      </c>
      <c r="W32" s="232"/>
      <c r="X32" s="232" t="s">
        <v>234</v>
      </c>
      <c r="Y32" s="232" t="s">
        <v>235</v>
      </c>
      <c r="Z32" s="212"/>
      <c r="AA32" s="212"/>
      <c r="AB32" s="212"/>
      <c r="AC32" s="212"/>
      <c r="AD32" s="212"/>
      <c r="AE32" s="212"/>
      <c r="AF32" s="212"/>
      <c r="AG32" s="212" t="s">
        <v>1264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5">
      <c r="A33" s="229"/>
      <c r="B33" s="230"/>
      <c r="C33" s="269" t="s">
        <v>1258</v>
      </c>
      <c r="D33" s="262"/>
      <c r="E33" s="262"/>
      <c r="F33" s="262"/>
      <c r="G33" s="26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297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5">
      <c r="A34" s="229"/>
      <c r="B34" s="230"/>
      <c r="C34" s="270" t="s">
        <v>1274</v>
      </c>
      <c r="D34" s="264"/>
      <c r="E34" s="264"/>
      <c r="F34" s="264"/>
      <c r="G34" s="264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297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48">
        <v>9</v>
      </c>
      <c r="B35" s="249" t="s">
        <v>1275</v>
      </c>
      <c r="C35" s="266" t="s">
        <v>1276</v>
      </c>
      <c r="D35" s="250" t="s">
        <v>1234</v>
      </c>
      <c r="E35" s="251">
        <v>28</v>
      </c>
      <c r="F35" s="252"/>
      <c r="G35" s="253">
        <f>ROUND(E35*F35,2)</f>
        <v>0</v>
      </c>
      <c r="H35" s="252"/>
      <c r="I35" s="253">
        <f>ROUND(E35*H35,2)</f>
        <v>0</v>
      </c>
      <c r="J35" s="252"/>
      <c r="K35" s="253">
        <f>ROUND(E35*J35,2)</f>
        <v>0</v>
      </c>
      <c r="L35" s="253">
        <v>21</v>
      </c>
      <c r="M35" s="253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3"/>
      <c r="S35" s="253" t="s">
        <v>418</v>
      </c>
      <c r="T35" s="254" t="s">
        <v>419</v>
      </c>
      <c r="U35" s="232">
        <v>0</v>
      </c>
      <c r="V35" s="232">
        <f>ROUND(E35*U35,2)</f>
        <v>0</v>
      </c>
      <c r="W35" s="232"/>
      <c r="X35" s="232" t="s">
        <v>234</v>
      </c>
      <c r="Y35" s="232" t="s">
        <v>235</v>
      </c>
      <c r="Z35" s="212"/>
      <c r="AA35" s="212"/>
      <c r="AB35" s="212"/>
      <c r="AC35" s="212"/>
      <c r="AD35" s="212"/>
      <c r="AE35" s="212"/>
      <c r="AF35" s="212"/>
      <c r="AG35" s="212" t="s">
        <v>1264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5">
      <c r="A36" s="229"/>
      <c r="B36" s="230"/>
      <c r="C36" s="269" t="s">
        <v>1258</v>
      </c>
      <c r="D36" s="262"/>
      <c r="E36" s="262"/>
      <c r="F36" s="262"/>
      <c r="G36" s="26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297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5">
      <c r="A37" s="229"/>
      <c r="B37" s="230"/>
      <c r="C37" s="270" t="s">
        <v>1277</v>
      </c>
      <c r="D37" s="264"/>
      <c r="E37" s="264"/>
      <c r="F37" s="264"/>
      <c r="G37" s="264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297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48">
        <v>10</v>
      </c>
      <c r="B38" s="249" t="s">
        <v>1278</v>
      </c>
      <c r="C38" s="266" t="s">
        <v>1279</v>
      </c>
      <c r="D38" s="250" t="s">
        <v>1234</v>
      </c>
      <c r="E38" s="251">
        <v>65</v>
      </c>
      <c r="F38" s="252"/>
      <c r="G38" s="253">
        <f>ROUND(E38*F38,2)</f>
        <v>0</v>
      </c>
      <c r="H38" s="252"/>
      <c r="I38" s="253">
        <f>ROUND(E38*H38,2)</f>
        <v>0</v>
      </c>
      <c r="J38" s="252"/>
      <c r="K38" s="253">
        <f>ROUND(E38*J38,2)</f>
        <v>0</v>
      </c>
      <c r="L38" s="253">
        <v>21</v>
      </c>
      <c r="M38" s="253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3"/>
      <c r="S38" s="253" t="s">
        <v>418</v>
      </c>
      <c r="T38" s="254" t="s">
        <v>419</v>
      </c>
      <c r="U38" s="232">
        <v>0</v>
      </c>
      <c r="V38" s="232">
        <f>ROUND(E38*U38,2)</f>
        <v>0</v>
      </c>
      <c r="W38" s="232"/>
      <c r="X38" s="232" t="s">
        <v>234</v>
      </c>
      <c r="Y38" s="232" t="s">
        <v>235</v>
      </c>
      <c r="Z38" s="212"/>
      <c r="AA38" s="212"/>
      <c r="AB38" s="212"/>
      <c r="AC38" s="212"/>
      <c r="AD38" s="212"/>
      <c r="AE38" s="212"/>
      <c r="AF38" s="212"/>
      <c r="AG38" s="212" t="s">
        <v>1264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5">
      <c r="A39" s="229"/>
      <c r="B39" s="230"/>
      <c r="C39" s="269" t="s">
        <v>1258</v>
      </c>
      <c r="D39" s="262"/>
      <c r="E39" s="262"/>
      <c r="F39" s="262"/>
      <c r="G39" s="26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297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5">
      <c r="A40" s="229"/>
      <c r="B40" s="230"/>
      <c r="C40" s="270" t="s">
        <v>1280</v>
      </c>
      <c r="D40" s="264"/>
      <c r="E40" s="264"/>
      <c r="F40" s="264"/>
      <c r="G40" s="264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297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48">
        <v>11</v>
      </c>
      <c r="B41" s="249" t="s">
        <v>1281</v>
      </c>
      <c r="C41" s="266" t="s">
        <v>1282</v>
      </c>
      <c r="D41" s="250" t="s">
        <v>1234</v>
      </c>
      <c r="E41" s="251">
        <v>3</v>
      </c>
      <c r="F41" s="252"/>
      <c r="G41" s="253">
        <f>ROUND(E41*F41,2)</f>
        <v>0</v>
      </c>
      <c r="H41" s="252"/>
      <c r="I41" s="253">
        <f>ROUND(E41*H41,2)</f>
        <v>0</v>
      </c>
      <c r="J41" s="252"/>
      <c r="K41" s="253">
        <f>ROUND(E41*J41,2)</f>
        <v>0</v>
      </c>
      <c r="L41" s="253">
        <v>21</v>
      </c>
      <c r="M41" s="253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3"/>
      <c r="S41" s="253" t="s">
        <v>418</v>
      </c>
      <c r="T41" s="254" t="s">
        <v>419</v>
      </c>
      <c r="U41" s="232">
        <v>0</v>
      </c>
      <c r="V41" s="232">
        <f>ROUND(E41*U41,2)</f>
        <v>0</v>
      </c>
      <c r="W41" s="232"/>
      <c r="X41" s="232" t="s">
        <v>234</v>
      </c>
      <c r="Y41" s="232" t="s">
        <v>235</v>
      </c>
      <c r="Z41" s="212"/>
      <c r="AA41" s="212"/>
      <c r="AB41" s="212"/>
      <c r="AC41" s="212"/>
      <c r="AD41" s="212"/>
      <c r="AE41" s="212"/>
      <c r="AF41" s="212"/>
      <c r="AG41" s="212" t="s">
        <v>1264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25">
      <c r="A42" s="229"/>
      <c r="B42" s="230"/>
      <c r="C42" s="269" t="s">
        <v>1258</v>
      </c>
      <c r="D42" s="262"/>
      <c r="E42" s="262"/>
      <c r="F42" s="262"/>
      <c r="G42" s="26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297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5">
      <c r="A43" s="229"/>
      <c r="B43" s="230"/>
      <c r="C43" s="270" t="s">
        <v>1283</v>
      </c>
      <c r="D43" s="264"/>
      <c r="E43" s="264"/>
      <c r="F43" s="264"/>
      <c r="G43" s="264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297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5">
      <c r="A44" s="248">
        <v>12</v>
      </c>
      <c r="B44" s="249" t="s">
        <v>1284</v>
      </c>
      <c r="C44" s="266" t="s">
        <v>1285</v>
      </c>
      <c r="D44" s="250" t="s">
        <v>1234</v>
      </c>
      <c r="E44" s="251">
        <v>4</v>
      </c>
      <c r="F44" s="252"/>
      <c r="G44" s="253">
        <f>ROUND(E44*F44,2)</f>
        <v>0</v>
      </c>
      <c r="H44" s="252"/>
      <c r="I44" s="253">
        <f>ROUND(E44*H44,2)</f>
        <v>0</v>
      </c>
      <c r="J44" s="252"/>
      <c r="K44" s="253">
        <f>ROUND(E44*J44,2)</f>
        <v>0</v>
      </c>
      <c r="L44" s="253">
        <v>21</v>
      </c>
      <c r="M44" s="253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3"/>
      <c r="S44" s="253" t="s">
        <v>418</v>
      </c>
      <c r="T44" s="254" t="s">
        <v>419</v>
      </c>
      <c r="U44" s="232">
        <v>0</v>
      </c>
      <c r="V44" s="232">
        <f>ROUND(E44*U44,2)</f>
        <v>0</v>
      </c>
      <c r="W44" s="232"/>
      <c r="X44" s="232" t="s">
        <v>234</v>
      </c>
      <c r="Y44" s="232" t="s">
        <v>235</v>
      </c>
      <c r="Z44" s="212"/>
      <c r="AA44" s="212"/>
      <c r="AB44" s="212"/>
      <c r="AC44" s="212"/>
      <c r="AD44" s="212"/>
      <c r="AE44" s="212"/>
      <c r="AF44" s="212"/>
      <c r="AG44" s="212" t="s">
        <v>1264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5">
      <c r="A45" s="229"/>
      <c r="B45" s="230"/>
      <c r="C45" s="269" t="s">
        <v>1258</v>
      </c>
      <c r="D45" s="262"/>
      <c r="E45" s="262"/>
      <c r="F45" s="262"/>
      <c r="G45" s="26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297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5">
      <c r="A46" s="229"/>
      <c r="B46" s="230"/>
      <c r="C46" s="270" t="s">
        <v>1265</v>
      </c>
      <c r="D46" s="264"/>
      <c r="E46" s="264"/>
      <c r="F46" s="264"/>
      <c r="G46" s="264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297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48">
        <v>13</v>
      </c>
      <c r="B47" s="249" t="s">
        <v>1286</v>
      </c>
      <c r="C47" s="266" t="s">
        <v>1287</v>
      </c>
      <c r="D47" s="250" t="s">
        <v>1234</v>
      </c>
      <c r="E47" s="251">
        <v>11</v>
      </c>
      <c r="F47" s="252"/>
      <c r="G47" s="253">
        <f>ROUND(E47*F47,2)</f>
        <v>0</v>
      </c>
      <c r="H47" s="252"/>
      <c r="I47" s="253">
        <f>ROUND(E47*H47,2)</f>
        <v>0</v>
      </c>
      <c r="J47" s="252"/>
      <c r="K47" s="253">
        <f>ROUND(E47*J47,2)</f>
        <v>0</v>
      </c>
      <c r="L47" s="253">
        <v>21</v>
      </c>
      <c r="M47" s="253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3"/>
      <c r="S47" s="253" t="s">
        <v>418</v>
      </c>
      <c r="T47" s="254" t="s">
        <v>419</v>
      </c>
      <c r="U47" s="232">
        <v>0</v>
      </c>
      <c r="V47" s="232">
        <f>ROUND(E47*U47,2)</f>
        <v>0</v>
      </c>
      <c r="W47" s="232"/>
      <c r="X47" s="232" t="s">
        <v>234</v>
      </c>
      <c r="Y47" s="232" t="s">
        <v>235</v>
      </c>
      <c r="Z47" s="212"/>
      <c r="AA47" s="212"/>
      <c r="AB47" s="212"/>
      <c r="AC47" s="212"/>
      <c r="AD47" s="212"/>
      <c r="AE47" s="212"/>
      <c r="AF47" s="212"/>
      <c r="AG47" s="212" t="s">
        <v>1264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5">
      <c r="A48" s="229"/>
      <c r="B48" s="230"/>
      <c r="C48" s="269" t="s">
        <v>1288</v>
      </c>
      <c r="D48" s="262"/>
      <c r="E48" s="262"/>
      <c r="F48" s="262"/>
      <c r="G48" s="26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297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5">
      <c r="A49" s="229"/>
      <c r="B49" s="230"/>
      <c r="C49" s="270" t="s">
        <v>1289</v>
      </c>
      <c r="D49" s="264"/>
      <c r="E49" s="264"/>
      <c r="F49" s="264"/>
      <c r="G49" s="264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297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5">
      <c r="A50" s="248">
        <v>14</v>
      </c>
      <c r="B50" s="249" t="s">
        <v>1290</v>
      </c>
      <c r="C50" s="266" t="s">
        <v>1291</v>
      </c>
      <c r="D50" s="250" t="s">
        <v>1234</v>
      </c>
      <c r="E50" s="251">
        <v>4</v>
      </c>
      <c r="F50" s="252"/>
      <c r="G50" s="253">
        <f>ROUND(E50*F50,2)</f>
        <v>0</v>
      </c>
      <c r="H50" s="252"/>
      <c r="I50" s="253">
        <f>ROUND(E50*H50,2)</f>
        <v>0</v>
      </c>
      <c r="J50" s="252"/>
      <c r="K50" s="253">
        <f>ROUND(E50*J50,2)</f>
        <v>0</v>
      </c>
      <c r="L50" s="253">
        <v>21</v>
      </c>
      <c r="M50" s="253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3"/>
      <c r="S50" s="253" t="s">
        <v>418</v>
      </c>
      <c r="T50" s="254" t="s">
        <v>419</v>
      </c>
      <c r="U50" s="232">
        <v>0</v>
      </c>
      <c r="V50" s="232">
        <f>ROUND(E50*U50,2)</f>
        <v>0</v>
      </c>
      <c r="W50" s="232"/>
      <c r="X50" s="232" t="s">
        <v>234</v>
      </c>
      <c r="Y50" s="232" t="s">
        <v>235</v>
      </c>
      <c r="Z50" s="212"/>
      <c r="AA50" s="212"/>
      <c r="AB50" s="212"/>
      <c r="AC50" s="212"/>
      <c r="AD50" s="212"/>
      <c r="AE50" s="212"/>
      <c r="AF50" s="212"/>
      <c r="AG50" s="212" t="s">
        <v>1264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2" x14ac:dyDescent="0.25">
      <c r="A51" s="229"/>
      <c r="B51" s="230"/>
      <c r="C51" s="269" t="s">
        <v>1258</v>
      </c>
      <c r="D51" s="262"/>
      <c r="E51" s="262"/>
      <c r="F51" s="262"/>
      <c r="G51" s="26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2"/>
      <c r="AA51" s="212"/>
      <c r="AB51" s="212"/>
      <c r="AC51" s="212"/>
      <c r="AD51" s="212"/>
      <c r="AE51" s="212"/>
      <c r="AF51" s="212"/>
      <c r="AG51" s="212" t="s">
        <v>297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5">
      <c r="A52" s="229"/>
      <c r="B52" s="230"/>
      <c r="C52" s="270" t="s">
        <v>1265</v>
      </c>
      <c r="D52" s="264"/>
      <c r="E52" s="264"/>
      <c r="F52" s="264"/>
      <c r="G52" s="264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32"/>
      <c r="Z52" s="212"/>
      <c r="AA52" s="212"/>
      <c r="AB52" s="212"/>
      <c r="AC52" s="212"/>
      <c r="AD52" s="212"/>
      <c r="AE52" s="212"/>
      <c r="AF52" s="212"/>
      <c r="AG52" s="212" t="s">
        <v>297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48">
        <v>15</v>
      </c>
      <c r="B53" s="249" t="s">
        <v>1292</v>
      </c>
      <c r="C53" s="266" t="s">
        <v>1293</v>
      </c>
      <c r="D53" s="250" t="s">
        <v>1234</v>
      </c>
      <c r="E53" s="251">
        <v>1</v>
      </c>
      <c r="F53" s="252"/>
      <c r="G53" s="253">
        <f>ROUND(E53*F53,2)</f>
        <v>0</v>
      </c>
      <c r="H53" s="252"/>
      <c r="I53" s="253">
        <f>ROUND(E53*H53,2)</f>
        <v>0</v>
      </c>
      <c r="J53" s="252"/>
      <c r="K53" s="253">
        <f>ROUND(E53*J53,2)</f>
        <v>0</v>
      </c>
      <c r="L53" s="253">
        <v>21</v>
      </c>
      <c r="M53" s="253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3"/>
      <c r="S53" s="253" t="s">
        <v>418</v>
      </c>
      <c r="T53" s="254" t="s">
        <v>419</v>
      </c>
      <c r="U53" s="232">
        <v>0</v>
      </c>
      <c r="V53" s="232">
        <f>ROUND(E53*U53,2)</f>
        <v>0</v>
      </c>
      <c r="W53" s="232"/>
      <c r="X53" s="232" t="s">
        <v>234</v>
      </c>
      <c r="Y53" s="232" t="s">
        <v>235</v>
      </c>
      <c r="Z53" s="212"/>
      <c r="AA53" s="212"/>
      <c r="AB53" s="212"/>
      <c r="AC53" s="212"/>
      <c r="AD53" s="212"/>
      <c r="AE53" s="212"/>
      <c r="AF53" s="212"/>
      <c r="AG53" s="212" t="s">
        <v>1264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2" x14ac:dyDescent="0.25">
      <c r="A54" s="229"/>
      <c r="B54" s="230"/>
      <c r="C54" s="269" t="s">
        <v>1288</v>
      </c>
      <c r="D54" s="262"/>
      <c r="E54" s="262"/>
      <c r="F54" s="262"/>
      <c r="G54" s="262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32"/>
      <c r="Z54" s="212"/>
      <c r="AA54" s="212"/>
      <c r="AB54" s="212"/>
      <c r="AC54" s="212"/>
      <c r="AD54" s="212"/>
      <c r="AE54" s="212"/>
      <c r="AF54" s="212"/>
      <c r="AG54" s="212" t="s">
        <v>297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5">
      <c r="A55" s="229"/>
      <c r="B55" s="230"/>
      <c r="C55" s="270" t="s">
        <v>1252</v>
      </c>
      <c r="D55" s="264"/>
      <c r="E55" s="264"/>
      <c r="F55" s="264"/>
      <c r="G55" s="264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2"/>
      <c r="AA55" s="212"/>
      <c r="AB55" s="212"/>
      <c r="AC55" s="212"/>
      <c r="AD55" s="212"/>
      <c r="AE55" s="212"/>
      <c r="AF55" s="212"/>
      <c r="AG55" s="212" t="s">
        <v>297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48">
        <v>16</v>
      </c>
      <c r="B56" s="249" t="s">
        <v>1294</v>
      </c>
      <c r="C56" s="266" t="s">
        <v>1295</v>
      </c>
      <c r="D56" s="250" t="s">
        <v>1234</v>
      </c>
      <c r="E56" s="251">
        <v>1</v>
      </c>
      <c r="F56" s="252"/>
      <c r="G56" s="253">
        <f>ROUND(E56*F56,2)</f>
        <v>0</v>
      </c>
      <c r="H56" s="252"/>
      <c r="I56" s="253">
        <f>ROUND(E56*H56,2)</f>
        <v>0</v>
      </c>
      <c r="J56" s="252"/>
      <c r="K56" s="253">
        <f>ROUND(E56*J56,2)</f>
        <v>0</v>
      </c>
      <c r="L56" s="253">
        <v>21</v>
      </c>
      <c r="M56" s="253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3"/>
      <c r="S56" s="253" t="s">
        <v>418</v>
      </c>
      <c r="T56" s="254" t="s">
        <v>419</v>
      </c>
      <c r="U56" s="232">
        <v>0</v>
      </c>
      <c r="V56" s="232">
        <f>ROUND(E56*U56,2)</f>
        <v>0</v>
      </c>
      <c r="W56" s="232"/>
      <c r="X56" s="232" t="s">
        <v>234</v>
      </c>
      <c r="Y56" s="232" t="s">
        <v>235</v>
      </c>
      <c r="Z56" s="212"/>
      <c r="AA56" s="212"/>
      <c r="AB56" s="212"/>
      <c r="AC56" s="212"/>
      <c r="AD56" s="212"/>
      <c r="AE56" s="212"/>
      <c r="AF56" s="212"/>
      <c r="AG56" s="212" t="s">
        <v>1264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2" x14ac:dyDescent="0.25">
      <c r="A57" s="229"/>
      <c r="B57" s="230"/>
      <c r="C57" s="269" t="s">
        <v>1288</v>
      </c>
      <c r="D57" s="262"/>
      <c r="E57" s="262"/>
      <c r="F57" s="262"/>
      <c r="G57" s="26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32"/>
      <c r="Z57" s="212"/>
      <c r="AA57" s="212"/>
      <c r="AB57" s="212"/>
      <c r="AC57" s="212"/>
      <c r="AD57" s="212"/>
      <c r="AE57" s="212"/>
      <c r="AF57" s="212"/>
      <c r="AG57" s="212" t="s">
        <v>297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5">
      <c r="A58" s="229"/>
      <c r="B58" s="230"/>
      <c r="C58" s="270" t="s">
        <v>1252</v>
      </c>
      <c r="D58" s="264"/>
      <c r="E58" s="264"/>
      <c r="F58" s="264"/>
      <c r="G58" s="264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297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5">
      <c r="A59" s="248">
        <v>17</v>
      </c>
      <c r="B59" s="249" t="s">
        <v>1296</v>
      </c>
      <c r="C59" s="266" t="s">
        <v>1297</v>
      </c>
      <c r="D59" s="250" t="s">
        <v>1234</v>
      </c>
      <c r="E59" s="251">
        <v>5</v>
      </c>
      <c r="F59" s="252"/>
      <c r="G59" s="253">
        <f>ROUND(E59*F59,2)</f>
        <v>0</v>
      </c>
      <c r="H59" s="252"/>
      <c r="I59" s="253">
        <f>ROUND(E59*H59,2)</f>
        <v>0</v>
      </c>
      <c r="J59" s="252"/>
      <c r="K59" s="253">
        <f>ROUND(E59*J59,2)</f>
        <v>0</v>
      </c>
      <c r="L59" s="253">
        <v>21</v>
      </c>
      <c r="M59" s="253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3"/>
      <c r="S59" s="253" t="s">
        <v>418</v>
      </c>
      <c r="T59" s="254" t="s">
        <v>419</v>
      </c>
      <c r="U59" s="232">
        <v>0</v>
      </c>
      <c r="V59" s="232">
        <f>ROUND(E59*U59,2)</f>
        <v>0</v>
      </c>
      <c r="W59" s="232"/>
      <c r="X59" s="232" t="s">
        <v>234</v>
      </c>
      <c r="Y59" s="232" t="s">
        <v>235</v>
      </c>
      <c r="Z59" s="212"/>
      <c r="AA59" s="212"/>
      <c r="AB59" s="212"/>
      <c r="AC59" s="212"/>
      <c r="AD59" s="212"/>
      <c r="AE59" s="212"/>
      <c r="AF59" s="212"/>
      <c r="AG59" s="212" t="s">
        <v>1264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5">
      <c r="A60" s="229"/>
      <c r="B60" s="230"/>
      <c r="C60" s="269" t="s">
        <v>1288</v>
      </c>
      <c r="D60" s="262"/>
      <c r="E60" s="262"/>
      <c r="F60" s="262"/>
      <c r="G60" s="26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2"/>
      <c r="AA60" s="212"/>
      <c r="AB60" s="212"/>
      <c r="AC60" s="212"/>
      <c r="AD60" s="212"/>
      <c r="AE60" s="212"/>
      <c r="AF60" s="212"/>
      <c r="AG60" s="212" t="s">
        <v>297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5">
      <c r="A61" s="229"/>
      <c r="B61" s="230"/>
      <c r="C61" s="270" t="s">
        <v>1298</v>
      </c>
      <c r="D61" s="264"/>
      <c r="E61" s="264"/>
      <c r="F61" s="264"/>
      <c r="G61" s="264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2"/>
      <c r="AA61" s="212"/>
      <c r="AB61" s="212"/>
      <c r="AC61" s="212"/>
      <c r="AD61" s="212"/>
      <c r="AE61" s="212"/>
      <c r="AF61" s="212"/>
      <c r="AG61" s="212" t="s">
        <v>297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5">
      <c r="A62" s="248">
        <v>18</v>
      </c>
      <c r="B62" s="249" t="s">
        <v>1299</v>
      </c>
      <c r="C62" s="266" t="s">
        <v>1300</v>
      </c>
      <c r="D62" s="250" t="s">
        <v>1234</v>
      </c>
      <c r="E62" s="251">
        <v>10</v>
      </c>
      <c r="F62" s="252"/>
      <c r="G62" s="253">
        <f>ROUND(E62*F62,2)</f>
        <v>0</v>
      </c>
      <c r="H62" s="252"/>
      <c r="I62" s="253">
        <f>ROUND(E62*H62,2)</f>
        <v>0</v>
      </c>
      <c r="J62" s="252"/>
      <c r="K62" s="253">
        <f>ROUND(E62*J62,2)</f>
        <v>0</v>
      </c>
      <c r="L62" s="253">
        <v>21</v>
      </c>
      <c r="M62" s="253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3"/>
      <c r="S62" s="253" t="s">
        <v>418</v>
      </c>
      <c r="T62" s="254" t="s">
        <v>419</v>
      </c>
      <c r="U62" s="232">
        <v>0</v>
      </c>
      <c r="V62" s="232">
        <f>ROUND(E62*U62,2)</f>
        <v>0</v>
      </c>
      <c r="W62" s="232"/>
      <c r="X62" s="232" t="s">
        <v>234</v>
      </c>
      <c r="Y62" s="232" t="s">
        <v>235</v>
      </c>
      <c r="Z62" s="212"/>
      <c r="AA62" s="212"/>
      <c r="AB62" s="212"/>
      <c r="AC62" s="212"/>
      <c r="AD62" s="212"/>
      <c r="AE62" s="212"/>
      <c r="AF62" s="212"/>
      <c r="AG62" s="212" t="s">
        <v>1264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25">
      <c r="A63" s="229"/>
      <c r="B63" s="230"/>
      <c r="C63" s="269" t="s">
        <v>1288</v>
      </c>
      <c r="D63" s="262"/>
      <c r="E63" s="262"/>
      <c r="F63" s="262"/>
      <c r="G63" s="26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2"/>
      <c r="AA63" s="212"/>
      <c r="AB63" s="212"/>
      <c r="AC63" s="212"/>
      <c r="AD63" s="212"/>
      <c r="AE63" s="212"/>
      <c r="AF63" s="212"/>
      <c r="AG63" s="212" t="s">
        <v>297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5">
      <c r="A64" s="229"/>
      <c r="B64" s="230"/>
      <c r="C64" s="270" t="s">
        <v>1301</v>
      </c>
      <c r="D64" s="264"/>
      <c r="E64" s="264"/>
      <c r="F64" s="264"/>
      <c r="G64" s="264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32"/>
      <c r="Z64" s="212"/>
      <c r="AA64" s="212"/>
      <c r="AB64" s="212"/>
      <c r="AC64" s="212"/>
      <c r="AD64" s="212"/>
      <c r="AE64" s="212"/>
      <c r="AF64" s="212"/>
      <c r="AG64" s="212" t="s">
        <v>297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48">
        <v>19</v>
      </c>
      <c r="B65" s="249" t="s">
        <v>1302</v>
      </c>
      <c r="C65" s="266" t="s">
        <v>1303</v>
      </c>
      <c r="D65" s="250" t="s">
        <v>1234</v>
      </c>
      <c r="E65" s="251">
        <v>1</v>
      </c>
      <c r="F65" s="252"/>
      <c r="G65" s="253">
        <f>ROUND(E65*F65,2)</f>
        <v>0</v>
      </c>
      <c r="H65" s="252"/>
      <c r="I65" s="253">
        <f>ROUND(E65*H65,2)</f>
        <v>0</v>
      </c>
      <c r="J65" s="252"/>
      <c r="K65" s="253">
        <f>ROUND(E65*J65,2)</f>
        <v>0</v>
      </c>
      <c r="L65" s="253">
        <v>21</v>
      </c>
      <c r="M65" s="253">
        <f>G65*(1+L65/100)</f>
        <v>0</v>
      </c>
      <c r="N65" s="251">
        <v>0</v>
      </c>
      <c r="O65" s="251">
        <f>ROUND(E65*N65,2)</f>
        <v>0</v>
      </c>
      <c r="P65" s="251">
        <v>0</v>
      </c>
      <c r="Q65" s="251">
        <f>ROUND(E65*P65,2)</f>
        <v>0</v>
      </c>
      <c r="R65" s="253"/>
      <c r="S65" s="253" t="s">
        <v>418</v>
      </c>
      <c r="T65" s="254" t="s">
        <v>419</v>
      </c>
      <c r="U65" s="232">
        <v>0</v>
      </c>
      <c r="V65" s="232">
        <f>ROUND(E65*U65,2)</f>
        <v>0</v>
      </c>
      <c r="W65" s="232"/>
      <c r="X65" s="232" t="s">
        <v>234</v>
      </c>
      <c r="Y65" s="232" t="s">
        <v>235</v>
      </c>
      <c r="Z65" s="212"/>
      <c r="AA65" s="212"/>
      <c r="AB65" s="212"/>
      <c r="AC65" s="212"/>
      <c r="AD65" s="212"/>
      <c r="AE65" s="212"/>
      <c r="AF65" s="212"/>
      <c r="AG65" s="212" t="s">
        <v>1264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2" x14ac:dyDescent="0.25">
      <c r="A66" s="229"/>
      <c r="B66" s="230"/>
      <c r="C66" s="269" t="s">
        <v>1288</v>
      </c>
      <c r="D66" s="262"/>
      <c r="E66" s="262"/>
      <c r="F66" s="262"/>
      <c r="G66" s="26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32"/>
      <c r="Z66" s="212"/>
      <c r="AA66" s="212"/>
      <c r="AB66" s="212"/>
      <c r="AC66" s="212"/>
      <c r="AD66" s="212"/>
      <c r="AE66" s="212"/>
      <c r="AF66" s="212"/>
      <c r="AG66" s="212" t="s">
        <v>297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 x14ac:dyDescent="0.25">
      <c r="A67" s="229"/>
      <c r="B67" s="230"/>
      <c r="C67" s="270" t="s">
        <v>1252</v>
      </c>
      <c r="D67" s="264"/>
      <c r="E67" s="264"/>
      <c r="F67" s="264"/>
      <c r="G67" s="264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32"/>
      <c r="Z67" s="212"/>
      <c r="AA67" s="212"/>
      <c r="AB67" s="212"/>
      <c r="AC67" s="212"/>
      <c r="AD67" s="212"/>
      <c r="AE67" s="212"/>
      <c r="AF67" s="212"/>
      <c r="AG67" s="212" t="s">
        <v>297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5">
      <c r="A68" s="248">
        <v>20</v>
      </c>
      <c r="B68" s="249" t="s">
        <v>1304</v>
      </c>
      <c r="C68" s="266" t="s">
        <v>1305</v>
      </c>
      <c r="D68" s="250" t="s">
        <v>1234</v>
      </c>
      <c r="E68" s="251">
        <v>2</v>
      </c>
      <c r="F68" s="252"/>
      <c r="G68" s="253">
        <f>ROUND(E68*F68,2)</f>
        <v>0</v>
      </c>
      <c r="H68" s="252"/>
      <c r="I68" s="253">
        <f>ROUND(E68*H68,2)</f>
        <v>0</v>
      </c>
      <c r="J68" s="252"/>
      <c r="K68" s="253">
        <f>ROUND(E68*J68,2)</f>
        <v>0</v>
      </c>
      <c r="L68" s="253">
        <v>21</v>
      </c>
      <c r="M68" s="253">
        <f>G68*(1+L68/100)</f>
        <v>0</v>
      </c>
      <c r="N68" s="251">
        <v>0</v>
      </c>
      <c r="O68" s="251">
        <f>ROUND(E68*N68,2)</f>
        <v>0</v>
      </c>
      <c r="P68" s="251">
        <v>0</v>
      </c>
      <c r="Q68" s="251">
        <f>ROUND(E68*P68,2)</f>
        <v>0</v>
      </c>
      <c r="R68" s="253"/>
      <c r="S68" s="253" t="s">
        <v>418</v>
      </c>
      <c r="T68" s="254" t="s">
        <v>419</v>
      </c>
      <c r="U68" s="232">
        <v>0</v>
      </c>
      <c r="V68" s="232">
        <f>ROUND(E68*U68,2)</f>
        <v>0</v>
      </c>
      <c r="W68" s="232"/>
      <c r="X68" s="232" t="s">
        <v>234</v>
      </c>
      <c r="Y68" s="232" t="s">
        <v>235</v>
      </c>
      <c r="Z68" s="212"/>
      <c r="AA68" s="212"/>
      <c r="AB68" s="212"/>
      <c r="AC68" s="212"/>
      <c r="AD68" s="212"/>
      <c r="AE68" s="212"/>
      <c r="AF68" s="212"/>
      <c r="AG68" s="212" t="s">
        <v>1264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 x14ac:dyDescent="0.25">
      <c r="A69" s="229"/>
      <c r="B69" s="230"/>
      <c r="C69" s="269" t="s">
        <v>1288</v>
      </c>
      <c r="D69" s="262"/>
      <c r="E69" s="262"/>
      <c r="F69" s="262"/>
      <c r="G69" s="26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32"/>
      <c r="Z69" s="212"/>
      <c r="AA69" s="212"/>
      <c r="AB69" s="212"/>
      <c r="AC69" s="212"/>
      <c r="AD69" s="212"/>
      <c r="AE69" s="212"/>
      <c r="AF69" s="212"/>
      <c r="AG69" s="212" t="s">
        <v>297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5">
      <c r="A70" s="229"/>
      <c r="B70" s="230"/>
      <c r="C70" s="270" t="s">
        <v>1271</v>
      </c>
      <c r="D70" s="264"/>
      <c r="E70" s="264"/>
      <c r="F70" s="264"/>
      <c r="G70" s="264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32"/>
      <c r="Z70" s="212"/>
      <c r="AA70" s="212"/>
      <c r="AB70" s="212"/>
      <c r="AC70" s="212"/>
      <c r="AD70" s="212"/>
      <c r="AE70" s="212"/>
      <c r="AF70" s="212"/>
      <c r="AG70" s="212" t="s">
        <v>297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5">
      <c r="A71" s="248">
        <v>21</v>
      </c>
      <c r="B71" s="249" t="s">
        <v>1306</v>
      </c>
      <c r="C71" s="266" t="s">
        <v>1307</v>
      </c>
      <c r="D71" s="250" t="s">
        <v>1234</v>
      </c>
      <c r="E71" s="251">
        <v>2</v>
      </c>
      <c r="F71" s="252"/>
      <c r="G71" s="253">
        <f>ROUND(E71*F71,2)</f>
        <v>0</v>
      </c>
      <c r="H71" s="252"/>
      <c r="I71" s="253">
        <f>ROUND(E71*H71,2)</f>
        <v>0</v>
      </c>
      <c r="J71" s="252"/>
      <c r="K71" s="253">
        <f>ROUND(E71*J71,2)</f>
        <v>0</v>
      </c>
      <c r="L71" s="253">
        <v>21</v>
      </c>
      <c r="M71" s="253">
        <f>G71*(1+L71/100)</f>
        <v>0</v>
      </c>
      <c r="N71" s="251">
        <v>0</v>
      </c>
      <c r="O71" s="251">
        <f>ROUND(E71*N71,2)</f>
        <v>0</v>
      </c>
      <c r="P71" s="251">
        <v>0</v>
      </c>
      <c r="Q71" s="251">
        <f>ROUND(E71*P71,2)</f>
        <v>0</v>
      </c>
      <c r="R71" s="253"/>
      <c r="S71" s="253" t="s">
        <v>418</v>
      </c>
      <c r="T71" s="254" t="s">
        <v>419</v>
      </c>
      <c r="U71" s="232">
        <v>0</v>
      </c>
      <c r="V71" s="232">
        <f>ROUND(E71*U71,2)</f>
        <v>0</v>
      </c>
      <c r="W71" s="232"/>
      <c r="X71" s="232" t="s">
        <v>234</v>
      </c>
      <c r="Y71" s="232" t="s">
        <v>235</v>
      </c>
      <c r="Z71" s="212"/>
      <c r="AA71" s="212"/>
      <c r="AB71" s="212"/>
      <c r="AC71" s="212"/>
      <c r="AD71" s="212"/>
      <c r="AE71" s="212"/>
      <c r="AF71" s="212"/>
      <c r="AG71" s="212" t="s">
        <v>1264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 x14ac:dyDescent="0.25">
      <c r="A72" s="229"/>
      <c r="B72" s="230"/>
      <c r="C72" s="269" t="s">
        <v>1288</v>
      </c>
      <c r="D72" s="262"/>
      <c r="E72" s="262"/>
      <c r="F72" s="262"/>
      <c r="G72" s="26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32"/>
      <c r="Z72" s="212"/>
      <c r="AA72" s="212"/>
      <c r="AB72" s="212"/>
      <c r="AC72" s="212"/>
      <c r="AD72" s="212"/>
      <c r="AE72" s="212"/>
      <c r="AF72" s="212"/>
      <c r="AG72" s="212" t="s">
        <v>297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5">
      <c r="A73" s="229"/>
      <c r="B73" s="230"/>
      <c r="C73" s="270" t="s">
        <v>1271</v>
      </c>
      <c r="D73" s="264"/>
      <c r="E73" s="264"/>
      <c r="F73" s="264"/>
      <c r="G73" s="264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2"/>
      <c r="AA73" s="212"/>
      <c r="AB73" s="212"/>
      <c r="AC73" s="212"/>
      <c r="AD73" s="212"/>
      <c r="AE73" s="212"/>
      <c r="AF73" s="212"/>
      <c r="AG73" s="212" t="s">
        <v>297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5">
      <c r="A74" s="248">
        <v>22</v>
      </c>
      <c r="B74" s="249" t="s">
        <v>1308</v>
      </c>
      <c r="C74" s="266" t="s">
        <v>1309</v>
      </c>
      <c r="D74" s="250" t="s">
        <v>417</v>
      </c>
      <c r="E74" s="251">
        <v>1</v>
      </c>
      <c r="F74" s="252"/>
      <c r="G74" s="253">
        <f>ROUND(E74*F74,2)</f>
        <v>0</v>
      </c>
      <c r="H74" s="252"/>
      <c r="I74" s="253">
        <f>ROUND(E74*H74,2)</f>
        <v>0</v>
      </c>
      <c r="J74" s="252"/>
      <c r="K74" s="253">
        <f>ROUND(E74*J74,2)</f>
        <v>0</v>
      </c>
      <c r="L74" s="253">
        <v>21</v>
      </c>
      <c r="M74" s="253">
        <f>G74*(1+L74/100)</f>
        <v>0</v>
      </c>
      <c r="N74" s="251">
        <v>0</v>
      </c>
      <c r="O74" s="251">
        <f>ROUND(E74*N74,2)</f>
        <v>0</v>
      </c>
      <c r="P74" s="251">
        <v>0</v>
      </c>
      <c r="Q74" s="251">
        <f>ROUND(E74*P74,2)</f>
        <v>0</v>
      </c>
      <c r="R74" s="253"/>
      <c r="S74" s="253" t="s">
        <v>418</v>
      </c>
      <c r="T74" s="254" t="s">
        <v>419</v>
      </c>
      <c r="U74" s="232">
        <v>0</v>
      </c>
      <c r="V74" s="232">
        <f>ROUND(E74*U74,2)</f>
        <v>0</v>
      </c>
      <c r="W74" s="232"/>
      <c r="X74" s="232" t="s">
        <v>234</v>
      </c>
      <c r="Y74" s="232" t="s">
        <v>235</v>
      </c>
      <c r="Z74" s="212"/>
      <c r="AA74" s="212"/>
      <c r="AB74" s="212"/>
      <c r="AC74" s="212"/>
      <c r="AD74" s="212"/>
      <c r="AE74" s="212"/>
      <c r="AF74" s="212"/>
      <c r="AG74" s="212" t="s">
        <v>1264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2" x14ac:dyDescent="0.25">
      <c r="A75" s="229"/>
      <c r="B75" s="230"/>
      <c r="C75" s="269" t="s">
        <v>1310</v>
      </c>
      <c r="D75" s="262"/>
      <c r="E75" s="262"/>
      <c r="F75" s="262"/>
      <c r="G75" s="262"/>
      <c r="H75" s="232"/>
      <c r="I75" s="232"/>
      <c r="J75" s="232"/>
      <c r="K75" s="232"/>
      <c r="L75" s="232"/>
      <c r="M75" s="232"/>
      <c r="N75" s="231"/>
      <c r="O75" s="231"/>
      <c r="P75" s="231"/>
      <c r="Q75" s="231"/>
      <c r="R75" s="232"/>
      <c r="S75" s="232"/>
      <c r="T75" s="232"/>
      <c r="U75" s="232"/>
      <c r="V75" s="232"/>
      <c r="W75" s="232"/>
      <c r="X75" s="232"/>
      <c r="Y75" s="232"/>
      <c r="Z75" s="212"/>
      <c r="AA75" s="212"/>
      <c r="AB75" s="212"/>
      <c r="AC75" s="212"/>
      <c r="AD75" s="212"/>
      <c r="AE75" s="212"/>
      <c r="AF75" s="212"/>
      <c r="AG75" s="212" t="s">
        <v>297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5">
      <c r="A76" s="229"/>
      <c r="B76" s="230"/>
      <c r="C76" s="270" t="s">
        <v>1311</v>
      </c>
      <c r="D76" s="264"/>
      <c r="E76" s="264"/>
      <c r="F76" s="264"/>
      <c r="G76" s="264"/>
      <c r="H76" s="232"/>
      <c r="I76" s="232"/>
      <c r="J76" s="232"/>
      <c r="K76" s="232"/>
      <c r="L76" s="232"/>
      <c r="M76" s="232"/>
      <c r="N76" s="231"/>
      <c r="O76" s="231"/>
      <c r="P76" s="231"/>
      <c r="Q76" s="231"/>
      <c r="R76" s="232"/>
      <c r="S76" s="232"/>
      <c r="T76" s="232"/>
      <c r="U76" s="232"/>
      <c r="V76" s="232"/>
      <c r="W76" s="232"/>
      <c r="X76" s="232"/>
      <c r="Y76" s="232"/>
      <c r="Z76" s="212"/>
      <c r="AA76" s="212"/>
      <c r="AB76" s="212"/>
      <c r="AC76" s="212"/>
      <c r="AD76" s="212"/>
      <c r="AE76" s="212"/>
      <c r="AF76" s="212"/>
      <c r="AG76" s="212" t="s">
        <v>297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5">
      <c r="A77" s="248">
        <v>23</v>
      </c>
      <c r="B77" s="249" t="s">
        <v>1312</v>
      </c>
      <c r="C77" s="266" t="s">
        <v>1313</v>
      </c>
      <c r="D77" s="250" t="s">
        <v>1234</v>
      </c>
      <c r="E77" s="251">
        <v>1</v>
      </c>
      <c r="F77" s="252"/>
      <c r="G77" s="253">
        <f>ROUND(E77*F77,2)</f>
        <v>0</v>
      </c>
      <c r="H77" s="252"/>
      <c r="I77" s="253">
        <f>ROUND(E77*H77,2)</f>
        <v>0</v>
      </c>
      <c r="J77" s="252"/>
      <c r="K77" s="253">
        <f>ROUND(E77*J77,2)</f>
        <v>0</v>
      </c>
      <c r="L77" s="253">
        <v>21</v>
      </c>
      <c r="M77" s="253">
        <f>G77*(1+L77/100)</f>
        <v>0</v>
      </c>
      <c r="N77" s="251">
        <v>0</v>
      </c>
      <c r="O77" s="251">
        <f>ROUND(E77*N77,2)</f>
        <v>0</v>
      </c>
      <c r="P77" s="251">
        <v>0</v>
      </c>
      <c r="Q77" s="251">
        <f>ROUND(E77*P77,2)</f>
        <v>0</v>
      </c>
      <c r="R77" s="253"/>
      <c r="S77" s="253" t="s">
        <v>418</v>
      </c>
      <c r="T77" s="254" t="s">
        <v>419</v>
      </c>
      <c r="U77" s="232">
        <v>0</v>
      </c>
      <c r="V77" s="232">
        <f>ROUND(E77*U77,2)</f>
        <v>0</v>
      </c>
      <c r="W77" s="232"/>
      <c r="X77" s="232" t="s">
        <v>462</v>
      </c>
      <c r="Y77" s="232" t="s">
        <v>235</v>
      </c>
      <c r="Z77" s="212"/>
      <c r="AA77" s="212"/>
      <c r="AB77" s="212"/>
      <c r="AC77" s="212"/>
      <c r="AD77" s="212"/>
      <c r="AE77" s="212"/>
      <c r="AF77" s="212"/>
      <c r="AG77" s="212" t="s">
        <v>1219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 x14ac:dyDescent="0.25">
      <c r="A78" s="229"/>
      <c r="B78" s="230"/>
      <c r="C78" s="269" t="s">
        <v>1314</v>
      </c>
      <c r="D78" s="262"/>
      <c r="E78" s="262"/>
      <c r="F78" s="262"/>
      <c r="G78" s="262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32"/>
      <c r="Z78" s="212"/>
      <c r="AA78" s="212"/>
      <c r="AB78" s="212"/>
      <c r="AC78" s="212"/>
      <c r="AD78" s="212"/>
      <c r="AE78" s="212"/>
      <c r="AF78" s="212"/>
      <c r="AG78" s="212" t="s">
        <v>297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5">
      <c r="A79" s="229"/>
      <c r="B79" s="230"/>
      <c r="C79" s="270" t="s">
        <v>1252</v>
      </c>
      <c r="D79" s="264"/>
      <c r="E79" s="264"/>
      <c r="F79" s="264"/>
      <c r="G79" s="264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32"/>
      <c r="Z79" s="212"/>
      <c r="AA79" s="212"/>
      <c r="AB79" s="212"/>
      <c r="AC79" s="212"/>
      <c r="AD79" s="212"/>
      <c r="AE79" s="212"/>
      <c r="AF79" s="212"/>
      <c r="AG79" s="212" t="s">
        <v>297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13" x14ac:dyDescent="0.25">
      <c r="A80" s="238" t="s">
        <v>227</v>
      </c>
      <c r="B80" s="239" t="s">
        <v>126</v>
      </c>
      <c r="C80" s="265" t="s">
        <v>127</v>
      </c>
      <c r="D80" s="240"/>
      <c r="E80" s="241"/>
      <c r="F80" s="242"/>
      <c r="G80" s="242">
        <f>SUMIF(AG81:AG125,"&lt;&gt;NOR",G81:G125)</f>
        <v>0</v>
      </c>
      <c r="H80" s="242"/>
      <c r="I80" s="242">
        <f>SUM(I81:I125)</f>
        <v>0</v>
      </c>
      <c r="J80" s="242"/>
      <c r="K80" s="242">
        <f>SUM(K81:K125)</f>
        <v>0</v>
      </c>
      <c r="L80" s="242"/>
      <c r="M80" s="242">
        <f>SUM(M81:M125)</f>
        <v>0</v>
      </c>
      <c r="N80" s="241"/>
      <c r="O80" s="241">
        <f>SUM(O81:O125)</f>
        <v>0</v>
      </c>
      <c r="P80" s="241"/>
      <c r="Q80" s="241">
        <f>SUM(Q81:Q125)</f>
        <v>0</v>
      </c>
      <c r="R80" s="242"/>
      <c r="S80" s="242"/>
      <c r="T80" s="243"/>
      <c r="U80" s="237"/>
      <c r="V80" s="237">
        <f>SUM(V81:V125)</f>
        <v>0</v>
      </c>
      <c r="W80" s="237"/>
      <c r="X80" s="237"/>
      <c r="Y80" s="237"/>
      <c r="AG80" t="s">
        <v>228</v>
      </c>
    </row>
    <row r="81" spans="1:60" outlineLevel="1" x14ac:dyDescent="0.25">
      <c r="A81" s="248">
        <v>24</v>
      </c>
      <c r="B81" s="249" t="s">
        <v>1315</v>
      </c>
      <c r="C81" s="266" t="s">
        <v>1316</v>
      </c>
      <c r="D81" s="250" t="s">
        <v>1234</v>
      </c>
      <c r="E81" s="251">
        <v>33</v>
      </c>
      <c r="F81" s="252"/>
      <c r="G81" s="253">
        <f>ROUND(E81*F81,2)</f>
        <v>0</v>
      </c>
      <c r="H81" s="252"/>
      <c r="I81" s="253">
        <f>ROUND(E81*H81,2)</f>
        <v>0</v>
      </c>
      <c r="J81" s="252"/>
      <c r="K81" s="253">
        <f>ROUND(E81*J81,2)</f>
        <v>0</v>
      </c>
      <c r="L81" s="253">
        <v>21</v>
      </c>
      <c r="M81" s="253">
        <f>G81*(1+L81/100)</f>
        <v>0</v>
      </c>
      <c r="N81" s="251">
        <v>0</v>
      </c>
      <c r="O81" s="251">
        <f>ROUND(E81*N81,2)</f>
        <v>0</v>
      </c>
      <c r="P81" s="251">
        <v>0</v>
      </c>
      <c r="Q81" s="251">
        <f>ROUND(E81*P81,2)</f>
        <v>0</v>
      </c>
      <c r="R81" s="253"/>
      <c r="S81" s="253" t="s">
        <v>418</v>
      </c>
      <c r="T81" s="254" t="s">
        <v>419</v>
      </c>
      <c r="U81" s="232">
        <v>0</v>
      </c>
      <c r="V81" s="232">
        <f>ROUND(E81*U81,2)</f>
        <v>0</v>
      </c>
      <c r="W81" s="232"/>
      <c r="X81" s="232" t="s">
        <v>234</v>
      </c>
      <c r="Y81" s="232" t="s">
        <v>235</v>
      </c>
      <c r="Z81" s="212"/>
      <c r="AA81" s="212"/>
      <c r="AB81" s="212"/>
      <c r="AC81" s="212"/>
      <c r="AD81" s="212"/>
      <c r="AE81" s="212"/>
      <c r="AF81" s="212"/>
      <c r="AG81" s="212" t="s">
        <v>1264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2" x14ac:dyDescent="0.25">
      <c r="A82" s="229"/>
      <c r="B82" s="230"/>
      <c r="C82" s="269" t="s">
        <v>1258</v>
      </c>
      <c r="D82" s="262"/>
      <c r="E82" s="262"/>
      <c r="F82" s="262"/>
      <c r="G82" s="262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32"/>
      <c r="Z82" s="212"/>
      <c r="AA82" s="212"/>
      <c r="AB82" s="212"/>
      <c r="AC82" s="212"/>
      <c r="AD82" s="212"/>
      <c r="AE82" s="212"/>
      <c r="AF82" s="212"/>
      <c r="AG82" s="212" t="s">
        <v>297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5">
      <c r="A83" s="229"/>
      <c r="B83" s="230"/>
      <c r="C83" s="270" t="s">
        <v>1317</v>
      </c>
      <c r="D83" s="264"/>
      <c r="E83" s="264"/>
      <c r="F83" s="264"/>
      <c r="G83" s="264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32"/>
      <c r="Z83" s="212"/>
      <c r="AA83" s="212"/>
      <c r="AB83" s="212"/>
      <c r="AC83" s="212"/>
      <c r="AD83" s="212"/>
      <c r="AE83" s="212"/>
      <c r="AF83" s="212"/>
      <c r="AG83" s="212" t="s">
        <v>297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5">
      <c r="A84" s="248">
        <v>25</v>
      </c>
      <c r="B84" s="249" t="s">
        <v>1318</v>
      </c>
      <c r="C84" s="266" t="s">
        <v>1319</v>
      </c>
      <c r="D84" s="250" t="s">
        <v>1234</v>
      </c>
      <c r="E84" s="251">
        <v>14</v>
      </c>
      <c r="F84" s="252"/>
      <c r="G84" s="253">
        <f>ROUND(E84*F84,2)</f>
        <v>0</v>
      </c>
      <c r="H84" s="252"/>
      <c r="I84" s="253">
        <f>ROUND(E84*H84,2)</f>
        <v>0</v>
      </c>
      <c r="J84" s="252"/>
      <c r="K84" s="253">
        <f>ROUND(E84*J84,2)</f>
        <v>0</v>
      </c>
      <c r="L84" s="253">
        <v>21</v>
      </c>
      <c r="M84" s="253">
        <f>G84*(1+L84/100)</f>
        <v>0</v>
      </c>
      <c r="N84" s="251">
        <v>0</v>
      </c>
      <c r="O84" s="251">
        <f>ROUND(E84*N84,2)</f>
        <v>0</v>
      </c>
      <c r="P84" s="251">
        <v>0</v>
      </c>
      <c r="Q84" s="251">
        <f>ROUND(E84*P84,2)</f>
        <v>0</v>
      </c>
      <c r="R84" s="253"/>
      <c r="S84" s="253" t="s">
        <v>418</v>
      </c>
      <c r="T84" s="254" t="s">
        <v>419</v>
      </c>
      <c r="U84" s="232">
        <v>0</v>
      </c>
      <c r="V84" s="232">
        <f>ROUND(E84*U84,2)</f>
        <v>0</v>
      </c>
      <c r="W84" s="232"/>
      <c r="X84" s="232" t="s">
        <v>234</v>
      </c>
      <c r="Y84" s="232" t="s">
        <v>235</v>
      </c>
      <c r="Z84" s="212"/>
      <c r="AA84" s="212"/>
      <c r="AB84" s="212"/>
      <c r="AC84" s="212"/>
      <c r="AD84" s="212"/>
      <c r="AE84" s="212"/>
      <c r="AF84" s="212"/>
      <c r="AG84" s="212" t="s">
        <v>1264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2" x14ac:dyDescent="0.25">
      <c r="A85" s="229"/>
      <c r="B85" s="230"/>
      <c r="C85" s="269" t="s">
        <v>1258</v>
      </c>
      <c r="D85" s="262"/>
      <c r="E85" s="262"/>
      <c r="F85" s="262"/>
      <c r="G85" s="26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2"/>
      <c r="AA85" s="212"/>
      <c r="AB85" s="212"/>
      <c r="AC85" s="212"/>
      <c r="AD85" s="212"/>
      <c r="AE85" s="212"/>
      <c r="AF85" s="212"/>
      <c r="AG85" s="212" t="s">
        <v>297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5">
      <c r="A86" s="229"/>
      <c r="B86" s="230"/>
      <c r="C86" s="270" t="s">
        <v>1320</v>
      </c>
      <c r="D86" s="264"/>
      <c r="E86" s="264"/>
      <c r="F86" s="264"/>
      <c r="G86" s="264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32"/>
      <c r="Z86" s="212"/>
      <c r="AA86" s="212"/>
      <c r="AB86" s="212"/>
      <c r="AC86" s="212"/>
      <c r="AD86" s="212"/>
      <c r="AE86" s="212"/>
      <c r="AF86" s="212"/>
      <c r="AG86" s="212" t="s">
        <v>297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5">
      <c r="A87" s="248">
        <v>26</v>
      </c>
      <c r="B87" s="249" t="s">
        <v>1321</v>
      </c>
      <c r="C87" s="266" t="s">
        <v>1322</v>
      </c>
      <c r="D87" s="250" t="s">
        <v>1234</v>
      </c>
      <c r="E87" s="251">
        <v>16</v>
      </c>
      <c r="F87" s="252"/>
      <c r="G87" s="253">
        <f>ROUND(E87*F87,2)</f>
        <v>0</v>
      </c>
      <c r="H87" s="252"/>
      <c r="I87" s="253">
        <f>ROUND(E87*H87,2)</f>
        <v>0</v>
      </c>
      <c r="J87" s="252"/>
      <c r="K87" s="253">
        <f>ROUND(E87*J87,2)</f>
        <v>0</v>
      </c>
      <c r="L87" s="253">
        <v>21</v>
      </c>
      <c r="M87" s="253">
        <f>G87*(1+L87/100)</f>
        <v>0</v>
      </c>
      <c r="N87" s="251">
        <v>0</v>
      </c>
      <c r="O87" s="251">
        <f>ROUND(E87*N87,2)</f>
        <v>0</v>
      </c>
      <c r="P87" s="251">
        <v>0</v>
      </c>
      <c r="Q87" s="251">
        <f>ROUND(E87*P87,2)</f>
        <v>0</v>
      </c>
      <c r="R87" s="253"/>
      <c r="S87" s="253" t="s">
        <v>418</v>
      </c>
      <c r="T87" s="254" t="s">
        <v>419</v>
      </c>
      <c r="U87" s="232">
        <v>0</v>
      </c>
      <c r="V87" s="232">
        <f>ROUND(E87*U87,2)</f>
        <v>0</v>
      </c>
      <c r="W87" s="232"/>
      <c r="X87" s="232" t="s">
        <v>234</v>
      </c>
      <c r="Y87" s="232" t="s">
        <v>235</v>
      </c>
      <c r="Z87" s="212"/>
      <c r="AA87" s="212"/>
      <c r="AB87" s="212"/>
      <c r="AC87" s="212"/>
      <c r="AD87" s="212"/>
      <c r="AE87" s="212"/>
      <c r="AF87" s="212"/>
      <c r="AG87" s="212" t="s">
        <v>1264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2" x14ac:dyDescent="0.25">
      <c r="A88" s="229"/>
      <c r="B88" s="230"/>
      <c r="C88" s="269" t="s">
        <v>1258</v>
      </c>
      <c r="D88" s="262"/>
      <c r="E88" s="262"/>
      <c r="F88" s="262"/>
      <c r="G88" s="26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2"/>
      <c r="AA88" s="212"/>
      <c r="AB88" s="212"/>
      <c r="AC88" s="212"/>
      <c r="AD88" s="212"/>
      <c r="AE88" s="212"/>
      <c r="AF88" s="212"/>
      <c r="AG88" s="212" t="s">
        <v>297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5">
      <c r="A89" s="229"/>
      <c r="B89" s="230"/>
      <c r="C89" s="270" t="s">
        <v>1323</v>
      </c>
      <c r="D89" s="264"/>
      <c r="E89" s="264"/>
      <c r="F89" s="264"/>
      <c r="G89" s="264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2"/>
      <c r="AA89" s="212"/>
      <c r="AB89" s="212"/>
      <c r="AC89" s="212"/>
      <c r="AD89" s="212"/>
      <c r="AE89" s="212"/>
      <c r="AF89" s="212"/>
      <c r="AG89" s="212" t="s">
        <v>297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5">
      <c r="A90" s="248">
        <v>27</v>
      </c>
      <c r="B90" s="249" t="s">
        <v>1324</v>
      </c>
      <c r="C90" s="266" t="s">
        <v>1325</v>
      </c>
      <c r="D90" s="250" t="s">
        <v>1234</v>
      </c>
      <c r="E90" s="251">
        <v>4</v>
      </c>
      <c r="F90" s="252"/>
      <c r="G90" s="253">
        <f>ROUND(E90*F90,2)</f>
        <v>0</v>
      </c>
      <c r="H90" s="252"/>
      <c r="I90" s="253">
        <f>ROUND(E90*H90,2)</f>
        <v>0</v>
      </c>
      <c r="J90" s="252"/>
      <c r="K90" s="253">
        <f>ROUND(E90*J90,2)</f>
        <v>0</v>
      </c>
      <c r="L90" s="253">
        <v>21</v>
      </c>
      <c r="M90" s="253">
        <f>G90*(1+L90/100)</f>
        <v>0</v>
      </c>
      <c r="N90" s="251">
        <v>0</v>
      </c>
      <c r="O90" s="251">
        <f>ROUND(E90*N90,2)</f>
        <v>0</v>
      </c>
      <c r="P90" s="251">
        <v>0</v>
      </c>
      <c r="Q90" s="251">
        <f>ROUND(E90*P90,2)</f>
        <v>0</v>
      </c>
      <c r="R90" s="253"/>
      <c r="S90" s="253" t="s">
        <v>418</v>
      </c>
      <c r="T90" s="254" t="s">
        <v>419</v>
      </c>
      <c r="U90" s="232">
        <v>0</v>
      </c>
      <c r="V90" s="232">
        <f>ROUND(E90*U90,2)</f>
        <v>0</v>
      </c>
      <c r="W90" s="232"/>
      <c r="X90" s="232" t="s">
        <v>234</v>
      </c>
      <c r="Y90" s="232" t="s">
        <v>235</v>
      </c>
      <c r="Z90" s="212"/>
      <c r="AA90" s="212"/>
      <c r="AB90" s="212"/>
      <c r="AC90" s="212"/>
      <c r="AD90" s="212"/>
      <c r="AE90" s="212"/>
      <c r="AF90" s="212"/>
      <c r="AG90" s="212" t="s">
        <v>1264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2" x14ac:dyDescent="0.25">
      <c r="A91" s="229"/>
      <c r="B91" s="230"/>
      <c r="C91" s="269" t="s">
        <v>1258</v>
      </c>
      <c r="D91" s="262"/>
      <c r="E91" s="262"/>
      <c r="F91" s="262"/>
      <c r="G91" s="262"/>
      <c r="H91" s="232"/>
      <c r="I91" s="232"/>
      <c r="J91" s="232"/>
      <c r="K91" s="232"/>
      <c r="L91" s="232"/>
      <c r="M91" s="232"/>
      <c r="N91" s="231"/>
      <c r="O91" s="231"/>
      <c r="P91" s="231"/>
      <c r="Q91" s="231"/>
      <c r="R91" s="232"/>
      <c r="S91" s="232"/>
      <c r="T91" s="232"/>
      <c r="U91" s="232"/>
      <c r="V91" s="232"/>
      <c r="W91" s="232"/>
      <c r="X91" s="232"/>
      <c r="Y91" s="232"/>
      <c r="Z91" s="212"/>
      <c r="AA91" s="212"/>
      <c r="AB91" s="212"/>
      <c r="AC91" s="212"/>
      <c r="AD91" s="212"/>
      <c r="AE91" s="212"/>
      <c r="AF91" s="212"/>
      <c r="AG91" s="212" t="s">
        <v>297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5">
      <c r="A92" s="229"/>
      <c r="B92" s="230"/>
      <c r="C92" s="270" t="s">
        <v>1265</v>
      </c>
      <c r="D92" s="264"/>
      <c r="E92" s="264"/>
      <c r="F92" s="264"/>
      <c r="G92" s="264"/>
      <c r="H92" s="232"/>
      <c r="I92" s="232"/>
      <c r="J92" s="232"/>
      <c r="K92" s="232"/>
      <c r="L92" s="232"/>
      <c r="M92" s="232"/>
      <c r="N92" s="231"/>
      <c r="O92" s="231"/>
      <c r="P92" s="231"/>
      <c r="Q92" s="231"/>
      <c r="R92" s="232"/>
      <c r="S92" s="232"/>
      <c r="T92" s="232"/>
      <c r="U92" s="232"/>
      <c r="V92" s="232"/>
      <c r="W92" s="232"/>
      <c r="X92" s="232"/>
      <c r="Y92" s="232"/>
      <c r="Z92" s="212"/>
      <c r="AA92" s="212"/>
      <c r="AB92" s="212"/>
      <c r="AC92" s="212"/>
      <c r="AD92" s="212"/>
      <c r="AE92" s="212"/>
      <c r="AF92" s="212"/>
      <c r="AG92" s="212" t="s">
        <v>297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5">
      <c r="A93" s="248">
        <v>28</v>
      </c>
      <c r="B93" s="249" t="s">
        <v>1326</v>
      </c>
      <c r="C93" s="266" t="s">
        <v>1327</v>
      </c>
      <c r="D93" s="250" t="s">
        <v>1234</v>
      </c>
      <c r="E93" s="251">
        <v>14</v>
      </c>
      <c r="F93" s="252"/>
      <c r="G93" s="253">
        <f>ROUND(E93*F93,2)</f>
        <v>0</v>
      </c>
      <c r="H93" s="252"/>
      <c r="I93" s="253">
        <f>ROUND(E93*H93,2)</f>
        <v>0</v>
      </c>
      <c r="J93" s="252"/>
      <c r="K93" s="253">
        <f>ROUND(E93*J93,2)</f>
        <v>0</v>
      </c>
      <c r="L93" s="253">
        <v>21</v>
      </c>
      <c r="M93" s="253">
        <f>G93*(1+L93/100)</f>
        <v>0</v>
      </c>
      <c r="N93" s="251">
        <v>0</v>
      </c>
      <c r="O93" s="251">
        <f>ROUND(E93*N93,2)</f>
        <v>0</v>
      </c>
      <c r="P93" s="251">
        <v>0</v>
      </c>
      <c r="Q93" s="251">
        <f>ROUND(E93*P93,2)</f>
        <v>0</v>
      </c>
      <c r="R93" s="253"/>
      <c r="S93" s="253" t="s">
        <v>418</v>
      </c>
      <c r="T93" s="254" t="s">
        <v>419</v>
      </c>
      <c r="U93" s="232">
        <v>0</v>
      </c>
      <c r="V93" s="232">
        <f>ROUND(E93*U93,2)</f>
        <v>0</v>
      </c>
      <c r="W93" s="232"/>
      <c r="X93" s="232" t="s">
        <v>234</v>
      </c>
      <c r="Y93" s="232" t="s">
        <v>235</v>
      </c>
      <c r="Z93" s="212"/>
      <c r="AA93" s="212"/>
      <c r="AB93" s="212"/>
      <c r="AC93" s="212"/>
      <c r="AD93" s="212"/>
      <c r="AE93" s="212"/>
      <c r="AF93" s="212"/>
      <c r="AG93" s="212" t="s">
        <v>1264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2" x14ac:dyDescent="0.25">
      <c r="A94" s="229"/>
      <c r="B94" s="230"/>
      <c r="C94" s="269" t="s">
        <v>1258</v>
      </c>
      <c r="D94" s="262"/>
      <c r="E94" s="262"/>
      <c r="F94" s="262"/>
      <c r="G94" s="262"/>
      <c r="H94" s="232"/>
      <c r="I94" s="232"/>
      <c r="J94" s="232"/>
      <c r="K94" s="232"/>
      <c r="L94" s="232"/>
      <c r="M94" s="232"/>
      <c r="N94" s="231"/>
      <c r="O94" s="231"/>
      <c r="P94" s="231"/>
      <c r="Q94" s="231"/>
      <c r="R94" s="232"/>
      <c r="S94" s="232"/>
      <c r="T94" s="232"/>
      <c r="U94" s="232"/>
      <c r="V94" s="232"/>
      <c r="W94" s="232"/>
      <c r="X94" s="232"/>
      <c r="Y94" s="232"/>
      <c r="Z94" s="212"/>
      <c r="AA94" s="212"/>
      <c r="AB94" s="212"/>
      <c r="AC94" s="212"/>
      <c r="AD94" s="212"/>
      <c r="AE94" s="212"/>
      <c r="AF94" s="212"/>
      <c r="AG94" s="212" t="s">
        <v>297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5">
      <c r="A95" s="229"/>
      <c r="B95" s="230"/>
      <c r="C95" s="270" t="s">
        <v>1320</v>
      </c>
      <c r="D95" s="264"/>
      <c r="E95" s="264"/>
      <c r="F95" s="264"/>
      <c r="G95" s="264"/>
      <c r="H95" s="232"/>
      <c r="I95" s="232"/>
      <c r="J95" s="232"/>
      <c r="K95" s="232"/>
      <c r="L95" s="232"/>
      <c r="M95" s="232"/>
      <c r="N95" s="231"/>
      <c r="O95" s="231"/>
      <c r="P95" s="231"/>
      <c r="Q95" s="231"/>
      <c r="R95" s="232"/>
      <c r="S95" s="232"/>
      <c r="T95" s="232"/>
      <c r="U95" s="232"/>
      <c r="V95" s="232"/>
      <c r="W95" s="232"/>
      <c r="X95" s="232"/>
      <c r="Y95" s="232"/>
      <c r="Z95" s="212"/>
      <c r="AA95" s="212"/>
      <c r="AB95" s="212"/>
      <c r="AC95" s="212"/>
      <c r="AD95" s="212"/>
      <c r="AE95" s="212"/>
      <c r="AF95" s="212"/>
      <c r="AG95" s="212" t="s">
        <v>297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5">
      <c r="A96" s="248">
        <v>29</v>
      </c>
      <c r="B96" s="249" t="s">
        <v>1328</v>
      </c>
      <c r="C96" s="266" t="s">
        <v>1329</v>
      </c>
      <c r="D96" s="250" t="s">
        <v>1234</v>
      </c>
      <c r="E96" s="251">
        <v>81</v>
      </c>
      <c r="F96" s="252"/>
      <c r="G96" s="253">
        <f>ROUND(E96*F96,2)</f>
        <v>0</v>
      </c>
      <c r="H96" s="252"/>
      <c r="I96" s="253">
        <f>ROUND(E96*H96,2)</f>
        <v>0</v>
      </c>
      <c r="J96" s="252"/>
      <c r="K96" s="253">
        <f>ROUND(E96*J96,2)</f>
        <v>0</v>
      </c>
      <c r="L96" s="253">
        <v>21</v>
      </c>
      <c r="M96" s="253">
        <f>G96*(1+L96/100)</f>
        <v>0</v>
      </c>
      <c r="N96" s="251">
        <v>0</v>
      </c>
      <c r="O96" s="251">
        <f>ROUND(E96*N96,2)</f>
        <v>0</v>
      </c>
      <c r="P96" s="251">
        <v>0</v>
      </c>
      <c r="Q96" s="251">
        <f>ROUND(E96*P96,2)</f>
        <v>0</v>
      </c>
      <c r="R96" s="253"/>
      <c r="S96" s="253" t="s">
        <v>418</v>
      </c>
      <c r="T96" s="254" t="s">
        <v>419</v>
      </c>
      <c r="U96" s="232">
        <v>0</v>
      </c>
      <c r="V96" s="232">
        <f>ROUND(E96*U96,2)</f>
        <v>0</v>
      </c>
      <c r="W96" s="232"/>
      <c r="X96" s="232" t="s">
        <v>234</v>
      </c>
      <c r="Y96" s="232" t="s">
        <v>235</v>
      </c>
      <c r="Z96" s="212"/>
      <c r="AA96" s="212"/>
      <c r="AB96" s="212"/>
      <c r="AC96" s="212"/>
      <c r="AD96" s="212"/>
      <c r="AE96" s="212"/>
      <c r="AF96" s="212"/>
      <c r="AG96" s="212" t="s">
        <v>1264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25">
      <c r="A97" s="229"/>
      <c r="B97" s="230"/>
      <c r="C97" s="269" t="s">
        <v>1330</v>
      </c>
      <c r="D97" s="262"/>
      <c r="E97" s="262"/>
      <c r="F97" s="262"/>
      <c r="G97" s="262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32"/>
      <c r="Z97" s="212"/>
      <c r="AA97" s="212"/>
      <c r="AB97" s="212"/>
      <c r="AC97" s="212"/>
      <c r="AD97" s="212"/>
      <c r="AE97" s="212"/>
      <c r="AF97" s="212"/>
      <c r="AG97" s="212" t="s">
        <v>297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5">
      <c r="A98" s="229"/>
      <c r="B98" s="230"/>
      <c r="C98" s="270" t="s">
        <v>1258</v>
      </c>
      <c r="D98" s="264"/>
      <c r="E98" s="264"/>
      <c r="F98" s="264"/>
      <c r="G98" s="264"/>
      <c r="H98" s="232"/>
      <c r="I98" s="232"/>
      <c r="J98" s="232"/>
      <c r="K98" s="232"/>
      <c r="L98" s="232"/>
      <c r="M98" s="232"/>
      <c r="N98" s="231"/>
      <c r="O98" s="231"/>
      <c r="P98" s="231"/>
      <c r="Q98" s="231"/>
      <c r="R98" s="232"/>
      <c r="S98" s="232"/>
      <c r="T98" s="232"/>
      <c r="U98" s="232"/>
      <c r="V98" s="232"/>
      <c r="W98" s="232"/>
      <c r="X98" s="232"/>
      <c r="Y98" s="232"/>
      <c r="Z98" s="212"/>
      <c r="AA98" s="212"/>
      <c r="AB98" s="212"/>
      <c r="AC98" s="212"/>
      <c r="AD98" s="212"/>
      <c r="AE98" s="212"/>
      <c r="AF98" s="212"/>
      <c r="AG98" s="212" t="s">
        <v>297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5">
      <c r="A99" s="248">
        <v>30</v>
      </c>
      <c r="B99" s="249" t="s">
        <v>1331</v>
      </c>
      <c r="C99" s="266" t="s">
        <v>1332</v>
      </c>
      <c r="D99" s="250" t="s">
        <v>1234</v>
      </c>
      <c r="E99" s="251">
        <v>50</v>
      </c>
      <c r="F99" s="252"/>
      <c r="G99" s="253">
        <f>ROUND(E99*F99,2)</f>
        <v>0</v>
      </c>
      <c r="H99" s="252"/>
      <c r="I99" s="253">
        <f>ROUND(E99*H99,2)</f>
        <v>0</v>
      </c>
      <c r="J99" s="252"/>
      <c r="K99" s="253">
        <f>ROUND(E99*J99,2)</f>
        <v>0</v>
      </c>
      <c r="L99" s="253">
        <v>21</v>
      </c>
      <c r="M99" s="253">
        <f>G99*(1+L99/100)</f>
        <v>0</v>
      </c>
      <c r="N99" s="251">
        <v>0</v>
      </c>
      <c r="O99" s="251">
        <f>ROUND(E99*N99,2)</f>
        <v>0</v>
      </c>
      <c r="P99" s="251">
        <v>0</v>
      </c>
      <c r="Q99" s="251">
        <f>ROUND(E99*P99,2)</f>
        <v>0</v>
      </c>
      <c r="R99" s="253"/>
      <c r="S99" s="253" t="s">
        <v>418</v>
      </c>
      <c r="T99" s="254" t="s">
        <v>419</v>
      </c>
      <c r="U99" s="232">
        <v>0</v>
      </c>
      <c r="V99" s="232">
        <f>ROUND(E99*U99,2)</f>
        <v>0</v>
      </c>
      <c r="W99" s="232"/>
      <c r="X99" s="232" t="s">
        <v>234</v>
      </c>
      <c r="Y99" s="232" t="s">
        <v>235</v>
      </c>
      <c r="Z99" s="212"/>
      <c r="AA99" s="212"/>
      <c r="AB99" s="212"/>
      <c r="AC99" s="212"/>
      <c r="AD99" s="212"/>
      <c r="AE99" s="212"/>
      <c r="AF99" s="212"/>
      <c r="AG99" s="212" t="s">
        <v>1264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2" x14ac:dyDescent="0.25">
      <c r="A100" s="229"/>
      <c r="B100" s="230"/>
      <c r="C100" s="269" t="s">
        <v>1333</v>
      </c>
      <c r="D100" s="262"/>
      <c r="E100" s="262"/>
      <c r="F100" s="262"/>
      <c r="G100" s="262"/>
      <c r="H100" s="232"/>
      <c r="I100" s="232"/>
      <c r="J100" s="232"/>
      <c r="K100" s="232"/>
      <c r="L100" s="232"/>
      <c r="M100" s="232"/>
      <c r="N100" s="231"/>
      <c r="O100" s="231"/>
      <c r="P100" s="231"/>
      <c r="Q100" s="231"/>
      <c r="R100" s="232"/>
      <c r="S100" s="232"/>
      <c r="T100" s="232"/>
      <c r="U100" s="232"/>
      <c r="V100" s="232"/>
      <c r="W100" s="232"/>
      <c r="X100" s="232"/>
      <c r="Y100" s="232"/>
      <c r="Z100" s="212"/>
      <c r="AA100" s="212"/>
      <c r="AB100" s="212"/>
      <c r="AC100" s="212"/>
      <c r="AD100" s="212"/>
      <c r="AE100" s="212"/>
      <c r="AF100" s="212"/>
      <c r="AG100" s="212" t="s">
        <v>297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5">
      <c r="A101" s="229"/>
      <c r="B101" s="230"/>
      <c r="C101" s="270" t="s">
        <v>1258</v>
      </c>
      <c r="D101" s="264"/>
      <c r="E101" s="264"/>
      <c r="F101" s="264"/>
      <c r="G101" s="264"/>
      <c r="H101" s="232"/>
      <c r="I101" s="232"/>
      <c r="J101" s="232"/>
      <c r="K101" s="232"/>
      <c r="L101" s="232"/>
      <c r="M101" s="232"/>
      <c r="N101" s="231"/>
      <c r="O101" s="231"/>
      <c r="P101" s="231"/>
      <c r="Q101" s="231"/>
      <c r="R101" s="232"/>
      <c r="S101" s="232"/>
      <c r="T101" s="232"/>
      <c r="U101" s="232"/>
      <c r="V101" s="232"/>
      <c r="W101" s="232"/>
      <c r="X101" s="232"/>
      <c r="Y101" s="232"/>
      <c r="Z101" s="212"/>
      <c r="AA101" s="212"/>
      <c r="AB101" s="212"/>
      <c r="AC101" s="212"/>
      <c r="AD101" s="212"/>
      <c r="AE101" s="212"/>
      <c r="AF101" s="212"/>
      <c r="AG101" s="212" t="s">
        <v>297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5">
      <c r="A102" s="248">
        <v>31</v>
      </c>
      <c r="B102" s="249" t="s">
        <v>1334</v>
      </c>
      <c r="C102" s="266" t="s">
        <v>1335</v>
      </c>
      <c r="D102" s="250" t="s">
        <v>1234</v>
      </c>
      <c r="E102" s="251">
        <v>10</v>
      </c>
      <c r="F102" s="252"/>
      <c r="G102" s="253">
        <f>ROUND(E102*F102,2)</f>
        <v>0</v>
      </c>
      <c r="H102" s="252"/>
      <c r="I102" s="253">
        <f>ROUND(E102*H102,2)</f>
        <v>0</v>
      </c>
      <c r="J102" s="252"/>
      <c r="K102" s="253">
        <f>ROUND(E102*J102,2)</f>
        <v>0</v>
      </c>
      <c r="L102" s="253">
        <v>21</v>
      </c>
      <c r="M102" s="253">
        <f>G102*(1+L102/100)</f>
        <v>0</v>
      </c>
      <c r="N102" s="251">
        <v>0</v>
      </c>
      <c r="O102" s="251">
        <f>ROUND(E102*N102,2)</f>
        <v>0</v>
      </c>
      <c r="P102" s="251">
        <v>0</v>
      </c>
      <c r="Q102" s="251">
        <f>ROUND(E102*P102,2)</f>
        <v>0</v>
      </c>
      <c r="R102" s="253"/>
      <c r="S102" s="253" t="s">
        <v>418</v>
      </c>
      <c r="T102" s="254" t="s">
        <v>419</v>
      </c>
      <c r="U102" s="232">
        <v>0</v>
      </c>
      <c r="V102" s="232">
        <f>ROUND(E102*U102,2)</f>
        <v>0</v>
      </c>
      <c r="W102" s="232"/>
      <c r="X102" s="232" t="s">
        <v>462</v>
      </c>
      <c r="Y102" s="232" t="s">
        <v>235</v>
      </c>
      <c r="Z102" s="212"/>
      <c r="AA102" s="212"/>
      <c r="AB102" s="212"/>
      <c r="AC102" s="212"/>
      <c r="AD102" s="212"/>
      <c r="AE102" s="212"/>
      <c r="AF102" s="212"/>
      <c r="AG102" s="212" t="s">
        <v>1219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2" x14ac:dyDescent="0.25">
      <c r="A103" s="229"/>
      <c r="B103" s="230"/>
      <c r="C103" s="269" t="s">
        <v>1301</v>
      </c>
      <c r="D103" s="262"/>
      <c r="E103" s="262"/>
      <c r="F103" s="262"/>
      <c r="G103" s="262"/>
      <c r="H103" s="232"/>
      <c r="I103" s="232"/>
      <c r="J103" s="232"/>
      <c r="K103" s="232"/>
      <c r="L103" s="232"/>
      <c r="M103" s="232"/>
      <c r="N103" s="231"/>
      <c r="O103" s="231"/>
      <c r="P103" s="231"/>
      <c r="Q103" s="231"/>
      <c r="R103" s="232"/>
      <c r="S103" s="232"/>
      <c r="T103" s="232"/>
      <c r="U103" s="232"/>
      <c r="V103" s="232"/>
      <c r="W103" s="232"/>
      <c r="X103" s="232"/>
      <c r="Y103" s="232"/>
      <c r="Z103" s="212"/>
      <c r="AA103" s="212"/>
      <c r="AB103" s="212"/>
      <c r="AC103" s="212"/>
      <c r="AD103" s="212"/>
      <c r="AE103" s="212"/>
      <c r="AF103" s="212"/>
      <c r="AG103" s="212" t="s">
        <v>297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5">
      <c r="A104" s="229"/>
      <c r="B104" s="230"/>
      <c r="C104" s="270" t="s">
        <v>1258</v>
      </c>
      <c r="D104" s="264"/>
      <c r="E104" s="264"/>
      <c r="F104" s="264"/>
      <c r="G104" s="264"/>
      <c r="H104" s="232"/>
      <c r="I104" s="232"/>
      <c r="J104" s="232"/>
      <c r="K104" s="232"/>
      <c r="L104" s="232"/>
      <c r="M104" s="232"/>
      <c r="N104" s="231"/>
      <c r="O104" s="231"/>
      <c r="P104" s="231"/>
      <c r="Q104" s="231"/>
      <c r="R104" s="232"/>
      <c r="S104" s="232"/>
      <c r="T104" s="232"/>
      <c r="U104" s="232"/>
      <c r="V104" s="232"/>
      <c r="W104" s="232"/>
      <c r="X104" s="232"/>
      <c r="Y104" s="232"/>
      <c r="Z104" s="212"/>
      <c r="AA104" s="212"/>
      <c r="AB104" s="212"/>
      <c r="AC104" s="212"/>
      <c r="AD104" s="212"/>
      <c r="AE104" s="212"/>
      <c r="AF104" s="212"/>
      <c r="AG104" s="212" t="s">
        <v>297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5">
      <c r="A105" s="248">
        <v>32</v>
      </c>
      <c r="B105" s="249" t="s">
        <v>1336</v>
      </c>
      <c r="C105" s="266" t="s">
        <v>1337</v>
      </c>
      <c r="D105" s="250" t="s">
        <v>1234</v>
      </c>
      <c r="E105" s="251">
        <v>200</v>
      </c>
      <c r="F105" s="252"/>
      <c r="G105" s="253">
        <f>ROUND(E105*F105,2)</f>
        <v>0</v>
      </c>
      <c r="H105" s="252"/>
      <c r="I105" s="253">
        <f>ROUND(E105*H105,2)</f>
        <v>0</v>
      </c>
      <c r="J105" s="252"/>
      <c r="K105" s="253">
        <f>ROUND(E105*J105,2)</f>
        <v>0</v>
      </c>
      <c r="L105" s="253">
        <v>21</v>
      </c>
      <c r="M105" s="253">
        <f>G105*(1+L105/100)</f>
        <v>0</v>
      </c>
      <c r="N105" s="251">
        <v>0</v>
      </c>
      <c r="O105" s="251">
        <f>ROUND(E105*N105,2)</f>
        <v>0</v>
      </c>
      <c r="P105" s="251">
        <v>0</v>
      </c>
      <c r="Q105" s="251">
        <f>ROUND(E105*P105,2)</f>
        <v>0</v>
      </c>
      <c r="R105" s="253"/>
      <c r="S105" s="253" t="s">
        <v>418</v>
      </c>
      <c r="T105" s="254" t="s">
        <v>419</v>
      </c>
      <c r="U105" s="232">
        <v>0</v>
      </c>
      <c r="V105" s="232">
        <f>ROUND(E105*U105,2)</f>
        <v>0</v>
      </c>
      <c r="W105" s="232"/>
      <c r="X105" s="232" t="s">
        <v>234</v>
      </c>
      <c r="Y105" s="232" t="s">
        <v>235</v>
      </c>
      <c r="Z105" s="212"/>
      <c r="AA105" s="212"/>
      <c r="AB105" s="212"/>
      <c r="AC105" s="212"/>
      <c r="AD105" s="212"/>
      <c r="AE105" s="212"/>
      <c r="AF105" s="212"/>
      <c r="AG105" s="212" t="s">
        <v>1264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2" x14ac:dyDescent="0.25">
      <c r="A106" s="229"/>
      <c r="B106" s="230"/>
      <c r="C106" s="269" t="s">
        <v>1338</v>
      </c>
      <c r="D106" s="262"/>
      <c r="E106" s="262"/>
      <c r="F106" s="262"/>
      <c r="G106" s="262"/>
      <c r="H106" s="232"/>
      <c r="I106" s="232"/>
      <c r="J106" s="232"/>
      <c r="K106" s="232"/>
      <c r="L106" s="232"/>
      <c r="M106" s="232"/>
      <c r="N106" s="231"/>
      <c r="O106" s="231"/>
      <c r="P106" s="231"/>
      <c r="Q106" s="231"/>
      <c r="R106" s="232"/>
      <c r="S106" s="232"/>
      <c r="T106" s="232"/>
      <c r="U106" s="232"/>
      <c r="V106" s="232"/>
      <c r="W106" s="232"/>
      <c r="X106" s="232"/>
      <c r="Y106" s="232"/>
      <c r="Z106" s="212"/>
      <c r="AA106" s="212"/>
      <c r="AB106" s="212"/>
      <c r="AC106" s="212"/>
      <c r="AD106" s="212"/>
      <c r="AE106" s="212"/>
      <c r="AF106" s="212"/>
      <c r="AG106" s="212" t="s">
        <v>297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5">
      <c r="A107" s="229"/>
      <c r="B107" s="230"/>
      <c r="C107" s="270" t="s">
        <v>1258</v>
      </c>
      <c r="D107" s="264"/>
      <c r="E107" s="264"/>
      <c r="F107" s="264"/>
      <c r="G107" s="264"/>
      <c r="H107" s="232"/>
      <c r="I107" s="232"/>
      <c r="J107" s="232"/>
      <c r="K107" s="232"/>
      <c r="L107" s="232"/>
      <c r="M107" s="232"/>
      <c r="N107" s="231"/>
      <c r="O107" s="231"/>
      <c r="P107" s="231"/>
      <c r="Q107" s="231"/>
      <c r="R107" s="232"/>
      <c r="S107" s="232"/>
      <c r="T107" s="232"/>
      <c r="U107" s="232"/>
      <c r="V107" s="232"/>
      <c r="W107" s="232"/>
      <c r="X107" s="232"/>
      <c r="Y107" s="232"/>
      <c r="Z107" s="212"/>
      <c r="AA107" s="212"/>
      <c r="AB107" s="212"/>
      <c r="AC107" s="212"/>
      <c r="AD107" s="212"/>
      <c r="AE107" s="212"/>
      <c r="AF107" s="212"/>
      <c r="AG107" s="212" t="s">
        <v>297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5">
      <c r="A108" s="248">
        <v>33</v>
      </c>
      <c r="B108" s="249" t="s">
        <v>1339</v>
      </c>
      <c r="C108" s="266" t="s">
        <v>1340</v>
      </c>
      <c r="D108" s="250" t="s">
        <v>1234</v>
      </c>
      <c r="E108" s="251">
        <v>10</v>
      </c>
      <c r="F108" s="252"/>
      <c r="G108" s="253">
        <f>ROUND(E108*F108,2)</f>
        <v>0</v>
      </c>
      <c r="H108" s="252"/>
      <c r="I108" s="253">
        <f>ROUND(E108*H108,2)</f>
        <v>0</v>
      </c>
      <c r="J108" s="252"/>
      <c r="K108" s="253">
        <f>ROUND(E108*J108,2)</f>
        <v>0</v>
      </c>
      <c r="L108" s="253">
        <v>21</v>
      </c>
      <c r="M108" s="253">
        <f>G108*(1+L108/100)</f>
        <v>0</v>
      </c>
      <c r="N108" s="251">
        <v>0</v>
      </c>
      <c r="O108" s="251">
        <f>ROUND(E108*N108,2)</f>
        <v>0</v>
      </c>
      <c r="P108" s="251">
        <v>0</v>
      </c>
      <c r="Q108" s="251">
        <f>ROUND(E108*P108,2)</f>
        <v>0</v>
      </c>
      <c r="R108" s="253"/>
      <c r="S108" s="253" t="s">
        <v>418</v>
      </c>
      <c r="T108" s="254" t="s">
        <v>419</v>
      </c>
      <c r="U108" s="232">
        <v>0</v>
      </c>
      <c r="V108" s="232">
        <f>ROUND(E108*U108,2)</f>
        <v>0</v>
      </c>
      <c r="W108" s="232"/>
      <c r="X108" s="232" t="s">
        <v>234</v>
      </c>
      <c r="Y108" s="232" t="s">
        <v>235</v>
      </c>
      <c r="Z108" s="212"/>
      <c r="AA108" s="212"/>
      <c r="AB108" s="212"/>
      <c r="AC108" s="212"/>
      <c r="AD108" s="212"/>
      <c r="AE108" s="212"/>
      <c r="AF108" s="212"/>
      <c r="AG108" s="212" t="s">
        <v>1264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2" x14ac:dyDescent="0.25">
      <c r="A109" s="229"/>
      <c r="B109" s="230"/>
      <c r="C109" s="269" t="s">
        <v>1301</v>
      </c>
      <c r="D109" s="262"/>
      <c r="E109" s="262"/>
      <c r="F109" s="262"/>
      <c r="G109" s="262"/>
      <c r="H109" s="232"/>
      <c r="I109" s="232"/>
      <c r="J109" s="232"/>
      <c r="K109" s="232"/>
      <c r="L109" s="232"/>
      <c r="M109" s="232"/>
      <c r="N109" s="231"/>
      <c r="O109" s="231"/>
      <c r="P109" s="231"/>
      <c r="Q109" s="231"/>
      <c r="R109" s="232"/>
      <c r="S109" s="232"/>
      <c r="T109" s="232"/>
      <c r="U109" s="232"/>
      <c r="V109" s="232"/>
      <c r="W109" s="232"/>
      <c r="X109" s="232"/>
      <c r="Y109" s="232"/>
      <c r="Z109" s="212"/>
      <c r="AA109" s="212"/>
      <c r="AB109" s="212"/>
      <c r="AC109" s="212"/>
      <c r="AD109" s="212"/>
      <c r="AE109" s="212"/>
      <c r="AF109" s="212"/>
      <c r="AG109" s="212" t="s">
        <v>297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5">
      <c r="A110" s="229"/>
      <c r="B110" s="230"/>
      <c r="C110" s="270" t="s">
        <v>1258</v>
      </c>
      <c r="D110" s="264"/>
      <c r="E110" s="264"/>
      <c r="F110" s="264"/>
      <c r="G110" s="264"/>
      <c r="H110" s="232"/>
      <c r="I110" s="232"/>
      <c r="J110" s="232"/>
      <c r="K110" s="232"/>
      <c r="L110" s="232"/>
      <c r="M110" s="232"/>
      <c r="N110" s="231"/>
      <c r="O110" s="231"/>
      <c r="P110" s="231"/>
      <c r="Q110" s="231"/>
      <c r="R110" s="232"/>
      <c r="S110" s="232"/>
      <c r="T110" s="232"/>
      <c r="U110" s="232"/>
      <c r="V110" s="232"/>
      <c r="W110" s="232"/>
      <c r="X110" s="232"/>
      <c r="Y110" s="232"/>
      <c r="Z110" s="212"/>
      <c r="AA110" s="212"/>
      <c r="AB110" s="212"/>
      <c r="AC110" s="212"/>
      <c r="AD110" s="212"/>
      <c r="AE110" s="212"/>
      <c r="AF110" s="212"/>
      <c r="AG110" s="212" t="s">
        <v>297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5">
      <c r="A111" s="248">
        <v>34</v>
      </c>
      <c r="B111" s="249" t="s">
        <v>1341</v>
      </c>
      <c r="C111" s="266" t="s">
        <v>1342</v>
      </c>
      <c r="D111" s="250" t="s">
        <v>1234</v>
      </c>
      <c r="E111" s="251">
        <v>2</v>
      </c>
      <c r="F111" s="252"/>
      <c r="G111" s="253">
        <f>ROUND(E111*F111,2)</f>
        <v>0</v>
      </c>
      <c r="H111" s="252"/>
      <c r="I111" s="253">
        <f>ROUND(E111*H111,2)</f>
        <v>0</v>
      </c>
      <c r="J111" s="252"/>
      <c r="K111" s="253">
        <f>ROUND(E111*J111,2)</f>
        <v>0</v>
      </c>
      <c r="L111" s="253">
        <v>21</v>
      </c>
      <c r="M111" s="253">
        <f>G111*(1+L111/100)</f>
        <v>0</v>
      </c>
      <c r="N111" s="251">
        <v>0</v>
      </c>
      <c r="O111" s="251">
        <f>ROUND(E111*N111,2)</f>
        <v>0</v>
      </c>
      <c r="P111" s="251">
        <v>0</v>
      </c>
      <c r="Q111" s="251">
        <f>ROUND(E111*P111,2)</f>
        <v>0</v>
      </c>
      <c r="R111" s="253"/>
      <c r="S111" s="253" t="s">
        <v>418</v>
      </c>
      <c r="T111" s="254" t="s">
        <v>419</v>
      </c>
      <c r="U111" s="232">
        <v>0</v>
      </c>
      <c r="V111" s="232">
        <f>ROUND(E111*U111,2)</f>
        <v>0</v>
      </c>
      <c r="W111" s="232"/>
      <c r="X111" s="232" t="s">
        <v>234</v>
      </c>
      <c r="Y111" s="232" t="s">
        <v>235</v>
      </c>
      <c r="Z111" s="212"/>
      <c r="AA111" s="212"/>
      <c r="AB111" s="212"/>
      <c r="AC111" s="212"/>
      <c r="AD111" s="212"/>
      <c r="AE111" s="212"/>
      <c r="AF111" s="212"/>
      <c r="AG111" s="212" t="s">
        <v>1264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2" x14ac:dyDescent="0.25">
      <c r="A112" s="229"/>
      <c r="B112" s="230"/>
      <c r="C112" s="269" t="s">
        <v>1271</v>
      </c>
      <c r="D112" s="262"/>
      <c r="E112" s="262"/>
      <c r="F112" s="262"/>
      <c r="G112" s="262"/>
      <c r="H112" s="232"/>
      <c r="I112" s="232"/>
      <c r="J112" s="232"/>
      <c r="K112" s="232"/>
      <c r="L112" s="232"/>
      <c r="M112" s="232"/>
      <c r="N112" s="231"/>
      <c r="O112" s="231"/>
      <c r="P112" s="231"/>
      <c r="Q112" s="231"/>
      <c r="R112" s="232"/>
      <c r="S112" s="232"/>
      <c r="T112" s="232"/>
      <c r="U112" s="232"/>
      <c r="V112" s="232"/>
      <c r="W112" s="232"/>
      <c r="X112" s="232"/>
      <c r="Y112" s="232"/>
      <c r="Z112" s="212"/>
      <c r="AA112" s="212"/>
      <c r="AB112" s="212"/>
      <c r="AC112" s="212"/>
      <c r="AD112" s="212"/>
      <c r="AE112" s="212"/>
      <c r="AF112" s="212"/>
      <c r="AG112" s="212" t="s">
        <v>297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5">
      <c r="A113" s="229"/>
      <c r="B113" s="230"/>
      <c r="C113" s="270" t="s">
        <v>1258</v>
      </c>
      <c r="D113" s="264"/>
      <c r="E113" s="264"/>
      <c r="F113" s="264"/>
      <c r="G113" s="264"/>
      <c r="H113" s="232"/>
      <c r="I113" s="232"/>
      <c r="J113" s="232"/>
      <c r="K113" s="232"/>
      <c r="L113" s="232"/>
      <c r="M113" s="232"/>
      <c r="N113" s="231"/>
      <c r="O113" s="231"/>
      <c r="P113" s="231"/>
      <c r="Q113" s="231"/>
      <c r="R113" s="232"/>
      <c r="S113" s="232"/>
      <c r="T113" s="232"/>
      <c r="U113" s="232"/>
      <c r="V113" s="232"/>
      <c r="W113" s="232"/>
      <c r="X113" s="232"/>
      <c r="Y113" s="232"/>
      <c r="Z113" s="212"/>
      <c r="AA113" s="212"/>
      <c r="AB113" s="212"/>
      <c r="AC113" s="212"/>
      <c r="AD113" s="212"/>
      <c r="AE113" s="212"/>
      <c r="AF113" s="212"/>
      <c r="AG113" s="212" t="s">
        <v>297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5">
      <c r="A114" s="248">
        <v>35</v>
      </c>
      <c r="B114" s="249" t="s">
        <v>1343</v>
      </c>
      <c r="C114" s="266" t="s">
        <v>1344</v>
      </c>
      <c r="D114" s="250" t="s">
        <v>1234</v>
      </c>
      <c r="E114" s="251">
        <v>5</v>
      </c>
      <c r="F114" s="252"/>
      <c r="G114" s="253">
        <f>ROUND(E114*F114,2)</f>
        <v>0</v>
      </c>
      <c r="H114" s="252"/>
      <c r="I114" s="253">
        <f>ROUND(E114*H114,2)</f>
        <v>0</v>
      </c>
      <c r="J114" s="252"/>
      <c r="K114" s="253">
        <f>ROUND(E114*J114,2)</f>
        <v>0</v>
      </c>
      <c r="L114" s="253">
        <v>21</v>
      </c>
      <c r="M114" s="253">
        <f>G114*(1+L114/100)</f>
        <v>0</v>
      </c>
      <c r="N114" s="251">
        <v>0</v>
      </c>
      <c r="O114" s="251">
        <f>ROUND(E114*N114,2)</f>
        <v>0</v>
      </c>
      <c r="P114" s="251">
        <v>0</v>
      </c>
      <c r="Q114" s="251">
        <f>ROUND(E114*P114,2)</f>
        <v>0</v>
      </c>
      <c r="R114" s="253"/>
      <c r="S114" s="253" t="s">
        <v>418</v>
      </c>
      <c r="T114" s="254" t="s">
        <v>419</v>
      </c>
      <c r="U114" s="232">
        <v>0</v>
      </c>
      <c r="V114" s="232">
        <f>ROUND(E114*U114,2)</f>
        <v>0</v>
      </c>
      <c r="W114" s="232"/>
      <c r="X114" s="232" t="s">
        <v>234</v>
      </c>
      <c r="Y114" s="232" t="s">
        <v>235</v>
      </c>
      <c r="Z114" s="212"/>
      <c r="AA114" s="212"/>
      <c r="AB114" s="212"/>
      <c r="AC114" s="212"/>
      <c r="AD114" s="212"/>
      <c r="AE114" s="212"/>
      <c r="AF114" s="212"/>
      <c r="AG114" s="212" t="s">
        <v>1264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2" x14ac:dyDescent="0.25">
      <c r="A115" s="229"/>
      <c r="B115" s="230"/>
      <c r="C115" s="269" t="s">
        <v>1345</v>
      </c>
      <c r="D115" s="262"/>
      <c r="E115" s="262"/>
      <c r="F115" s="262"/>
      <c r="G115" s="262"/>
      <c r="H115" s="232"/>
      <c r="I115" s="232"/>
      <c r="J115" s="232"/>
      <c r="K115" s="232"/>
      <c r="L115" s="232"/>
      <c r="M115" s="232"/>
      <c r="N115" s="231"/>
      <c r="O115" s="231"/>
      <c r="P115" s="231"/>
      <c r="Q115" s="231"/>
      <c r="R115" s="232"/>
      <c r="S115" s="232"/>
      <c r="T115" s="232"/>
      <c r="U115" s="232"/>
      <c r="V115" s="232"/>
      <c r="W115" s="232"/>
      <c r="X115" s="232"/>
      <c r="Y115" s="232"/>
      <c r="Z115" s="212"/>
      <c r="AA115" s="212"/>
      <c r="AB115" s="212"/>
      <c r="AC115" s="212"/>
      <c r="AD115" s="212"/>
      <c r="AE115" s="212"/>
      <c r="AF115" s="212"/>
      <c r="AG115" s="212" t="s">
        <v>297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5">
      <c r="A116" s="229"/>
      <c r="B116" s="230"/>
      <c r="C116" s="270" t="s">
        <v>1258</v>
      </c>
      <c r="D116" s="264"/>
      <c r="E116" s="264"/>
      <c r="F116" s="264"/>
      <c r="G116" s="264"/>
      <c r="H116" s="232"/>
      <c r="I116" s="232"/>
      <c r="J116" s="232"/>
      <c r="K116" s="232"/>
      <c r="L116" s="232"/>
      <c r="M116" s="232"/>
      <c r="N116" s="231"/>
      <c r="O116" s="231"/>
      <c r="P116" s="231"/>
      <c r="Q116" s="231"/>
      <c r="R116" s="232"/>
      <c r="S116" s="232"/>
      <c r="T116" s="232"/>
      <c r="U116" s="232"/>
      <c r="V116" s="232"/>
      <c r="W116" s="232"/>
      <c r="X116" s="232"/>
      <c r="Y116" s="232"/>
      <c r="Z116" s="212"/>
      <c r="AA116" s="212"/>
      <c r="AB116" s="212"/>
      <c r="AC116" s="212"/>
      <c r="AD116" s="212"/>
      <c r="AE116" s="212"/>
      <c r="AF116" s="212"/>
      <c r="AG116" s="212" t="s">
        <v>297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5">
      <c r="A117" s="248">
        <v>36</v>
      </c>
      <c r="B117" s="249" t="s">
        <v>1346</v>
      </c>
      <c r="C117" s="266" t="s">
        <v>1347</v>
      </c>
      <c r="D117" s="250" t="s">
        <v>1234</v>
      </c>
      <c r="E117" s="251">
        <v>20</v>
      </c>
      <c r="F117" s="252"/>
      <c r="G117" s="253">
        <f>ROUND(E117*F117,2)</f>
        <v>0</v>
      </c>
      <c r="H117" s="252"/>
      <c r="I117" s="253">
        <f>ROUND(E117*H117,2)</f>
        <v>0</v>
      </c>
      <c r="J117" s="252"/>
      <c r="K117" s="253">
        <f>ROUND(E117*J117,2)</f>
        <v>0</v>
      </c>
      <c r="L117" s="253">
        <v>21</v>
      </c>
      <c r="M117" s="253">
        <f>G117*(1+L117/100)</f>
        <v>0</v>
      </c>
      <c r="N117" s="251">
        <v>0</v>
      </c>
      <c r="O117" s="251">
        <f>ROUND(E117*N117,2)</f>
        <v>0</v>
      </c>
      <c r="P117" s="251">
        <v>0</v>
      </c>
      <c r="Q117" s="251">
        <f>ROUND(E117*P117,2)</f>
        <v>0</v>
      </c>
      <c r="R117" s="253"/>
      <c r="S117" s="253" t="s">
        <v>418</v>
      </c>
      <c r="T117" s="254" t="s">
        <v>419</v>
      </c>
      <c r="U117" s="232">
        <v>0</v>
      </c>
      <c r="V117" s="232">
        <f>ROUND(E117*U117,2)</f>
        <v>0</v>
      </c>
      <c r="W117" s="232"/>
      <c r="X117" s="232" t="s">
        <v>234</v>
      </c>
      <c r="Y117" s="232" t="s">
        <v>235</v>
      </c>
      <c r="Z117" s="212"/>
      <c r="AA117" s="212"/>
      <c r="AB117" s="212"/>
      <c r="AC117" s="212"/>
      <c r="AD117" s="212"/>
      <c r="AE117" s="212"/>
      <c r="AF117" s="212"/>
      <c r="AG117" s="212" t="s">
        <v>1264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2" x14ac:dyDescent="0.25">
      <c r="A118" s="229"/>
      <c r="B118" s="230"/>
      <c r="C118" s="269" t="s">
        <v>1348</v>
      </c>
      <c r="D118" s="262"/>
      <c r="E118" s="262"/>
      <c r="F118" s="262"/>
      <c r="G118" s="262"/>
      <c r="H118" s="232"/>
      <c r="I118" s="232"/>
      <c r="J118" s="232"/>
      <c r="K118" s="232"/>
      <c r="L118" s="232"/>
      <c r="M118" s="232"/>
      <c r="N118" s="231"/>
      <c r="O118" s="231"/>
      <c r="P118" s="231"/>
      <c r="Q118" s="231"/>
      <c r="R118" s="232"/>
      <c r="S118" s="232"/>
      <c r="T118" s="232"/>
      <c r="U118" s="232"/>
      <c r="V118" s="232"/>
      <c r="W118" s="232"/>
      <c r="X118" s="232"/>
      <c r="Y118" s="232"/>
      <c r="Z118" s="212"/>
      <c r="AA118" s="212"/>
      <c r="AB118" s="212"/>
      <c r="AC118" s="212"/>
      <c r="AD118" s="212"/>
      <c r="AE118" s="212"/>
      <c r="AF118" s="212"/>
      <c r="AG118" s="212" t="s">
        <v>297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5">
      <c r="A119" s="229"/>
      <c r="B119" s="230"/>
      <c r="C119" s="270" t="s">
        <v>1258</v>
      </c>
      <c r="D119" s="264"/>
      <c r="E119" s="264"/>
      <c r="F119" s="264"/>
      <c r="G119" s="264"/>
      <c r="H119" s="232"/>
      <c r="I119" s="232"/>
      <c r="J119" s="232"/>
      <c r="K119" s="232"/>
      <c r="L119" s="232"/>
      <c r="M119" s="232"/>
      <c r="N119" s="231"/>
      <c r="O119" s="231"/>
      <c r="P119" s="231"/>
      <c r="Q119" s="231"/>
      <c r="R119" s="232"/>
      <c r="S119" s="232"/>
      <c r="T119" s="232"/>
      <c r="U119" s="232"/>
      <c r="V119" s="232"/>
      <c r="W119" s="232"/>
      <c r="X119" s="232"/>
      <c r="Y119" s="232"/>
      <c r="Z119" s="212"/>
      <c r="AA119" s="212"/>
      <c r="AB119" s="212"/>
      <c r="AC119" s="212"/>
      <c r="AD119" s="212"/>
      <c r="AE119" s="212"/>
      <c r="AF119" s="212"/>
      <c r="AG119" s="212" t="s">
        <v>297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5">
      <c r="A120" s="248">
        <v>37</v>
      </c>
      <c r="B120" s="249" t="s">
        <v>1349</v>
      </c>
      <c r="C120" s="266" t="s">
        <v>1350</v>
      </c>
      <c r="D120" s="250" t="s">
        <v>1234</v>
      </c>
      <c r="E120" s="251">
        <v>2</v>
      </c>
      <c r="F120" s="252"/>
      <c r="G120" s="253">
        <f>ROUND(E120*F120,2)</f>
        <v>0</v>
      </c>
      <c r="H120" s="252"/>
      <c r="I120" s="253">
        <f>ROUND(E120*H120,2)</f>
        <v>0</v>
      </c>
      <c r="J120" s="252"/>
      <c r="K120" s="253">
        <f>ROUND(E120*J120,2)</f>
        <v>0</v>
      </c>
      <c r="L120" s="253">
        <v>21</v>
      </c>
      <c r="M120" s="253">
        <f>G120*(1+L120/100)</f>
        <v>0</v>
      </c>
      <c r="N120" s="251">
        <v>0</v>
      </c>
      <c r="O120" s="251">
        <f>ROUND(E120*N120,2)</f>
        <v>0</v>
      </c>
      <c r="P120" s="251">
        <v>0</v>
      </c>
      <c r="Q120" s="251">
        <f>ROUND(E120*P120,2)</f>
        <v>0</v>
      </c>
      <c r="R120" s="253"/>
      <c r="S120" s="253" t="s">
        <v>418</v>
      </c>
      <c r="T120" s="254" t="s">
        <v>419</v>
      </c>
      <c r="U120" s="232">
        <v>0</v>
      </c>
      <c r="V120" s="232">
        <f>ROUND(E120*U120,2)</f>
        <v>0</v>
      </c>
      <c r="W120" s="232"/>
      <c r="X120" s="232" t="s">
        <v>234</v>
      </c>
      <c r="Y120" s="232" t="s">
        <v>235</v>
      </c>
      <c r="Z120" s="212"/>
      <c r="AA120" s="212"/>
      <c r="AB120" s="212"/>
      <c r="AC120" s="212"/>
      <c r="AD120" s="212"/>
      <c r="AE120" s="212"/>
      <c r="AF120" s="212"/>
      <c r="AG120" s="212" t="s">
        <v>1264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2" x14ac:dyDescent="0.25">
      <c r="A121" s="229"/>
      <c r="B121" s="230"/>
      <c r="C121" s="269" t="s">
        <v>1271</v>
      </c>
      <c r="D121" s="262"/>
      <c r="E121" s="262"/>
      <c r="F121" s="262"/>
      <c r="G121" s="262"/>
      <c r="H121" s="232"/>
      <c r="I121" s="232"/>
      <c r="J121" s="232"/>
      <c r="K121" s="232"/>
      <c r="L121" s="232"/>
      <c r="M121" s="232"/>
      <c r="N121" s="231"/>
      <c r="O121" s="231"/>
      <c r="P121" s="231"/>
      <c r="Q121" s="231"/>
      <c r="R121" s="232"/>
      <c r="S121" s="232"/>
      <c r="T121" s="232"/>
      <c r="U121" s="232"/>
      <c r="V121" s="232"/>
      <c r="W121" s="232"/>
      <c r="X121" s="232"/>
      <c r="Y121" s="232"/>
      <c r="Z121" s="212"/>
      <c r="AA121" s="212"/>
      <c r="AB121" s="212"/>
      <c r="AC121" s="212"/>
      <c r="AD121" s="212"/>
      <c r="AE121" s="212"/>
      <c r="AF121" s="212"/>
      <c r="AG121" s="212" t="s">
        <v>297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5">
      <c r="A122" s="229"/>
      <c r="B122" s="230"/>
      <c r="C122" s="270" t="s">
        <v>1258</v>
      </c>
      <c r="D122" s="264"/>
      <c r="E122" s="264"/>
      <c r="F122" s="264"/>
      <c r="G122" s="264"/>
      <c r="H122" s="232"/>
      <c r="I122" s="232"/>
      <c r="J122" s="232"/>
      <c r="K122" s="232"/>
      <c r="L122" s="232"/>
      <c r="M122" s="232"/>
      <c r="N122" s="231"/>
      <c r="O122" s="231"/>
      <c r="P122" s="231"/>
      <c r="Q122" s="231"/>
      <c r="R122" s="232"/>
      <c r="S122" s="232"/>
      <c r="T122" s="232"/>
      <c r="U122" s="232"/>
      <c r="V122" s="232"/>
      <c r="W122" s="232"/>
      <c r="X122" s="232"/>
      <c r="Y122" s="232"/>
      <c r="Z122" s="212"/>
      <c r="AA122" s="212"/>
      <c r="AB122" s="212"/>
      <c r="AC122" s="212"/>
      <c r="AD122" s="212"/>
      <c r="AE122" s="212"/>
      <c r="AF122" s="212"/>
      <c r="AG122" s="212" t="s">
        <v>297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5">
      <c r="A123" s="248">
        <v>38</v>
      </c>
      <c r="B123" s="249" t="s">
        <v>1351</v>
      </c>
      <c r="C123" s="266" t="s">
        <v>1352</v>
      </c>
      <c r="D123" s="250" t="s">
        <v>1234</v>
      </c>
      <c r="E123" s="251">
        <v>11</v>
      </c>
      <c r="F123" s="252"/>
      <c r="G123" s="253">
        <f>ROUND(E123*F123,2)</f>
        <v>0</v>
      </c>
      <c r="H123" s="252"/>
      <c r="I123" s="253">
        <f>ROUND(E123*H123,2)</f>
        <v>0</v>
      </c>
      <c r="J123" s="252"/>
      <c r="K123" s="253">
        <f>ROUND(E123*J123,2)</f>
        <v>0</v>
      </c>
      <c r="L123" s="253">
        <v>21</v>
      </c>
      <c r="M123" s="253">
        <f>G123*(1+L123/100)</f>
        <v>0</v>
      </c>
      <c r="N123" s="251">
        <v>0</v>
      </c>
      <c r="O123" s="251">
        <f>ROUND(E123*N123,2)</f>
        <v>0</v>
      </c>
      <c r="P123" s="251">
        <v>0</v>
      </c>
      <c r="Q123" s="251">
        <f>ROUND(E123*P123,2)</f>
        <v>0</v>
      </c>
      <c r="R123" s="253"/>
      <c r="S123" s="253" t="s">
        <v>418</v>
      </c>
      <c r="T123" s="254" t="s">
        <v>419</v>
      </c>
      <c r="U123" s="232">
        <v>0</v>
      </c>
      <c r="V123" s="232">
        <f>ROUND(E123*U123,2)</f>
        <v>0</v>
      </c>
      <c r="W123" s="232"/>
      <c r="X123" s="232" t="s">
        <v>462</v>
      </c>
      <c r="Y123" s="232" t="s">
        <v>235</v>
      </c>
      <c r="Z123" s="212"/>
      <c r="AA123" s="212"/>
      <c r="AB123" s="212"/>
      <c r="AC123" s="212"/>
      <c r="AD123" s="212"/>
      <c r="AE123" s="212"/>
      <c r="AF123" s="212"/>
      <c r="AG123" s="212" t="s">
        <v>1219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2" x14ac:dyDescent="0.25">
      <c r="A124" s="229"/>
      <c r="B124" s="230"/>
      <c r="C124" s="269" t="s">
        <v>1289</v>
      </c>
      <c r="D124" s="262"/>
      <c r="E124" s="262"/>
      <c r="F124" s="262"/>
      <c r="G124" s="262"/>
      <c r="H124" s="232"/>
      <c r="I124" s="232"/>
      <c r="J124" s="232"/>
      <c r="K124" s="232"/>
      <c r="L124" s="232"/>
      <c r="M124" s="232"/>
      <c r="N124" s="231"/>
      <c r="O124" s="231"/>
      <c r="P124" s="231"/>
      <c r="Q124" s="231"/>
      <c r="R124" s="232"/>
      <c r="S124" s="232"/>
      <c r="T124" s="232"/>
      <c r="U124" s="232"/>
      <c r="V124" s="232"/>
      <c r="W124" s="232"/>
      <c r="X124" s="232"/>
      <c r="Y124" s="232"/>
      <c r="Z124" s="212"/>
      <c r="AA124" s="212"/>
      <c r="AB124" s="212"/>
      <c r="AC124" s="212"/>
      <c r="AD124" s="212"/>
      <c r="AE124" s="212"/>
      <c r="AF124" s="212"/>
      <c r="AG124" s="212" t="s">
        <v>297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5">
      <c r="A125" s="229"/>
      <c r="B125" s="230"/>
      <c r="C125" s="270" t="s">
        <v>1258</v>
      </c>
      <c r="D125" s="264"/>
      <c r="E125" s="264"/>
      <c r="F125" s="264"/>
      <c r="G125" s="264"/>
      <c r="H125" s="232"/>
      <c r="I125" s="232"/>
      <c r="J125" s="232"/>
      <c r="K125" s="232"/>
      <c r="L125" s="232"/>
      <c r="M125" s="232"/>
      <c r="N125" s="231"/>
      <c r="O125" s="231"/>
      <c r="P125" s="231"/>
      <c r="Q125" s="231"/>
      <c r="R125" s="232"/>
      <c r="S125" s="232"/>
      <c r="T125" s="232"/>
      <c r="U125" s="232"/>
      <c r="V125" s="232"/>
      <c r="W125" s="232"/>
      <c r="X125" s="232"/>
      <c r="Y125" s="232"/>
      <c r="Z125" s="212"/>
      <c r="AA125" s="212"/>
      <c r="AB125" s="212"/>
      <c r="AC125" s="212"/>
      <c r="AD125" s="212"/>
      <c r="AE125" s="212"/>
      <c r="AF125" s="212"/>
      <c r="AG125" s="212" t="s">
        <v>297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ht="13" x14ac:dyDescent="0.25">
      <c r="A126" s="238" t="s">
        <v>227</v>
      </c>
      <c r="B126" s="239" t="s">
        <v>128</v>
      </c>
      <c r="C126" s="265" t="s">
        <v>129</v>
      </c>
      <c r="D126" s="240"/>
      <c r="E126" s="241"/>
      <c r="F126" s="242"/>
      <c r="G126" s="242">
        <f>SUMIF(AG127:AG142,"&lt;&gt;NOR",G127:G142)</f>
        <v>0</v>
      </c>
      <c r="H126" s="242"/>
      <c r="I126" s="242">
        <f>SUM(I127:I142)</f>
        <v>0</v>
      </c>
      <c r="J126" s="242"/>
      <c r="K126" s="242">
        <f>SUM(K127:K142)</f>
        <v>0</v>
      </c>
      <c r="L126" s="242"/>
      <c r="M126" s="242">
        <f>SUM(M127:M142)</f>
        <v>0</v>
      </c>
      <c r="N126" s="241"/>
      <c r="O126" s="241">
        <f>SUM(O127:O142)</f>
        <v>0</v>
      </c>
      <c r="P126" s="241"/>
      <c r="Q126" s="241">
        <f>SUM(Q127:Q142)</f>
        <v>0</v>
      </c>
      <c r="R126" s="242"/>
      <c r="S126" s="242"/>
      <c r="T126" s="243"/>
      <c r="U126" s="237"/>
      <c r="V126" s="237">
        <f>SUM(V127:V142)</f>
        <v>0</v>
      </c>
      <c r="W126" s="237"/>
      <c r="X126" s="237"/>
      <c r="Y126" s="237"/>
      <c r="AG126" t="s">
        <v>228</v>
      </c>
    </row>
    <row r="127" spans="1:60" outlineLevel="1" x14ac:dyDescent="0.25">
      <c r="A127" s="248">
        <v>39</v>
      </c>
      <c r="B127" s="249" t="s">
        <v>1353</v>
      </c>
      <c r="C127" s="266" t="s">
        <v>1354</v>
      </c>
      <c r="D127" s="250" t="s">
        <v>405</v>
      </c>
      <c r="E127" s="251">
        <v>100</v>
      </c>
      <c r="F127" s="252"/>
      <c r="G127" s="253">
        <f>ROUND(E127*F127,2)</f>
        <v>0</v>
      </c>
      <c r="H127" s="252"/>
      <c r="I127" s="253">
        <f>ROUND(E127*H127,2)</f>
        <v>0</v>
      </c>
      <c r="J127" s="252"/>
      <c r="K127" s="253">
        <f>ROUND(E127*J127,2)</f>
        <v>0</v>
      </c>
      <c r="L127" s="253">
        <v>21</v>
      </c>
      <c r="M127" s="253">
        <f>G127*(1+L127/100)</f>
        <v>0</v>
      </c>
      <c r="N127" s="251">
        <v>0</v>
      </c>
      <c r="O127" s="251">
        <f>ROUND(E127*N127,2)</f>
        <v>0</v>
      </c>
      <c r="P127" s="251">
        <v>0</v>
      </c>
      <c r="Q127" s="251">
        <f>ROUND(E127*P127,2)</f>
        <v>0</v>
      </c>
      <c r="R127" s="253"/>
      <c r="S127" s="253" t="s">
        <v>418</v>
      </c>
      <c r="T127" s="254" t="s">
        <v>419</v>
      </c>
      <c r="U127" s="232">
        <v>0</v>
      </c>
      <c r="V127" s="232">
        <f>ROUND(E127*U127,2)</f>
        <v>0</v>
      </c>
      <c r="W127" s="232"/>
      <c r="X127" s="232" t="s">
        <v>234</v>
      </c>
      <c r="Y127" s="232" t="s">
        <v>235</v>
      </c>
      <c r="Z127" s="212"/>
      <c r="AA127" s="212"/>
      <c r="AB127" s="212"/>
      <c r="AC127" s="212"/>
      <c r="AD127" s="212"/>
      <c r="AE127" s="212"/>
      <c r="AF127" s="212"/>
      <c r="AG127" s="212" t="s">
        <v>1264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2" x14ac:dyDescent="0.25">
      <c r="A128" s="229"/>
      <c r="B128" s="230"/>
      <c r="C128" s="269" t="s">
        <v>1355</v>
      </c>
      <c r="D128" s="262"/>
      <c r="E128" s="262"/>
      <c r="F128" s="262"/>
      <c r="G128" s="262"/>
      <c r="H128" s="232"/>
      <c r="I128" s="232"/>
      <c r="J128" s="232"/>
      <c r="K128" s="232"/>
      <c r="L128" s="232"/>
      <c r="M128" s="232"/>
      <c r="N128" s="231"/>
      <c r="O128" s="231"/>
      <c r="P128" s="231"/>
      <c r="Q128" s="231"/>
      <c r="R128" s="232"/>
      <c r="S128" s="232"/>
      <c r="T128" s="232"/>
      <c r="U128" s="232"/>
      <c r="V128" s="232"/>
      <c r="W128" s="232"/>
      <c r="X128" s="232"/>
      <c r="Y128" s="232"/>
      <c r="Z128" s="212"/>
      <c r="AA128" s="212"/>
      <c r="AB128" s="212"/>
      <c r="AC128" s="212"/>
      <c r="AD128" s="212"/>
      <c r="AE128" s="212"/>
      <c r="AF128" s="212"/>
      <c r="AG128" s="212" t="s">
        <v>297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5">
      <c r="A129" s="229"/>
      <c r="B129" s="230"/>
      <c r="C129" s="270" t="s">
        <v>1356</v>
      </c>
      <c r="D129" s="264"/>
      <c r="E129" s="264"/>
      <c r="F129" s="264"/>
      <c r="G129" s="264"/>
      <c r="H129" s="232"/>
      <c r="I129" s="232"/>
      <c r="J129" s="232"/>
      <c r="K129" s="232"/>
      <c r="L129" s="232"/>
      <c r="M129" s="232"/>
      <c r="N129" s="231"/>
      <c r="O129" s="231"/>
      <c r="P129" s="231"/>
      <c r="Q129" s="231"/>
      <c r="R129" s="232"/>
      <c r="S129" s="232"/>
      <c r="T129" s="232"/>
      <c r="U129" s="232"/>
      <c r="V129" s="232"/>
      <c r="W129" s="232"/>
      <c r="X129" s="232"/>
      <c r="Y129" s="232"/>
      <c r="Z129" s="212"/>
      <c r="AA129" s="212"/>
      <c r="AB129" s="212"/>
      <c r="AC129" s="212"/>
      <c r="AD129" s="212"/>
      <c r="AE129" s="212"/>
      <c r="AF129" s="212"/>
      <c r="AG129" s="212" t="s">
        <v>297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ht="30.5" outlineLevel="3" x14ac:dyDescent="0.25">
      <c r="A130" s="229"/>
      <c r="B130" s="230"/>
      <c r="C130" s="270" t="s">
        <v>1357</v>
      </c>
      <c r="D130" s="264"/>
      <c r="E130" s="264"/>
      <c r="F130" s="264"/>
      <c r="G130" s="264"/>
      <c r="H130" s="232"/>
      <c r="I130" s="232"/>
      <c r="J130" s="232"/>
      <c r="K130" s="232"/>
      <c r="L130" s="232"/>
      <c r="M130" s="232"/>
      <c r="N130" s="231"/>
      <c r="O130" s="231"/>
      <c r="P130" s="231"/>
      <c r="Q130" s="231"/>
      <c r="R130" s="232"/>
      <c r="S130" s="232"/>
      <c r="T130" s="232"/>
      <c r="U130" s="232"/>
      <c r="V130" s="232"/>
      <c r="W130" s="232"/>
      <c r="X130" s="232"/>
      <c r="Y130" s="232"/>
      <c r="Z130" s="212"/>
      <c r="AA130" s="212"/>
      <c r="AB130" s="212"/>
      <c r="AC130" s="212"/>
      <c r="AD130" s="212"/>
      <c r="AE130" s="212"/>
      <c r="AF130" s="212"/>
      <c r="AG130" s="212" t="s">
        <v>297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63" t="str">
        <f>C130</f>
        <v>Kabelový žlab z ocelového plechu děrovaný, bez víka, zavěšení pomocí doplňků na stěnu nebo strop, včetně spojovacího a kotevního materiálu a montážních doplňků, nosné prvky jsou započteny na jednotkovou délku trasy, pro vnitřní prostory (žárové zinkování pásové) zatížení 40kg/m</v>
      </c>
      <c r="BB130" s="212"/>
      <c r="BC130" s="212"/>
      <c r="BD130" s="212"/>
      <c r="BE130" s="212"/>
      <c r="BF130" s="212"/>
      <c r="BG130" s="212"/>
      <c r="BH130" s="212"/>
    </row>
    <row r="131" spans="1:60" ht="20" outlineLevel="1" x14ac:dyDescent="0.25">
      <c r="A131" s="248">
        <v>40</v>
      </c>
      <c r="B131" s="249" t="s">
        <v>1358</v>
      </c>
      <c r="C131" s="266" t="s">
        <v>1359</v>
      </c>
      <c r="D131" s="250" t="s">
        <v>405</v>
      </c>
      <c r="E131" s="251">
        <v>130</v>
      </c>
      <c r="F131" s="252"/>
      <c r="G131" s="253">
        <f>ROUND(E131*F131,2)</f>
        <v>0</v>
      </c>
      <c r="H131" s="252"/>
      <c r="I131" s="253">
        <f>ROUND(E131*H131,2)</f>
        <v>0</v>
      </c>
      <c r="J131" s="252"/>
      <c r="K131" s="253">
        <f>ROUND(E131*J131,2)</f>
        <v>0</v>
      </c>
      <c r="L131" s="253">
        <v>21</v>
      </c>
      <c r="M131" s="253">
        <f>G131*(1+L131/100)</f>
        <v>0</v>
      </c>
      <c r="N131" s="251">
        <v>0</v>
      </c>
      <c r="O131" s="251">
        <f>ROUND(E131*N131,2)</f>
        <v>0</v>
      </c>
      <c r="P131" s="251">
        <v>0</v>
      </c>
      <c r="Q131" s="251">
        <f>ROUND(E131*P131,2)</f>
        <v>0</v>
      </c>
      <c r="R131" s="253"/>
      <c r="S131" s="253" t="s">
        <v>418</v>
      </c>
      <c r="T131" s="254" t="s">
        <v>419</v>
      </c>
      <c r="U131" s="232">
        <v>0</v>
      </c>
      <c r="V131" s="232">
        <f>ROUND(E131*U131,2)</f>
        <v>0</v>
      </c>
      <c r="W131" s="232"/>
      <c r="X131" s="232" t="s">
        <v>234</v>
      </c>
      <c r="Y131" s="232" t="s">
        <v>235</v>
      </c>
      <c r="Z131" s="212"/>
      <c r="AA131" s="212"/>
      <c r="AB131" s="212"/>
      <c r="AC131" s="212"/>
      <c r="AD131" s="212"/>
      <c r="AE131" s="212"/>
      <c r="AF131" s="212"/>
      <c r="AG131" s="212" t="s">
        <v>1264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2" x14ac:dyDescent="0.25">
      <c r="A132" s="229"/>
      <c r="B132" s="230"/>
      <c r="C132" s="269" t="s">
        <v>1360</v>
      </c>
      <c r="D132" s="262"/>
      <c r="E132" s="262"/>
      <c r="F132" s="262"/>
      <c r="G132" s="262"/>
      <c r="H132" s="232"/>
      <c r="I132" s="232"/>
      <c r="J132" s="232"/>
      <c r="K132" s="232"/>
      <c r="L132" s="232"/>
      <c r="M132" s="232"/>
      <c r="N132" s="231"/>
      <c r="O132" s="231"/>
      <c r="P132" s="231"/>
      <c r="Q132" s="231"/>
      <c r="R132" s="232"/>
      <c r="S132" s="232"/>
      <c r="T132" s="232"/>
      <c r="U132" s="232"/>
      <c r="V132" s="232"/>
      <c r="W132" s="232"/>
      <c r="X132" s="232"/>
      <c r="Y132" s="232"/>
      <c r="Z132" s="212"/>
      <c r="AA132" s="212"/>
      <c r="AB132" s="212"/>
      <c r="AC132" s="212"/>
      <c r="AD132" s="212"/>
      <c r="AE132" s="212"/>
      <c r="AF132" s="212"/>
      <c r="AG132" s="212" t="s">
        <v>297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5">
      <c r="A133" s="248">
        <v>41</v>
      </c>
      <c r="B133" s="249" t="s">
        <v>1361</v>
      </c>
      <c r="C133" s="266" t="s">
        <v>1362</v>
      </c>
      <c r="D133" s="250" t="s">
        <v>405</v>
      </c>
      <c r="E133" s="251">
        <v>2600</v>
      </c>
      <c r="F133" s="252"/>
      <c r="G133" s="253">
        <f>ROUND(E133*F133,2)</f>
        <v>0</v>
      </c>
      <c r="H133" s="252"/>
      <c r="I133" s="253">
        <f>ROUND(E133*H133,2)</f>
        <v>0</v>
      </c>
      <c r="J133" s="252"/>
      <c r="K133" s="253">
        <f>ROUND(E133*J133,2)</f>
        <v>0</v>
      </c>
      <c r="L133" s="253">
        <v>21</v>
      </c>
      <c r="M133" s="253">
        <f>G133*(1+L133/100)</f>
        <v>0</v>
      </c>
      <c r="N133" s="251">
        <v>0</v>
      </c>
      <c r="O133" s="251">
        <f>ROUND(E133*N133,2)</f>
        <v>0</v>
      </c>
      <c r="P133" s="251">
        <v>0</v>
      </c>
      <c r="Q133" s="251">
        <f>ROUND(E133*P133,2)</f>
        <v>0</v>
      </c>
      <c r="R133" s="253"/>
      <c r="S133" s="253" t="s">
        <v>418</v>
      </c>
      <c r="T133" s="254" t="s">
        <v>419</v>
      </c>
      <c r="U133" s="232">
        <v>0</v>
      </c>
      <c r="V133" s="232">
        <f>ROUND(E133*U133,2)</f>
        <v>0</v>
      </c>
      <c r="W133" s="232"/>
      <c r="X133" s="232" t="s">
        <v>234</v>
      </c>
      <c r="Y133" s="232" t="s">
        <v>235</v>
      </c>
      <c r="Z133" s="212"/>
      <c r="AA133" s="212"/>
      <c r="AB133" s="212"/>
      <c r="AC133" s="212"/>
      <c r="AD133" s="212"/>
      <c r="AE133" s="212"/>
      <c r="AF133" s="212"/>
      <c r="AG133" s="212" t="s">
        <v>1264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2" x14ac:dyDescent="0.25">
      <c r="A134" s="229"/>
      <c r="B134" s="230"/>
      <c r="C134" s="269" t="s">
        <v>1360</v>
      </c>
      <c r="D134" s="262"/>
      <c r="E134" s="262"/>
      <c r="F134" s="262"/>
      <c r="G134" s="262"/>
      <c r="H134" s="232"/>
      <c r="I134" s="232"/>
      <c r="J134" s="232"/>
      <c r="K134" s="232"/>
      <c r="L134" s="232"/>
      <c r="M134" s="232"/>
      <c r="N134" s="231"/>
      <c r="O134" s="231"/>
      <c r="P134" s="231"/>
      <c r="Q134" s="231"/>
      <c r="R134" s="232"/>
      <c r="S134" s="232"/>
      <c r="T134" s="232"/>
      <c r="U134" s="232"/>
      <c r="V134" s="232"/>
      <c r="W134" s="232"/>
      <c r="X134" s="232"/>
      <c r="Y134" s="232"/>
      <c r="Z134" s="212"/>
      <c r="AA134" s="212"/>
      <c r="AB134" s="212"/>
      <c r="AC134" s="212"/>
      <c r="AD134" s="212"/>
      <c r="AE134" s="212"/>
      <c r="AF134" s="212"/>
      <c r="AG134" s="212" t="s">
        <v>297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5">
      <c r="A135" s="248">
        <v>42</v>
      </c>
      <c r="B135" s="249" t="s">
        <v>1363</v>
      </c>
      <c r="C135" s="266" t="s">
        <v>1364</v>
      </c>
      <c r="D135" s="250" t="s">
        <v>405</v>
      </c>
      <c r="E135" s="251">
        <v>100</v>
      </c>
      <c r="F135" s="252"/>
      <c r="G135" s="253">
        <f>ROUND(E135*F135,2)</f>
        <v>0</v>
      </c>
      <c r="H135" s="252"/>
      <c r="I135" s="253">
        <f>ROUND(E135*H135,2)</f>
        <v>0</v>
      </c>
      <c r="J135" s="252"/>
      <c r="K135" s="253">
        <f>ROUND(E135*J135,2)</f>
        <v>0</v>
      </c>
      <c r="L135" s="253">
        <v>21</v>
      </c>
      <c r="M135" s="253">
        <f>G135*(1+L135/100)</f>
        <v>0</v>
      </c>
      <c r="N135" s="251">
        <v>0</v>
      </c>
      <c r="O135" s="251">
        <f>ROUND(E135*N135,2)</f>
        <v>0</v>
      </c>
      <c r="P135" s="251">
        <v>0</v>
      </c>
      <c r="Q135" s="251">
        <f>ROUND(E135*P135,2)</f>
        <v>0</v>
      </c>
      <c r="R135" s="253"/>
      <c r="S135" s="253" t="s">
        <v>418</v>
      </c>
      <c r="T135" s="254" t="s">
        <v>419</v>
      </c>
      <c r="U135" s="232">
        <v>0</v>
      </c>
      <c r="V135" s="232">
        <f>ROUND(E135*U135,2)</f>
        <v>0</v>
      </c>
      <c r="W135" s="232"/>
      <c r="X135" s="232" t="s">
        <v>234</v>
      </c>
      <c r="Y135" s="232" t="s">
        <v>235</v>
      </c>
      <c r="Z135" s="212"/>
      <c r="AA135" s="212"/>
      <c r="AB135" s="212"/>
      <c r="AC135" s="212"/>
      <c r="AD135" s="212"/>
      <c r="AE135" s="212"/>
      <c r="AF135" s="212"/>
      <c r="AG135" s="212" t="s">
        <v>1264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2" x14ac:dyDescent="0.25">
      <c r="A136" s="229"/>
      <c r="B136" s="230"/>
      <c r="C136" s="269" t="s">
        <v>1360</v>
      </c>
      <c r="D136" s="262"/>
      <c r="E136" s="262"/>
      <c r="F136" s="262"/>
      <c r="G136" s="262"/>
      <c r="H136" s="232"/>
      <c r="I136" s="232"/>
      <c r="J136" s="232"/>
      <c r="K136" s="232"/>
      <c r="L136" s="232"/>
      <c r="M136" s="232"/>
      <c r="N136" s="231"/>
      <c r="O136" s="231"/>
      <c r="P136" s="231"/>
      <c r="Q136" s="231"/>
      <c r="R136" s="232"/>
      <c r="S136" s="232"/>
      <c r="T136" s="232"/>
      <c r="U136" s="232"/>
      <c r="V136" s="232"/>
      <c r="W136" s="232"/>
      <c r="X136" s="232"/>
      <c r="Y136" s="232"/>
      <c r="Z136" s="212"/>
      <c r="AA136" s="212"/>
      <c r="AB136" s="212"/>
      <c r="AC136" s="212"/>
      <c r="AD136" s="212"/>
      <c r="AE136" s="212"/>
      <c r="AF136" s="212"/>
      <c r="AG136" s="212" t="s">
        <v>297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5">
      <c r="A137" s="248">
        <v>43</v>
      </c>
      <c r="B137" s="249" t="s">
        <v>1365</v>
      </c>
      <c r="C137" s="266" t="s">
        <v>1366</v>
      </c>
      <c r="D137" s="250" t="s">
        <v>405</v>
      </c>
      <c r="E137" s="251">
        <v>20</v>
      </c>
      <c r="F137" s="252"/>
      <c r="G137" s="253">
        <f>ROUND(E137*F137,2)</f>
        <v>0</v>
      </c>
      <c r="H137" s="252"/>
      <c r="I137" s="253">
        <f>ROUND(E137*H137,2)</f>
        <v>0</v>
      </c>
      <c r="J137" s="252"/>
      <c r="K137" s="253">
        <f>ROUND(E137*J137,2)</f>
        <v>0</v>
      </c>
      <c r="L137" s="253">
        <v>21</v>
      </c>
      <c r="M137" s="253">
        <f>G137*(1+L137/100)</f>
        <v>0</v>
      </c>
      <c r="N137" s="251">
        <v>0</v>
      </c>
      <c r="O137" s="251">
        <f>ROUND(E137*N137,2)</f>
        <v>0</v>
      </c>
      <c r="P137" s="251">
        <v>0</v>
      </c>
      <c r="Q137" s="251">
        <f>ROUND(E137*P137,2)</f>
        <v>0</v>
      </c>
      <c r="R137" s="253"/>
      <c r="S137" s="253" t="s">
        <v>418</v>
      </c>
      <c r="T137" s="254" t="s">
        <v>419</v>
      </c>
      <c r="U137" s="232">
        <v>0</v>
      </c>
      <c r="V137" s="232">
        <f>ROUND(E137*U137,2)</f>
        <v>0</v>
      </c>
      <c r="W137" s="232"/>
      <c r="X137" s="232" t="s">
        <v>234</v>
      </c>
      <c r="Y137" s="232" t="s">
        <v>235</v>
      </c>
      <c r="Z137" s="212"/>
      <c r="AA137" s="212"/>
      <c r="AB137" s="212"/>
      <c r="AC137" s="212"/>
      <c r="AD137" s="212"/>
      <c r="AE137" s="212"/>
      <c r="AF137" s="212"/>
      <c r="AG137" s="212" t="s">
        <v>1264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2" x14ac:dyDescent="0.25">
      <c r="A138" s="229"/>
      <c r="B138" s="230"/>
      <c r="C138" s="269" t="s">
        <v>1360</v>
      </c>
      <c r="D138" s="262"/>
      <c r="E138" s="262"/>
      <c r="F138" s="262"/>
      <c r="G138" s="262"/>
      <c r="H138" s="232"/>
      <c r="I138" s="232"/>
      <c r="J138" s="232"/>
      <c r="K138" s="232"/>
      <c r="L138" s="232"/>
      <c r="M138" s="232"/>
      <c r="N138" s="231"/>
      <c r="O138" s="231"/>
      <c r="P138" s="231"/>
      <c r="Q138" s="231"/>
      <c r="R138" s="232"/>
      <c r="S138" s="232"/>
      <c r="T138" s="232"/>
      <c r="U138" s="232"/>
      <c r="V138" s="232"/>
      <c r="W138" s="232"/>
      <c r="X138" s="232"/>
      <c r="Y138" s="232"/>
      <c r="Z138" s="212"/>
      <c r="AA138" s="212"/>
      <c r="AB138" s="212"/>
      <c r="AC138" s="212"/>
      <c r="AD138" s="212"/>
      <c r="AE138" s="212"/>
      <c r="AF138" s="212"/>
      <c r="AG138" s="212" t="s">
        <v>297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5">
      <c r="A139" s="248">
        <v>44</v>
      </c>
      <c r="B139" s="249" t="s">
        <v>1367</v>
      </c>
      <c r="C139" s="266" t="s">
        <v>1368</v>
      </c>
      <c r="D139" s="250" t="s">
        <v>405</v>
      </c>
      <c r="E139" s="251">
        <v>530</v>
      </c>
      <c r="F139" s="252"/>
      <c r="G139" s="253">
        <f>ROUND(E139*F139,2)</f>
        <v>0</v>
      </c>
      <c r="H139" s="252"/>
      <c r="I139" s="253">
        <f>ROUND(E139*H139,2)</f>
        <v>0</v>
      </c>
      <c r="J139" s="252"/>
      <c r="K139" s="253">
        <f>ROUND(E139*J139,2)</f>
        <v>0</v>
      </c>
      <c r="L139" s="253">
        <v>21</v>
      </c>
      <c r="M139" s="253">
        <f>G139*(1+L139/100)</f>
        <v>0</v>
      </c>
      <c r="N139" s="251">
        <v>0</v>
      </c>
      <c r="O139" s="251">
        <f>ROUND(E139*N139,2)</f>
        <v>0</v>
      </c>
      <c r="P139" s="251">
        <v>0</v>
      </c>
      <c r="Q139" s="251">
        <f>ROUND(E139*P139,2)</f>
        <v>0</v>
      </c>
      <c r="R139" s="253"/>
      <c r="S139" s="253" t="s">
        <v>418</v>
      </c>
      <c r="T139" s="254" t="s">
        <v>419</v>
      </c>
      <c r="U139" s="232">
        <v>0</v>
      </c>
      <c r="V139" s="232">
        <f>ROUND(E139*U139,2)</f>
        <v>0</v>
      </c>
      <c r="W139" s="232"/>
      <c r="X139" s="232" t="s">
        <v>234</v>
      </c>
      <c r="Y139" s="232" t="s">
        <v>235</v>
      </c>
      <c r="Z139" s="212"/>
      <c r="AA139" s="212"/>
      <c r="AB139" s="212"/>
      <c r="AC139" s="212"/>
      <c r="AD139" s="212"/>
      <c r="AE139" s="212"/>
      <c r="AF139" s="212"/>
      <c r="AG139" s="212" t="s">
        <v>1264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2" x14ac:dyDescent="0.25">
      <c r="A140" s="229"/>
      <c r="B140" s="230"/>
      <c r="C140" s="269" t="s">
        <v>1360</v>
      </c>
      <c r="D140" s="262"/>
      <c r="E140" s="262"/>
      <c r="F140" s="262"/>
      <c r="G140" s="262"/>
      <c r="H140" s="232"/>
      <c r="I140" s="232"/>
      <c r="J140" s="232"/>
      <c r="K140" s="232"/>
      <c r="L140" s="232"/>
      <c r="M140" s="232"/>
      <c r="N140" s="231"/>
      <c r="O140" s="231"/>
      <c r="P140" s="231"/>
      <c r="Q140" s="231"/>
      <c r="R140" s="232"/>
      <c r="S140" s="232"/>
      <c r="T140" s="232"/>
      <c r="U140" s="232"/>
      <c r="V140" s="232"/>
      <c r="W140" s="232"/>
      <c r="X140" s="232"/>
      <c r="Y140" s="232"/>
      <c r="Z140" s="212"/>
      <c r="AA140" s="212"/>
      <c r="AB140" s="212"/>
      <c r="AC140" s="212"/>
      <c r="AD140" s="212"/>
      <c r="AE140" s="212"/>
      <c r="AF140" s="212"/>
      <c r="AG140" s="212" t="s">
        <v>297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ht="20" outlineLevel="1" x14ac:dyDescent="0.25">
      <c r="A141" s="248">
        <v>45</v>
      </c>
      <c r="B141" s="249" t="s">
        <v>1369</v>
      </c>
      <c r="C141" s="266" t="s">
        <v>1370</v>
      </c>
      <c r="D141" s="250" t="s">
        <v>405</v>
      </c>
      <c r="E141" s="251">
        <v>500</v>
      </c>
      <c r="F141" s="252"/>
      <c r="G141" s="253">
        <f>ROUND(E141*F141,2)</f>
        <v>0</v>
      </c>
      <c r="H141" s="252"/>
      <c r="I141" s="253">
        <f>ROUND(E141*H141,2)</f>
        <v>0</v>
      </c>
      <c r="J141" s="252"/>
      <c r="K141" s="253">
        <f>ROUND(E141*J141,2)</f>
        <v>0</v>
      </c>
      <c r="L141" s="253">
        <v>21</v>
      </c>
      <c r="M141" s="253">
        <f>G141*(1+L141/100)</f>
        <v>0</v>
      </c>
      <c r="N141" s="251">
        <v>0</v>
      </c>
      <c r="O141" s="251">
        <f>ROUND(E141*N141,2)</f>
        <v>0</v>
      </c>
      <c r="P141" s="251">
        <v>0</v>
      </c>
      <c r="Q141" s="251">
        <f>ROUND(E141*P141,2)</f>
        <v>0</v>
      </c>
      <c r="R141" s="253"/>
      <c r="S141" s="253" t="s">
        <v>418</v>
      </c>
      <c r="T141" s="254" t="s">
        <v>419</v>
      </c>
      <c r="U141" s="232">
        <v>0</v>
      </c>
      <c r="V141" s="232">
        <f>ROUND(E141*U141,2)</f>
        <v>0</v>
      </c>
      <c r="W141" s="232"/>
      <c r="X141" s="232" t="s">
        <v>234</v>
      </c>
      <c r="Y141" s="232" t="s">
        <v>235</v>
      </c>
      <c r="Z141" s="212"/>
      <c r="AA141" s="212"/>
      <c r="AB141" s="212"/>
      <c r="AC141" s="212"/>
      <c r="AD141" s="212"/>
      <c r="AE141" s="212"/>
      <c r="AF141" s="212"/>
      <c r="AG141" s="212" t="s">
        <v>1264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2" x14ac:dyDescent="0.25">
      <c r="A142" s="229"/>
      <c r="B142" s="230"/>
      <c r="C142" s="269" t="s">
        <v>1360</v>
      </c>
      <c r="D142" s="262"/>
      <c r="E142" s="262"/>
      <c r="F142" s="262"/>
      <c r="G142" s="262"/>
      <c r="H142" s="232"/>
      <c r="I142" s="232"/>
      <c r="J142" s="232"/>
      <c r="K142" s="232"/>
      <c r="L142" s="232"/>
      <c r="M142" s="232"/>
      <c r="N142" s="231"/>
      <c r="O142" s="231"/>
      <c r="P142" s="231"/>
      <c r="Q142" s="231"/>
      <c r="R142" s="232"/>
      <c r="S142" s="232"/>
      <c r="T142" s="232"/>
      <c r="U142" s="232"/>
      <c r="V142" s="232"/>
      <c r="W142" s="232"/>
      <c r="X142" s="232"/>
      <c r="Y142" s="232"/>
      <c r="Z142" s="212"/>
      <c r="AA142" s="212"/>
      <c r="AB142" s="212"/>
      <c r="AC142" s="212"/>
      <c r="AD142" s="212"/>
      <c r="AE142" s="212"/>
      <c r="AF142" s="212"/>
      <c r="AG142" s="212" t="s">
        <v>297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ht="13" x14ac:dyDescent="0.25">
      <c r="A143" s="238" t="s">
        <v>227</v>
      </c>
      <c r="B143" s="239" t="s">
        <v>130</v>
      </c>
      <c r="C143" s="265" t="s">
        <v>131</v>
      </c>
      <c r="D143" s="240"/>
      <c r="E143" s="241"/>
      <c r="F143" s="242"/>
      <c r="G143" s="242">
        <f>SUMIF(AG144:AG193,"&lt;&gt;NOR",G144:G193)</f>
        <v>0</v>
      </c>
      <c r="H143" s="242"/>
      <c r="I143" s="242">
        <f>SUM(I144:I193)</f>
        <v>0</v>
      </c>
      <c r="J143" s="242"/>
      <c r="K143" s="242">
        <f>SUM(K144:K193)</f>
        <v>0</v>
      </c>
      <c r="L143" s="242"/>
      <c r="M143" s="242">
        <f>SUM(M144:M193)</f>
        <v>0</v>
      </c>
      <c r="N143" s="241"/>
      <c r="O143" s="241">
        <f>SUM(O144:O193)</f>
        <v>0</v>
      </c>
      <c r="P143" s="241"/>
      <c r="Q143" s="241">
        <f>SUM(Q144:Q193)</f>
        <v>0</v>
      </c>
      <c r="R143" s="242"/>
      <c r="S143" s="242"/>
      <c r="T143" s="243"/>
      <c r="U143" s="237"/>
      <c r="V143" s="237">
        <f>SUM(V144:V193)</f>
        <v>0</v>
      </c>
      <c r="W143" s="237"/>
      <c r="X143" s="237"/>
      <c r="Y143" s="237"/>
      <c r="AG143" t="s">
        <v>228</v>
      </c>
    </row>
    <row r="144" spans="1:60" outlineLevel="1" x14ac:dyDescent="0.25">
      <c r="A144" s="248">
        <v>46</v>
      </c>
      <c r="B144" s="249" t="s">
        <v>1371</v>
      </c>
      <c r="C144" s="266" t="s">
        <v>1372</v>
      </c>
      <c r="D144" s="250" t="s">
        <v>405</v>
      </c>
      <c r="E144" s="251">
        <v>500</v>
      </c>
      <c r="F144" s="252"/>
      <c r="G144" s="253">
        <f>ROUND(E144*F144,2)</f>
        <v>0</v>
      </c>
      <c r="H144" s="252"/>
      <c r="I144" s="253">
        <f>ROUND(E144*H144,2)</f>
        <v>0</v>
      </c>
      <c r="J144" s="252"/>
      <c r="K144" s="253">
        <f>ROUND(E144*J144,2)</f>
        <v>0</v>
      </c>
      <c r="L144" s="253">
        <v>21</v>
      </c>
      <c r="M144" s="253">
        <f>G144*(1+L144/100)</f>
        <v>0</v>
      </c>
      <c r="N144" s="251">
        <v>0</v>
      </c>
      <c r="O144" s="251">
        <f>ROUND(E144*N144,2)</f>
        <v>0</v>
      </c>
      <c r="P144" s="251">
        <v>0</v>
      </c>
      <c r="Q144" s="251">
        <f>ROUND(E144*P144,2)</f>
        <v>0</v>
      </c>
      <c r="R144" s="253"/>
      <c r="S144" s="253" t="s">
        <v>418</v>
      </c>
      <c r="T144" s="254" t="s">
        <v>419</v>
      </c>
      <c r="U144" s="232">
        <v>0</v>
      </c>
      <c r="V144" s="232">
        <f>ROUND(E144*U144,2)</f>
        <v>0</v>
      </c>
      <c r="W144" s="232"/>
      <c r="X144" s="232" t="s">
        <v>234</v>
      </c>
      <c r="Y144" s="232" t="s">
        <v>235</v>
      </c>
      <c r="Z144" s="212"/>
      <c r="AA144" s="212"/>
      <c r="AB144" s="212"/>
      <c r="AC144" s="212"/>
      <c r="AD144" s="212"/>
      <c r="AE144" s="212"/>
      <c r="AF144" s="212"/>
      <c r="AG144" s="212" t="s">
        <v>1264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2" x14ac:dyDescent="0.25">
      <c r="A145" s="229"/>
      <c r="B145" s="230"/>
      <c r="C145" s="269" t="s">
        <v>1373</v>
      </c>
      <c r="D145" s="262"/>
      <c r="E145" s="262"/>
      <c r="F145" s="262"/>
      <c r="G145" s="262"/>
      <c r="H145" s="232"/>
      <c r="I145" s="232"/>
      <c r="J145" s="232"/>
      <c r="K145" s="232"/>
      <c r="L145" s="232"/>
      <c r="M145" s="232"/>
      <c r="N145" s="231"/>
      <c r="O145" s="231"/>
      <c r="P145" s="231"/>
      <c r="Q145" s="231"/>
      <c r="R145" s="232"/>
      <c r="S145" s="232"/>
      <c r="T145" s="232"/>
      <c r="U145" s="232"/>
      <c r="V145" s="232"/>
      <c r="W145" s="232"/>
      <c r="X145" s="232"/>
      <c r="Y145" s="232"/>
      <c r="Z145" s="212"/>
      <c r="AA145" s="212"/>
      <c r="AB145" s="212"/>
      <c r="AC145" s="212"/>
      <c r="AD145" s="212"/>
      <c r="AE145" s="212"/>
      <c r="AF145" s="212"/>
      <c r="AG145" s="212" t="s">
        <v>297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3" x14ac:dyDescent="0.25">
      <c r="A146" s="229"/>
      <c r="B146" s="230"/>
      <c r="C146" s="270" t="s">
        <v>1374</v>
      </c>
      <c r="D146" s="264"/>
      <c r="E146" s="264"/>
      <c r="F146" s="264"/>
      <c r="G146" s="264"/>
      <c r="H146" s="232"/>
      <c r="I146" s="232"/>
      <c r="J146" s="232"/>
      <c r="K146" s="232"/>
      <c r="L146" s="232"/>
      <c r="M146" s="232"/>
      <c r="N146" s="231"/>
      <c r="O146" s="231"/>
      <c r="P146" s="231"/>
      <c r="Q146" s="231"/>
      <c r="R146" s="232"/>
      <c r="S146" s="232"/>
      <c r="T146" s="232"/>
      <c r="U146" s="232"/>
      <c r="V146" s="232"/>
      <c r="W146" s="232"/>
      <c r="X146" s="232"/>
      <c r="Y146" s="232"/>
      <c r="Z146" s="212"/>
      <c r="AA146" s="212"/>
      <c r="AB146" s="212"/>
      <c r="AC146" s="212"/>
      <c r="AD146" s="212"/>
      <c r="AE146" s="212"/>
      <c r="AF146" s="212"/>
      <c r="AG146" s="212" t="s">
        <v>297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3" x14ac:dyDescent="0.25">
      <c r="A147" s="229"/>
      <c r="B147" s="230"/>
      <c r="C147" s="270" t="s">
        <v>1375</v>
      </c>
      <c r="D147" s="264"/>
      <c r="E147" s="264"/>
      <c r="F147" s="264"/>
      <c r="G147" s="264"/>
      <c r="H147" s="232"/>
      <c r="I147" s="232"/>
      <c r="J147" s="232"/>
      <c r="K147" s="232"/>
      <c r="L147" s="232"/>
      <c r="M147" s="232"/>
      <c r="N147" s="231"/>
      <c r="O147" s="231"/>
      <c r="P147" s="231"/>
      <c r="Q147" s="231"/>
      <c r="R147" s="232"/>
      <c r="S147" s="232"/>
      <c r="T147" s="232"/>
      <c r="U147" s="232"/>
      <c r="V147" s="232"/>
      <c r="W147" s="232"/>
      <c r="X147" s="232"/>
      <c r="Y147" s="232"/>
      <c r="Z147" s="212"/>
      <c r="AA147" s="212"/>
      <c r="AB147" s="212"/>
      <c r="AC147" s="212"/>
      <c r="AD147" s="212"/>
      <c r="AE147" s="212"/>
      <c r="AF147" s="212"/>
      <c r="AG147" s="212" t="s">
        <v>297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63" t="str">
        <f>C147</f>
        <v>Hromosvodný materiál je normalizovaný (ČSN EN 62561),položky jsou včetně doplňků a nezbytného příslušenství</v>
      </c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5">
      <c r="A148" s="248">
        <v>47</v>
      </c>
      <c r="B148" s="249" t="s">
        <v>1376</v>
      </c>
      <c r="C148" s="266" t="s">
        <v>1377</v>
      </c>
      <c r="D148" s="250" t="s">
        <v>405</v>
      </c>
      <c r="E148" s="251">
        <v>200</v>
      </c>
      <c r="F148" s="252"/>
      <c r="G148" s="253">
        <f>ROUND(E148*F148,2)</f>
        <v>0</v>
      </c>
      <c r="H148" s="252"/>
      <c r="I148" s="253">
        <f>ROUND(E148*H148,2)</f>
        <v>0</v>
      </c>
      <c r="J148" s="252"/>
      <c r="K148" s="253">
        <f>ROUND(E148*J148,2)</f>
        <v>0</v>
      </c>
      <c r="L148" s="253">
        <v>21</v>
      </c>
      <c r="M148" s="253">
        <f>G148*(1+L148/100)</f>
        <v>0</v>
      </c>
      <c r="N148" s="251">
        <v>0</v>
      </c>
      <c r="O148" s="251">
        <f>ROUND(E148*N148,2)</f>
        <v>0</v>
      </c>
      <c r="P148" s="251">
        <v>0</v>
      </c>
      <c r="Q148" s="251">
        <f>ROUND(E148*P148,2)</f>
        <v>0</v>
      </c>
      <c r="R148" s="253"/>
      <c r="S148" s="253" t="s">
        <v>418</v>
      </c>
      <c r="T148" s="254" t="s">
        <v>419</v>
      </c>
      <c r="U148" s="232">
        <v>0</v>
      </c>
      <c r="V148" s="232">
        <f>ROUND(E148*U148,2)</f>
        <v>0</v>
      </c>
      <c r="W148" s="232"/>
      <c r="X148" s="232" t="s">
        <v>234</v>
      </c>
      <c r="Y148" s="232" t="s">
        <v>235</v>
      </c>
      <c r="Z148" s="212"/>
      <c r="AA148" s="212"/>
      <c r="AB148" s="212"/>
      <c r="AC148" s="212"/>
      <c r="AD148" s="212"/>
      <c r="AE148" s="212"/>
      <c r="AF148" s="212"/>
      <c r="AG148" s="212" t="s">
        <v>1264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2" x14ac:dyDescent="0.25">
      <c r="A149" s="229"/>
      <c r="B149" s="230"/>
      <c r="C149" s="269" t="s">
        <v>1373</v>
      </c>
      <c r="D149" s="262"/>
      <c r="E149" s="262"/>
      <c r="F149" s="262"/>
      <c r="G149" s="262"/>
      <c r="H149" s="232"/>
      <c r="I149" s="232"/>
      <c r="J149" s="232"/>
      <c r="K149" s="232"/>
      <c r="L149" s="232"/>
      <c r="M149" s="232"/>
      <c r="N149" s="231"/>
      <c r="O149" s="231"/>
      <c r="P149" s="231"/>
      <c r="Q149" s="231"/>
      <c r="R149" s="232"/>
      <c r="S149" s="232"/>
      <c r="T149" s="232"/>
      <c r="U149" s="232"/>
      <c r="V149" s="232"/>
      <c r="W149" s="232"/>
      <c r="X149" s="232"/>
      <c r="Y149" s="232"/>
      <c r="Z149" s="212"/>
      <c r="AA149" s="212"/>
      <c r="AB149" s="212"/>
      <c r="AC149" s="212"/>
      <c r="AD149" s="212"/>
      <c r="AE149" s="212"/>
      <c r="AF149" s="212"/>
      <c r="AG149" s="212" t="s">
        <v>297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3" x14ac:dyDescent="0.25">
      <c r="A150" s="229"/>
      <c r="B150" s="230"/>
      <c r="C150" s="270" t="s">
        <v>1378</v>
      </c>
      <c r="D150" s="264"/>
      <c r="E150" s="264"/>
      <c r="F150" s="264"/>
      <c r="G150" s="264"/>
      <c r="H150" s="232"/>
      <c r="I150" s="232"/>
      <c r="J150" s="232"/>
      <c r="K150" s="232"/>
      <c r="L150" s="232"/>
      <c r="M150" s="232"/>
      <c r="N150" s="231"/>
      <c r="O150" s="231"/>
      <c r="P150" s="231"/>
      <c r="Q150" s="231"/>
      <c r="R150" s="232"/>
      <c r="S150" s="232"/>
      <c r="T150" s="232"/>
      <c r="U150" s="232"/>
      <c r="V150" s="232"/>
      <c r="W150" s="232"/>
      <c r="X150" s="232"/>
      <c r="Y150" s="232"/>
      <c r="Z150" s="212"/>
      <c r="AA150" s="212"/>
      <c r="AB150" s="212"/>
      <c r="AC150" s="212"/>
      <c r="AD150" s="212"/>
      <c r="AE150" s="212"/>
      <c r="AF150" s="212"/>
      <c r="AG150" s="212" t="s">
        <v>297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 x14ac:dyDescent="0.25">
      <c r="A151" s="229"/>
      <c r="B151" s="230"/>
      <c r="C151" s="270" t="s">
        <v>1375</v>
      </c>
      <c r="D151" s="264"/>
      <c r="E151" s="264"/>
      <c r="F151" s="264"/>
      <c r="G151" s="264"/>
      <c r="H151" s="232"/>
      <c r="I151" s="232"/>
      <c r="J151" s="232"/>
      <c r="K151" s="232"/>
      <c r="L151" s="232"/>
      <c r="M151" s="232"/>
      <c r="N151" s="231"/>
      <c r="O151" s="231"/>
      <c r="P151" s="231"/>
      <c r="Q151" s="231"/>
      <c r="R151" s="232"/>
      <c r="S151" s="232"/>
      <c r="T151" s="232"/>
      <c r="U151" s="232"/>
      <c r="V151" s="232"/>
      <c r="W151" s="232"/>
      <c r="X151" s="232"/>
      <c r="Y151" s="232"/>
      <c r="Z151" s="212"/>
      <c r="AA151" s="212"/>
      <c r="AB151" s="212"/>
      <c r="AC151" s="212"/>
      <c r="AD151" s="212"/>
      <c r="AE151" s="212"/>
      <c r="AF151" s="212"/>
      <c r="AG151" s="212" t="s">
        <v>297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63" t="str">
        <f>C151</f>
        <v>Hromosvodný materiál je normalizovaný (ČSN EN 62561),položky jsou včetně doplňků a nezbytného příslušenství</v>
      </c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5">
      <c r="A152" s="248">
        <v>48</v>
      </c>
      <c r="B152" s="249" t="s">
        <v>1379</v>
      </c>
      <c r="C152" s="266" t="s">
        <v>1380</v>
      </c>
      <c r="D152" s="250" t="s">
        <v>405</v>
      </c>
      <c r="E152" s="251">
        <v>2600</v>
      </c>
      <c r="F152" s="252"/>
      <c r="G152" s="253">
        <f>ROUND(E152*F152,2)</f>
        <v>0</v>
      </c>
      <c r="H152" s="252"/>
      <c r="I152" s="253">
        <f>ROUND(E152*H152,2)</f>
        <v>0</v>
      </c>
      <c r="J152" s="252"/>
      <c r="K152" s="253">
        <f>ROUND(E152*J152,2)</f>
        <v>0</v>
      </c>
      <c r="L152" s="253">
        <v>21</v>
      </c>
      <c r="M152" s="253">
        <f>G152*(1+L152/100)</f>
        <v>0</v>
      </c>
      <c r="N152" s="251">
        <v>0</v>
      </c>
      <c r="O152" s="251">
        <f>ROUND(E152*N152,2)</f>
        <v>0</v>
      </c>
      <c r="P152" s="251">
        <v>0</v>
      </c>
      <c r="Q152" s="251">
        <f>ROUND(E152*P152,2)</f>
        <v>0</v>
      </c>
      <c r="R152" s="253"/>
      <c r="S152" s="253" t="s">
        <v>418</v>
      </c>
      <c r="T152" s="254" t="s">
        <v>419</v>
      </c>
      <c r="U152" s="232">
        <v>0</v>
      </c>
      <c r="V152" s="232">
        <f>ROUND(E152*U152,2)</f>
        <v>0</v>
      </c>
      <c r="W152" s="232"/>
      <c r="X152" s="232" t="s">
        <v>234</v>
      </c>
      <c r="Y152" s="232" t="s">
        <v>235</v>
      </c>
      <c r="Z152" s="212"/>
      <c r="AA152" s="212"/>
      <c r="AB152" s="212"/>
      <c r="AC152" s="212"/>
      <c r="AD152" s="212"/>
      <c r="AE152" s="212"/>
      <c r="AF152" s="212"/>
      <c r="AG152" s="212" t="s">
        <v>1264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2" x14ac:dyDescent="0.25">
      <c r="A153" s="229"/>
      <c r="B153" s="230"/>
      <c r="C153" s="269" t="s">
        <v>1373</v>
      </c>
      <c r="D153" s="262"/>
      <c r="E153" s="262"/>
      <c r="F153" s="262"/>
      <c r="G153" s="262"/>
      <c r="H153" s="232"/>
      <c r="I153" s="232"/>
      <c r="J153" s="232"/>
      <c r="K153" s="232"/>
      <c r="L153" s="232"/>
      <c r="M153" s="232"/>
      <c r="N153" s="231"/>
      <c r="O153" s="231"/>
      <c r="P153" s="231"/>
      <c r="Q153" s="231"/>
      <c r="R153" s="232"/>
      <c r="S153" s="232"/>
      <c r="T153" s="232"/>
      <c r="U153" s="232"/>
      <c r="V153" s="232"/>
      <c r="W153" s="232"/>
      <c r="X153" s="232"/>
      <c r="Y153" s="232"/>
      <c r="Z153" s="212"/>
      <c r="AA153" s="212"/>
      <c r="AB153" s="212"/>
      <c r="AC153" s="212"/>
      <c r="AD153" s="212"/>
      <c r="AE153" s="212"/>
      <c r="AF153" s="212"/>
      <c r="AG153" s="212" t="s">
        <v>297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5">
      <c r="A154" s="229"/>
      <c r="B154" s="230"/>
      <c r="C154" s="270" t="s">
        <v>1381</v>
      </c>
      <c r="D154" s="264"/>
      <c r="E154" s="264"/>
      <c r="F154" s="264"/>
      <c r="G154" s="264"/>
      <c r="H154" s="232"/>
      <c r="I154" s="232"/>
      <c r="J154" s="232"/>
      <c r="K154" s="232"/>
      <c r="L154" s="232"/>
      <c r="M154" s="232"/>
      <c r="N154" s="231"/>
      <c r="O154" s="231"/>
      <c r="P154" s="231"/>
      <c r="Q154" s="231"/>
      <c r="R154" s="232"/>
      <c r="S154" s="232"/>
      <c r="T154" s="232"/>
      <c r="U154" s="232"/>
      <c r="V154" s="232"/>
      <c r="W154" s="232"/>
      <c r="X154" s="232"/>
      <c r="Y154" s="232"/>
      <c r="Z154" s="212"/>
      <c r="AA154" s="212"/>
      <c r="AB154" s="212"/>
      <c r="AC154" s="212"/>
      <c r="AD154" s="212"/>
      <c r="AE154" s="212"/>
      <c r="AF154" s="212"/>
      <c r="AG154" s="212" t="s">
        <v>297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5">
      <c r="A155" s="229"/>
      <c r="B155" s="230"/>
      <c r="C155" s="270" t="s">
        <v>1375</v>
      </c>
      <c r="D155" s="264"/>
      <c r="E155" s="264"/>
      <c r="F155" s="264"/>
      <c r="G155" s="264"/>
      <c r="H155" s="232"/>
      <c r="I155" s="232"/>
      <c r="J155" s="232"/>
      <c r="K155" s="232"/>
      <c r="L155" s="232"/>
      <c r="M155" s="232"/>
      <c r="N155" s="231"/>
      <c r="O155" s="231"/>
      <c r="P155" s="231"/>
      <c r="Q155" s="231"/>
      <c r="R155" s="232"/>
      <c r="S155" s="232"/>
      <c r="T155" s="232"/>
      <c r="U155" s="232"/>
      <c r="V155" s="232"/>
      <c r="W155" s="232"/>
      <c r="X155" s="232"/>
      <c r="Y155" s="232"/>
      <c r="Z155" s="212"/>
      <c r="AA155" s="212"/>
      <c r="AB155" s="212"/>
      <c r="AC155" s="212"/>
      <c r="AD155" s="212"/>
      <c r="AE155" s="212"/>
      <c r="AF155" s="212"/>
      <c r="AG155" s="212" t="s">
        <v>297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63" t="str">
        <f>C155</f>
        <v>Hromosvodný materiál je normalizovaný (ČSN EN 62561),položky jsou včetně doplňků a nezbytného příslušenství</v>
      </c>
      <c r="BB155" s="212"/>
      <c r="BC155" s="212"/>
      <c r="BD155" s="212"/>
      <c r="BE155" s="212"/>
      <c r="BF155" s="212"/>
      <c r="BG155" s="212"/>
      <c r="BH155" s="212"/>
    </row>
    <row r="156" spans="1:60" ht="20" outlineLevel="1" x14ac:dyDescent="0.25">
      <c r="A156" s="248">
        <v>49</v>
      </c>
      <c r="B156" s="249" t="s">
        <v>1379</v>
      </c>
      <c r="C156" s="266" t="s">
        <v>1382</v>
      </c>
      <c r="D156" s="250" t="s">
        <v>1234</v>
      </c>
      <c r="E156" s="251">
        <v>50</v>
      </c>
      <c r="F156" s="252"/>
      <c r="G156" s="253">
        <f>ROUND(E156*F156,2)</f>
        <v>0</v>
      </c>
      <c r="H156" s="252"/>
      <c r="I156" s="253">
        <f>ROUND(E156*H156,2)</f>
        <v>0</v>
      </c>
      <c r="J156" s="252"/>
      <c r="K156" s="253">
        <f>ROUND(E156*J156,2)</f>
        <v>0</v>
      </c>
      <c r="L156" s="253">
        <v>21</v>
      </c>
      <c r="M156" s="253">
        <f>G156*(1+L156/100)</f>
        <v>0</v>
      </c>
      <c r="N156" s="251">
        <v>0</v>
      </c>
      <c r="O156" s="251">
        <f>ROUND(E156*N156,2)</f>
        <v>0</v>
      </c>
      <c r="P156" s="251">
        <v>0</v>
      </c>
      <c r="Q156" s="251">
        <f>ROUND(E156*P156,2)</f>
        <v>0</v>
      </c>
      <c r="R156" s="253"/>
      <c r="S156" s="253" t="s">
        <v>418</v>
      </c>
      <c r="T156" s="254" t="s">
        <v>419</v>
      </c>
      <c r="U156" s="232">
        <v>0</v>
      </c>
      <c r="V156" s="232">
        <f>ROUND(E156*U156,2)</f>
        <v>0</v>
      </c>
      <c r="W156" s="232"/>
      <c r="X156" s="232" t="s">
        <v>535</v>
      </c>
      <c r="Y156" s="232" t="s">
        <v>235</v>
      </c>
      <c r="Z156" s="212"/>
      <c r="AA156" s="212"/>
      <c r="AB156" s="212"/>
      <c r="AC156" s="212"/>
      <c r="AD156" s="212"/>
      <c r="AE156" s="212"/>
      <c r="AF156" s="212"/>
      <c r="AG156" s="212" t="s">
        <v>1383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2" x14ac:dyDescent="0.25">
      <c r="A157" s="229"/>
      <c r="B157" s="230"/>
      <c r="C157" s="269" t="s">
        <v>1384</v>
      </c>
      <c r="D157" s="262"/>
      <c r="E157" s="262"/>
      <c r="F157" s="262"/>
      <c r="G157" s="262"/>
      <c r="H157" s="232"/>
      <c r="I157" s="232"/>
      <c r="J157" s="232"/>
      <c r="K157" s="232"/>
      <c r="L157" s="232"/>
      <c r="M157" s="232"/>
      <c r="N157" s="231"/>
      <c r="O157" s="231"/>
      <c r="P157" s="231"/>
      <c r="Q157" s="231"/>
      <c r="R157" s="232"/>
      <c r="S157" s="232"/>
      <c r="T157" s="232"/>
      <c r="U157" s="232"/>
      <c r="V157" s="232"/>
      <c r="W157" s="232"/>
      <c r="X157" s="232"/>
      <c r="Y157" s="232"/>
      <c r="Z157" s="212"/>
      <c r="AA157" s="212"/>
      <c r="AB157" s="212"/>
      <c r="AC157" s="212"/>
      <c r="AD157" s="212"/>
      <c r="AE157" s="212"/>
      <c r="AF157" s="212"/>
      <c r="AG157" s="212" t="s">
        <v>297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25">
      <c r="A158" s="229"/>
      <c r="B158" s="230"/>
      <c r="C158" s="270" t="s">
        <v>1385</v>
      </c>
      <c r="D158" s="264"/>
      <c r="E158" s="264"/>
      <c r="F158" s="264"/>
      <c r="G158" s="264"/>
      <c r="H158" s="232"/>
      <c r="I158" s="232"/>
      <c r="J158" s="232"/>
      <c r="K158" s="232"/>
      <c r="L158" s="232"/>
      <c r="M158" s="232"/>
      <c r="N158" s="231"/>
      <c r="O158" s="231"/>
      <c r="P158" s="231"/>
      <c r="Q158" s="231"/>
      <c r="R158" s="232"/>
      <c r="S158" s="232"/>
      <c r="T158" s="232"/>
      <c r="U158" s="232"/>
      <c r="V158" s="232"/>
      <c r="W158" s="232"/>
      <c r="X158" s="232"/>
      <c r="Y158" s="232"/>
      <c r="Z158" s="212"/>
      <c r="AA158" s="212"/>
      <c r="AB158" s="212"/>
      <c r="AC158" s="212"/>
      <c r="AD158" s="212"/>
      <c r="AE158" s="212"/>
      <c r="AF158" s="212"/>
      <c r="AG158" s="212" t="s">
        <v>297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5">
      <c r="A159" s="229"/>
      <c r="B159" s="230"/>
      <c r="C159" s="270" t="s">
        <v>1375</v>
      </c>
      <c r="D159" s="264"/>
      <c r="E159" s="264"/>
      <c r="F159" s="264"/>
      <c r="G159" s="264"/>
      <c r="H159" s="232"/>
      <c r="I159" s="232"/>
      <c r="J159" s="232"/>
      <c r="K159" s="232"/>
      <c r="L159" s="232"/>
      <c r="M159" s="232"/>
      <c r="N159" s="231"/>
      <c r="O159" s="231"/>
      <c r="P159" s="231"/>
      <c r="Q159" s="231"/>
      <c r="R159" s="232"/>
      <c r="S159" s="232"/>
      <c r="T159" s="232"/>
      <c r="U159" s="232"/>
      <c r="V159" s="232"/>
      <c r="W159" s="232"/>
      <c r="X159" s="232"/>
      <c r="Y159" s="232"/>
      <c r="Z159" s="212"/>
      <c r="AA159" s="212"/>
      <c r="AB159" s="212"/>
      <c r="AC159" s="212"/>
      <c r="AD159" s="212"/>
      <c r="AE159" s="212"/>
      <c r="AF159" s="212"/>
      <c r="AG159" s="212" t="s">
        <v>297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63" t="str">
        <f>C159</f>
        <v>Hromosvodný materiál je normalizovaný (ČSN EN 62561),položky jsou včetně doplňků a nezbytného příslušenství</v>
      </c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5">
      <c r="A160" s="248">
        <v>50</v>
      </c>
      <c r="B160" s="249" t="s">
        <v>1386</v>
      </c>
      <c r="C160" s="266" t="s">
        <v>1387</v>
      </c>
      <c r="D160" s="250" t="s">
        <v>1234</v>
      </c>
      <c r="E160" s="251">
        <v>1500</v>
      </c>
      <c r="F160" s="252"/>
      <c r="G160" s="253">
        <f>ROUND(E160*F160,2)</f>
        <v>0</v>
      </c>
      <c r="H160" s="252"/>
      <c r="I160" s="253">
        <f>ROUND(E160*H160,2)</f>
        <v>0</v>
      </c>
      <c r="J160" s="252"/>
      <c r="K160" s="253">
        <f>ROUND(E160*J160,2)</f>
        <v>0</v>
      </c>
      <c r="L160" s="253">
        <v>21</v>
      </c>
      <c r="M160" s="253">
        <f>G160*(1+L160/100)</f>
        <v>0</v>
      </c>
      <c r="N160" s="251">
        <v>0</v>
      </c>
      <c r="O160" s="251">
        <f>ROUND(E160*N160,2)</f>
        <v>0</v>
      </c>
      <c r="P160" s="251">
        <v>0</v>
      </c>
      <c r="Q160" s="251">
        <f>ROUND(E160*P160,2)</f>
        <v>0</v>
      </c>
      <c r="R160" s="253"/>
      <c r="S160" s="253" t="s">
        <v>418</v>
      </c>
      <c r="T160" s="254" t="s">
        <v>419</v>
      </c>
      <c r="U160" s="232">
        <v>0</v>
      </c>
      <c r="V160" s="232">
        <f>ROUND(E160*U160,2)</f>
        <v>0</v>
      </c>
      <c r="W160" s="232"/>
      <c r="X160" s="232" t="s">
        <v>234</v>
      </c>
      <c r="Y160" s="232" t="s">
        <v>235</v>
      </c>
      <c r="Z160" s="212"/>
      <c r="AA160" s="212"/>
      <c r="AB160" s="212"/>
      <c r="AC160" s="212"/>
      <c r="AD160" s="212"/>
      <c r="AE160" s="212"/>
      <c r="AF160" s="212"/>
      <c r="AG160" s="212" t="s">
        <v>1264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2" x14ac:dyDescent="0.25">
      <c r="A161" s="229"/>
      <c r="B161" s="230"/>
      <c r="C161" s="269" t="s">
        <v>1388</v>
      </c>
      <c r="D161" s="262"/>
      <c r="E161" s="262"/>
      <c r="F161" s="262"/>
      <c r="G161" s="262"/>
      <c r="H161" s="232"/>
      <c r="I161" s="232"/>
      <c r="J161" s="232"/>
      <c r="K161" s="232"/>
      <c r="L161" s="232"/>
      <c r="M161" s="232"/>
      <c r="N161" s="231"/>
      <c r="O161" s="231"/>
      <c r="P161" s="231"/>
      <c r="Q161" s="231"/>
      <c r="R161" s="232"/>
      <c r="S161" s="232"/>
      <c r="T161" s="232"/>
      <c r="U161" s="232"/>
      <c r="V161" s="232"/>
      <c r="W161" s="232"/>
      <c r="X161" s="232"/>
      <c r="Y161" s="232"/>
      <c r="Z161" s="212"/>
      <c r="AA161" s="212"/>
      <c r="AB161" s="212"/>
      <c r="AC161" s="212"/>
      <c r="AD161" s="212"/>
      <c r="AE161" s="212"/>
      <c r="AF161" s="212"/>
      <c r="AG161" s="212" t="s">
        <v>297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5">
      <c r="A162" s="229"/>
      <c r="B162" s="230"/>
      <c r="C162" s="270" t="s">
        <v>1385</v>
      </c>
      <c r="D162" s="264"/>
      <c r="E162" s="264"/>
      <c r="F162" s="264"/>
      <c r="G162" s="264"/>
      <c r="H162" s="232"/>
      <c r="I162" s="232"/>
      <c r="J162" s="232"/>
      <c r="K162" s="232"/>
      <c r="L162" s="232"/>
      <c r="M162" s="232"/>
      <c r="N162" s="231"/>
      <c r="O162" s="231"/>
      <c r="P162" s="231"/>
      <c r="Q162" s="231"/>
      <c r="R162" s="232"/>
      <c r="S162" s="232"/>
      <c r="T162" s="232"/>
      <c r="U162" s="232"/>
      <c r="V162" s="232"/>
      <c r="W162" s="232"/>
      <c r="X162" s="232"/>
      <c r="Y162" s="232"/>
      <c r="Z162" s="212"/>
      <c r="AA162" s="212"/>
      <c r="AB162" s="212"/>
      <c r="AC162" s="212"/>
      <c r="AD162" s="212"/>
      <c r="AE162" s="212"/>
      <c r="AF162" s="212"/>
      <c r="AG162" s="212" t="s">
        <v>297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5">
      <c r="A163" s="248">
        <v>51</v>
      </c>
      <c r="B163" s="249" t="s">
        <v>1389</v>
      </c>
      <c r="C163" s="266" t="s">
        <v>1390</v>
      </c>
      <c r="D163" s="250" t="s">
        <v>1234</v>
      </c>
      <c r="E163" s="251">
        <v>500</v>
      </c>
      <c r="F163" s="252"/>
      <c r="G163" s="253">
        <f>ROUND(E163*F163,2)</f>
        <v>0</v>
      </c>
      <c r="H163" s="252"/>
      <c r="I163" s="253">
        <f>ROUND(E163*H163,2)</f>
        <v>0</v>
      </c>
      <c r="J163" s="252"/>
      <c r="K163" s="253">
        <f>ROUND(E163*J163,2)</f>
        <v>0</v>
      </c>
      <c r="L163" s="253">
        <v>21</v>
      </c>
      <c r="M163" s="253">
        <f>G163*(1+L163/100)</f>
        <v>0</v>
      </c>
      <c r="N163" s="251">
        <v>0</v>
      </c>
      <c r="O163" s="251">
        <f>ROUND(E163*N163,2)</f>
        <v>0</v>
      </c>
      <c r="P163" s="251">
        <v>0</v>
      </c>
      <c r="Q163" s="251">
        <f>ROUND(E163*P163,2)</f>
        <v>0</v>
      </c>
      <c r="R163" s="253"/>
      <c r="S163" s="253" t="s">
        <v>418</v>
      </c>
      <c r="T163" s="254" t="s">
        <v>419</v>
      </c>
      <c r="U163" s="232">
        <v>0</v>
      </c>
      <c r="V163" s="232">
        <f>ROUND(E163*U163,2)</f>
        <v>0</v>
      </c>
      <c r="W163" s="232"/>
      <c r="X163" s="232" t="s">
        <v>234</v>
      </c>
      <c r="Y163" s="232" t="s">
        <v>235</v>
      </c>
      <c r="Z163" s="212"/>
      <c r="AA163" s="212"/>
      <c r="AB163" s="212"/>
      <c r="AC163" s="212"/>
      <c r="AD163" s="212"/>
      <c r="AE163" s="212"/>
      <c r="AF163" s="212"/>
      <c r="AG163" s="212" t="s">
        <v>1264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2" x14ac:dyDescent="0.25">
      <c r="A164" s="229"/>
      <c r="B164" s="230"/>
      <c r="C164" s="269" t="s">
        <v>1374</v>
      </c>
      <c r="D164" s="262"/>
      <c r="E164" s="262"/>
      <c r="F164" s="262"/>
      <c r="G164" s="262"/>
      <c r="H164" s="232"/>
      <c r="I164" s="232"/>
      <c r="J164" s="232"/>
      <c r="K164" s="232"/>
      <c r="L164" s="232"/>
      <c r="M164" s="232"/>
      <c r="N164" s="231"/>
      <c r="O164" s="231"/>
      <c r="P164" s="231"/>
      <c r="Q164" s="231"/>
      <c r="R164" s="232"/>
      <c r="S164" s="232"/>
      <c r="T164" s="232"/>
      <c r="U164" s="232"/>
      <c r="V164" s="232"/>
      <c r="W164" s="232"/>
      <c r="X164" s="232"/>
      <c r="Y164" s="232"/>
      <c r="Z164" s="212"/>
      <c r="AA164" s="212"/>
      <c r="AB164" s="212"/>
      <c r="AC164" s="212"/>
      <c r="AD164" s="212"/>
      <c r="AE164" s="212"/>
      <c r="AF164" s="212"/>
      <c r="AG164" s="212" t="s">
        <v>297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3" x14ac:dyDescent="0.25">
      <c r="A165" s="229"/>
      <c r="B165" s="230"/>
      <c r="C165" s="270" t="s">
        <v>1385</v>
      </c>
      <c r="D165" s="264"/>
      <c r="E165" s="264"/>
      <c r="F165" s="264"/>
      <c r="G165" s="264"/>
      <c r="H165" s="232"/>
      <c r="I165" s="232"/>
      <c r="J165" s="232"/>
      <c r="K165" s="232"/>
      <c r="L165" s="232"/>
      <c r="M165" s="232"/>
      <c r="N165" s="231"/>
      <c r="O165" s="231"/>
      <c r="P165" s="231"/>
      <c r="Q165" s="231"/>
      <c r="R165" s="232"/>
      <c r="S165" s="232"/>
      <c r="T165" s="232"/>
      <c r="U165" s="232"/>
      <c r="V165" s="232"/>
      <c r="W165" s="232"/>
      <c r="X165" s="232"/>
      <c r="Y165" s="232"/>
      <c r="Z165" s="212"/>
      <c r="AA165" s="212"/>
      <c r="AB165" s="212"/>
      <c r="AC165" s="212"/>
      <c r="AD165" s="212"/>
      <c r="AE165" s="212"/>
      <c r="AF165" s="212"/>
      <c r="AG165" s="212" t="s">
        <v>297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ht="20" outlineLevel="1" x14ac:dyDescent="0.25">
      <c r="A166" s="248">
        <v>52</v>
      </c>
      <c r="B166" s="249" t="s">
        <v>1391</v>
      </c>
      <c r="C166" s="266" t="s">
        <v>1392</v>
      </c>
      <c r="D166" s="250" t="s">
        <v>1234</v>
      </c>
      <c r="E166" s="251">
        <v>10</v>
      </c>
      <c r="F166" s="252"/>
      <c r="G166" s="253">
        <f>ROUND(E166*F166,2)</f>
        <v>0</v>
      </c>
      <c r="H166" s="252"/>
      <c r="I166" s="253">
        <f>ROUND(E166*H166,2)</f>
        <v>0</v>
      </c>
      <c r="J166" s="252"/>
      <c r="K166" s="253">
        <f>ROUND(E166*J166,2)</f>
        <v>0</v>
      </c>
      <c r="L166" s="253">
        <v>21</v>
      </c>
      <c r="M166" s="253">
        <f>G166*(1+L166/100)</f>
        <v>0</v>
      </c>
      <c r="N166" s="251">
        <v>0</v>
      </c>
      <c r="O166" s="251">
        <f>ROUND(E166*N166,2)</f>
        <v>0</v>
      </c>
      <c r="P166" s="251">
        <v>0</v>
      </c>
      <c r="Q166" s="251">
        <f>ROUND(E166*P166,2)</f>
        <v>0</v>
      </c>
      <c r="R166" s="253"/>
      <c r="S166" s="253" t="s">
        <v>418</v>
      </c>
      <c r="T166" s="254" t="s">
        <v>419</v>
      </c>
      <c r="U166" s="232">
        <v>0</v>
      </c>
      <c r="V166" s="232">
        <f>ROUND(E166*U166,2)</f>
        <v>0</v>
      </c>
      <c r="W166" s="232"/>
      <c r="X166" s="232" t="s">
        <v>234</v>
      </c>
      <c r="Y166" s="232" t="s">
        <v>235</v>
      </c>
      <c r="Z166" s="212"/>
      <c r="AA166" s="212"/>
      <c r="AB166" s="212"/>
      <c r="AC166" s="212"/>
      <c r="AD166" s="212"/>
      <c r="AE166" s="212"/>
      <c r="AF166" s="212"/>
      <c r="AG166" s="212" t="s">
        <v>1264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2" x14ac:dyDescent="0.25">
      <c r="A167" s="229"/>
      <c r="B167" s="230"/>
      <c r="C167" s="269" t="s">
        <v>1393</v>
      </c>
      <c r="D167" s="262"/>
      <c r="E167" s="262"/>
      <c r="F167" s="262"/>
      <c r="G167" s="262"/>
      <c r="H167" s="232"/>
      <c r="I167" s="232"/>
      <c r="J167" s="232"/>
      <c r="K167" s="232"/>
      <c r="L167" s="232"/>
      <c r="M167" s="232"/>
      <c r="N167" s="231"/>
      <c r="O167" s="231"/>
      <c r="P167" s="231"/>
      <c r="Q167" s="231"/>
      <c r="R167" s="232"/>
      <c r="S167" s="232"/>
      <c r="T167" s="232"/>
      <c r="U167" s="232"/>
      <c r="V167" s="232"/>
      <c r="W167" s="232"/>
      <c r="X167" s="232"/>
      <c r="Y167" s="232"/>
      <c r="Z167" s="212"/>
      <c r="AA167" s="212"/>
      <c r="AB167" s="212"/>
      <c r="AC167" s="212"/>
      <c r="AD167" s="212"/>
      <c r="AE167" s="212"/>
      <c r="AF167" s="212"/>
      <c r="AG167" s="212" t="s">
        <v>297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25">
      <c r="A168" s="229"/>
      <c r="B168" s="230"/>
      <c r="C168" s="270" t="s">
        <v>1385</v>
      </c>
      <c r="D168" s="264"/>
      <c r="E168" s="264"/>
      <c r="F168" s="264"/>
      <c r="G168" s="264"/>
      <c r="H168" s="232"/>
      <c r="I168" s="232"/>
      <c r="J168" s="232"/>
      <c r="K168" s="232"/>
      <c r="L168" s="232"/>
      <c r="M168" s="232"/>
      <c r="N168" s="231"/>
      <c r="O168" s="231"/>
      <c r="P168" s="231"/>
      <c r="Q168" s="231"/>
      <c r="R168" s="232"/>
      <c r="S168" s="232"/>
      <c r="T168" s="232"/>
      <c r="U168" s="232"/>
      <c r="V168" s="232"/>
      <c r="W168" s="232"/>
      <c r="X168" s="232"/>
      <c r="Y168" s="232"/>
      <c r="Z168" s="212"/>
      <c r="AA168" s="212"/>
      <c r="AB168" s="212"/>
      <c r="AC168" s="212"/>
      <c r="AD168" s="212"/>
      <c r="AE168" s="212"/>
      <c r="AF168" s="212"/>
      <c r="AG168" s="212" t="s">
        <v>297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 x14ac:dyDescent="0.25">
      <c r="A169" s="229"/>
      <c r="B169" s="230"/>
      <c r="C169" s="270" t="s">
        <v>1375</v>
      </c>
      <c r="D169" s="264"/>
      <c r="E169" s="264"/>
      <c r="F169" s="264"/>
      <c r="G169" s="264"/>
      <c r="H169" s="232"/>
      <c r="I169" s="232"/>
      <c r="J169" s="232"/>
      <c r="K169" s="232"/>
      <c r="L169" s="232"/>
      <c r="M169" s="232"/>
      <c r="N169" s="231"/>
      <c r="O169" s="231"/>
      <c r="P169" s="231"/>
      <c r="Q169" s="231"/>
      <c r="R169" s="232"/>
      <c r="S169" s="232"/>
      <c r="T169" s="232"/>
      <c r="U169" s="232"/>
      <c r="V169" s="232"/>
      <c r="W169" s="232"/>
      <c r="X169" s="232"/>
      <c r="Y169" s="232"/>
      <c r="Z169" s="212"/>
      <c r="AA169" s="212"/>
      <c r="AB169" s="212"/>
      <c r="AC169" s="212"/>
      <c r="AD169" s="212"/>
      <c r="AE169" s="212"/>
      <c r="AF169" s="212"/>
      <c r="AG169" s="212" t="s">
        <v>297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63" t="str">
        <f>C169</f>
        <v>Hromosvodný materiál je normalizovaný (ČSN EN 62561),položky jsou včetně doplňků a nezbytného příslušenství</v>
      </c>
      <c r="BB169" s="212"/>
      <c r="BC169" s="212"/>
      <c r="BD169" s="212"/>
      <c r="BE169" s="212"/>
      <c r="BF169" s="212"/>
      <c r="BG169" s="212"/>
      <c r="BH169" s="212"/>
    </row>
    <row r="170" spans="1:60" ht="20" outlineLevel="1" x14ac:dyDescent="0.25">
      <c r="A170" s="248">
        <v>53</v>
      </c>
      <c r="B170" s="249" t="s">
        <v>1394</v>
      </c>
      <c r="C170" s="266" t="s">
        <v>1395</v>
      </c>
      <c r="D170" s="250" t="s">
        <v>1234</v>
      </c>
      <c r="E170" s="251">
        <v>40</v>
      </c>
      <c r="F170" s="252"/>
      <c r="G170" s="253">
        <f>ROUND(E170*F170,2)</f>
        <v>0</v>
      </c>
      <c r="H170" s="252"/>
      <c r="I170" s="253">
        <f>ROUND(E170*H170,2)</f>
        <v>0</v>
      </c>
      <c r="J170" s="252"/>
      <c r="K170" s="253">
        <f>ROUND(E170*J170,2)</f>
        <v>0</v>
      </c>
      <c r="L170" s="253">
        <v>21</v>
      </c>
      <c r="M170" s="253">
        <f>G170*(1+L170/100)</f>
        <v>0</v>
      </c>
      <c r="N170" s="251">
        <v>0</v>
      </c>
      <c r="O170" s="251">
        <f>ROUND(E170*N170,2)</f>
        <v>0</v>
      </c>
      <c r="P170" s="251">
        <v>0</v>
      </c>
      <c r="Q170" s="251">
        <f>ROUND(E170*P170,2)</f>
        <v>0</v>
      </c>
      <c r="R170" s="253"/>
      <c r="S170" s="253" t="s">
        <v>418</v>
      </c>
      <c r="T170" s="254" t="s">
        <v>419</v>
      </c>
      <c r="U170" s="232">
        <v>0</v>
      </c>
      <c r="V170" s="232">
        <f>ROUND(E170*U170,2)</f>
        <v>0</v>
      </c>
      <c r="W170" s="232"/>
      <c r="X170" s="232" t="s">
        <v>234</v>
      </c>
      <c r="Y170" s="232" t="s">
        <v>235</v>
      </c>
      <c r="Z170" s="212"/>
      <c r="AA170" s="212"/>
      <c r="AB170" s="212"/>
      <c r="AC170" s="212"/>
      <c r="AD170" s="212"/>
      <c r="AE170" s="212"/>
      <c r="AF170" s="212"/>
      <c r="AG170" s="212" t="s">
        <v>1264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2" x14ac:dyDescent="0.25">
      <c r="A171" s="229"/>
      <c r="B171" s="230"/>
      <c r="C171" s="269" t="s">
        <v>1396</v>
      </c>
      <c r="D171" s="262"/>
      <c r="E171" s="262"/>
      <c r="F171" s="262"/>
      <c r="G171" s="262"/>
      <c r="H171" s="232"/>
      <c r="I171" s="232"/>
      <c r="J171" s="232"/>
      <c r="K171" s="232"/>
      <c r="L171" s="232"/>
      <c r="M171" s="232"/>
      <c r="N171" s="231"/>
      <c r="O171" s="231"/>
      <c r="P171" s="231"/>
      <c r="Q171" s="231"/>
      <c r="R171" s="232"/>
      <c r="S171" s="232"/>
      <c r="T171" s="232"/>
      <c r="U171" s="232"/>
      <c r="V171" s="232"/>
      <c r="W171" s="232"/>
      <c r="X171" s="232"/>
      <c r="Y171" s="232"/>
      <c r="Z171" s="212"/>
      <c r="AA171" s="212"/>
      <c r="AB171" s="212"/>
      <c r="AC171" s="212"/>
      <c r="AD171" s="212"/>
      <c r="AE171" s="212"/>
      <c r="AF171" s="212"/>
      <c r="AG171" s="212" t="s">
        <v>297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3" x14ac:dyDescent="0.25">
      <c r="A172" s="229"/>
      <c r="B172" s="230"/>
      <c r="C172" s="270" t="s">
        <v>1356</v>
      </c>
      <c r="D172" s="264"/>
      <c r="E172" s="264"/>
      <c r="F172" s="264"/>
      <c r="G172" s="264"/>
      <c r="H172" s="232"/>
      <c r="I172" s="232"/>
      <c r="J172" s="232"/>
      <c r="K172" s="232"/>
      <c r="L172" s="232"/>
      <c r="M172" s="232"/>
      <c r="N172" s="231"/>
      <c r="O172" s="231"/>
      <c r="P172" s="231"/>
      <c r="Q172" s="231"/>
      <c r="R172" s="232"/>
      <c r="S172" s="232"/>
      <c r="T172" s="232"/>
      <c r="U172" s="232"/>
      <c r="V172" s="232"/>
      <c r="W172" s="232"/>
      <c r="X172" s="232"/>
      <c r="Y172" s="232"/>
      <c r="Z172" s="212"/>
      <c r="AA172" s="212"/>
      <c r="AB172" s="212"/>
      <c r="AC172" s="212"/>
      <c r="AD172" s="212"/>
      <c r="AE172" s="212"/>
      <c r="AF172" s="212"/>
      <c r="AG172" s="212" t="s">
        <v>297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5">
      <c r="A173" s="229"/>
      <c r="B173" s="230"/>
      <c r="C173" s="270" t="s">
        <v>1375</v>
      </c>
      <c r="D173" s="264"/>
      <c r="E173" s="264"/>
      <c r="F173" s="264"/>
      <c r="G173" s="264"/>
      <c r="H173" s="232"/>
      <c r="I173" s="232"/>
      <c r="J173" s="232"/>
      <c r="K173" s="232"/>
      <c r="L173" s="232"/>
      <c r="M173" s="232"/>
      <c r="N173" s="231"/>
      <c r="O173" s="231"/>
      <c r="P173" s="231"/>
      <c r="Q173" s="231"/>
      <c r="R173" s="232"/>
      <c r="S173" s="232"/>
      <c r="T173" s="232"/>
      <c r="U173" s="232"/>
      <c r="V173" s="232"/>
      <c r="W173" s="232"/>
      <c r="X173" s="232"/>
      <c r="Y173" s="232"/>
      <c r="Z173" s="212"/>
      <c r="AA173" s="212"/>
      <c r="AB173" s="212"/>
      <c r="AC173" s="212"/>
      <c r="AD173" s="212"/>
      <c r="AE173" s="212"/>
      <c r="AF173" s="212"/>
      <c r="AG173" s="212" t="s">
        <v>297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63" t="str">
        <f>C173</f>
        <v>Hromosvodný materiál je normalizovaný (ČSN EN 62561),položky jsou včetně doplňků a nezbytného příslušenství</v>
      </c>
      <c r="BB173" s="212"/>
      <c r="BC173" s="212"/>
      <c r="BD173" s="212"/>
      <c r="BE173" s="212"/>
      <c r="BF173" s="212"/>
      <c r="BG173" s="212"/>
      <c r="BH173" s="212"/>
    </row>
    <row r="174" spans="1:60" ht="20" outlineLevel="1" x14ac:dyDescent="0.25">
      <c r="A174" s="248">
        <v>54</v>
      </c>
      <c r="B174" s="249" t="s">
        <v>1397</v>
      </c>
      <c r="C174" s="266" t="s">
        <v>1392</v>
      </c>
      <c r="D174" s="250" t="s">
        <v>1234</v>
      </c>
      <c r="E174" s="251">
        <v>5</v>
      </c>
      <c r="F174" s="252"/>
      <c r="G174" s="253">
        <f>ROUND(E174*F174,2)</f>
        <v>0</v>
      </c>
      <c r="H174" s="252"/>
      <c r="I174" s="253">
        <f>ROUND(E174*H174,2)</f>
        <v>0</v>
      </c>
      <c r="J174" s="252"/>
      <c r="K174" s="253">
        <f>ROUND(E174*J174,2)</f>
        <v>0</v>
      </c>
      <c r="L174" s="253">
        <v>21</v>
      </c>
      <c r="M174" s="253">
        <f>G174*(1+L174/100)</f>
        <v>0</v>
      </c>
      <c r="N174" s="251">
        <v>0</v>
      </c>
      <c r="O174" s="251">
        <f>ROUND(E174*N174,2)</f>
        <v>0</v>
      </c>
      <c r="P174" s="251">
        <v>0</v>
      </c>
      <c r="Q174" s="251">
        <f>ROUND(E174*P174,2)</f>
        <v>0</v>
      </c>
      <c r="R174" s="253"/>
      <c r="S174" s="253" t="s">
        <v>418</v>
      </c>
      <c r="T174" s="254" t="s">
        <v>419</v>
      </c>
      <c r="U174" s="232">
        <v>0</v>
      </c>
      <c r="V174" s="232">
        <f>ROUND(E174*U174,2)</f>
        <v>0</v>
      </c>
      <c r="W174" s="232"/>
      <c r="X174" s="232" t="s">
        <v>234</v>
      </c>
      <c r="Y174" s="232" t="s">
        <v>235</v>
      </c>
      <c r="Z174" s="212"/>
      <c r="AA174" s="212"/>
      <c r="AB174" s="212"/>
      <c r="AC174" s="212"/>
      <c r="AD174" s="212"/>
      <c r="AE174" s="212"/>
      <c r="AF174" s="212"/>
      <c r="AG174" s="212" t="s">
        <v>1264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2" x14ac:dyDescent="0.25">
      <c r="A175" s="229"/>
      <c r="B175" s="230"/>
      <c r="C175" s="269" t="s">
        <v>1398</v>
      </c>
      <c r="D175" s="262"/>
      <c r="E175" s="262"/>
      <c r="F175" s="262"/>
      <c r="G175" s="262"/>
      <c r="H175" s="232"/>
      <c r="I175" s="232"/>
      <c r="J175" s="232"/>
      <c r="K175" s="232"/>
      <c r="L175" s="232"/>
      <c r="M175" s="232"/>
      <c r="N175" s="231"/>
      <c r="O175" s="231"/>
      <c r="P175" s="231"/>
      <c r="Q175" s="231"/>
      <c r="R175" s="232"/>
      <c r="S175" s="232"/>
      <c r="T175" s="232"/>
      <c r="U175" s="232"/>
      <c r="V175" s="232"/>
      <c r="W175" s="232"/>
      <c r="X175" s="232"/>
      <c r="Y175" s="232"/>
      <c r="Z175" s="212"/>
      <c r="AA175" s="212"/>
      <c r="AB175" s="212"/>
      <c r="AC175" s="212"/>
      <c r="AD175" s="212"/>
      <c r="AE175" s="212"/>
      <c r="AF175" s="212"/>
      <c r="AG175" s="212" t="s">
        <v>297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3" x14ac:dyDescent="0.25">
      <c r="A176" s="229"/>
      <c r="B176" s="230"/>
      <c r="C176" s="270" t="s">
        <v>1385</v>
      </c>
      <c r="D176" s="264"/>
      <c r="E176" s="264"/>
      <c r="F176" s="264"/>
      <c r="G176" s="264"/>
      <c r="H176" s="232"/>
      <c r="I176" s="232"/>
      <c r="J176" s="232"/>
      <c r="K176" s="232"/>
      <c r="L176" s="232"/>
      <c r="M176" s="232"/>
      <c r="N176" s="231"/>
      <c r="O176" s="231"/>
      <c r="P176" s="231"/>
      <c r="Q176" s="231"/>
      <c r="R176" s="232"/>
      <c r="S176" s="232"/>
      <c r="T176" s="232"/>
      <c r="U176" s="232"/>
      <c r="V176" s="232"/>
      <c r="W176" s="232"/>
      <c r="X176" s="232"/>
      <c r="Y176" s="232"/>
      <c r="Z176" s="212"/>
      <c r="AA176" s="212"/>
      <c r="AB176" s="212"/>
      <c r="AC176" s="212"/>
      <c r="AD176" s="212"/>
      <c r="AE176" s="212"/>
      <c r="AF176" s="212"/>
      <c r="AG176" s="212" t="s">
        <v>297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3" x14ac:dyDescent="0.25">
      <c r="A177" s="229"/>
      <c r="B177" s="230"/>
      <c r="C177" s="270" t="s">
        <v>1375</v>
      </c>
      <c r="D177" s="264"/>
      <c r="E177" s="264"/>
      <c r="F177" s="264"/>
      <c r="G177" s="264"/>
      <c r="H177" s="232"/>
      <c r="I177" s="232"/>
      <c r="J177" s="232"/>
      <c r="K177" s="232"/>
      <c r="L177" s="232"/>
      <c r="M177" s="232"/>
      <c r="N177" s="231"/>
      <c r="O177" s="231"/>
      <c r="P177" s="231"/>
      <c r="Q177" s="231"/>
      <c r="R177" s="232"/>
      <c r="S177" s="232"/>
      <c r="T177" s="232"/>
      <c r="U177" s="232"/>
      <c r="V177" s="232"/>
      <c r="W177" s="232"/>
      <c r="X177" s="232"/>
      <c r="Y177" s="232"/>
      <c r="Z177" s="212"/>
      <c r="AA177" s="212"/>
      <c r="AB177" s="212"/>
      <c r="AC177" s="212"/>
      <c r="AD177" s="212"/>
      <c r="AE177" s="212"/>
      <c r="AF177" s="212"/>
      <c r="AG177" s="212" t="s">
        <v>297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63" t="str">
        <f>C177</f>
        <v>Hromosvodný materiál je normalizovaný (ČSN EN 62561),položky jsou včetně doplňků a nezbytného příslušenství</v>
      </c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5">
      <c r="A178" s="248">
        <v>55</v>
      </c>
      <c r="B178" s="249" t="s">
        <v>1399</v>
      </c>
      <c r="C178" s="266" t="s">
        <v>1400</v>
      </c>
      <c r="D178" s="250" t="s">
        <v>1234</v>
      </c>
      <c r="E178" s="251">
        <v>600</v>
      </c>
      <c r="F178" s="252"/>
      <c r="G178" s="253">
        <f>ROUND(E178*F178,2)</f>
        <v>0</v>
      </c>
      <c r="H178" s="252"/>
      <c r="I178" s="253">
        <f>ROUND(E178*H178,2)</f>
        <v>0</v>
      </c>
      <c r="J178" s="252"/>
      <c r="K178" s="253">
        <f>ROUND(E178*J178,2)</f>
        <v>0</v>
      </c>
      <c r="L178" s="253">
        <v>21</v>
      </c>
      <c r="M178" s="253">
        <f>G178*(1+L178/100)</f>
        <v>0</v>
      </c>
      <c r="N178" s="251">
        <v>0</v>
      </c>
      <c r="O178" s="251">
        <f>ROUND(E178*N178,2)</f>
        <v>0</v>
      </c>
      <c r="P178" s="251">
        <v>0</v>
      </c>
      <c r="Q178" s="251">
        <f>ROUND(E178*P178,2)</f>
        <v>0</v>
      </c>
      <c r="R178" s="253"/>
      <c r="S178" s="253" t="s">
        <v>418</v>
      </c>
      <c r="T178" s="254" t="s">
        <v>419</v>
      </c>
      <c r="U178" s="232">
        <v>0</v>
      </c>
      <c r="V178" s="232">
        <f>ROUND(E178*U178,2)</f>
        <v>0</v>
      </c>
      <c r="W178" s="232"/>
      <c r="X178" s="232" t="s">
        <v>234</v>
      </c>
      <c r="Y178" s="232" t="s">
        <v>235</v>
      </c>
      <c r="Z178" s="212"/>
      <c r="AA178" s="212"/>
      <c r="AB178" s="212"/>
      <c r="AC178" s="212"/>
      <c r="AD178" s="212"/>
      <c r="AE178" s="212"/>
      <c r="AF178" s="212"/>
      <c r="AG178" s="212" t="s">
        <v>1264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2" x14ac:dyDescent="0.25">
      <c r="A179" s="229"/>
      <c r="B179" s="230"/>
      <c r="C179" s="269" t="s">
        <v>1401</v>
      </c>
      <c r="D179" s="262"/>
      <c r="E179" s="262"/>
      <c r="F179" s="262"/>
      <c r="G179" s="262"/>
      <c r="H179" s="232"/>
      <c r="I179" s="232"/>
      <c r="J179" s="232"/>
      <c r="K179" s="232"/>
      <c r="L179" s="232"/>
      <c r="M179" s="232"/>
      <c r="N179" s="231"/>
      <c r="O179" s="231"/>
      <c r="P179" s="231"/>
      <c r="Q179" s="231"/>
      <c r="R179" s="232"/>
      <c r="S179" s="232"/>
      <c r="T179" s="232"/>
      <c r="U179" s="232"/>
      <c r="V179" s="232"/>
      <c r="W179" s="232"/>
      <c r="X179" s="232"/>
      <c r="Y179" s="232"/>
      <c r="Z179" s="212"/>
      <c r="AA179" s="212"/>
      <c r="AB179" s="212"/>
      <c r="AC179" s="212"/>
      <c r="AD179" s="212"/>
      <c r="AE179" s="212"/>
      <c r="AF179" s="212"/>
      <c r="AG179" s="212" t="s">
        <v>297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3" x14ac:dyDescent="0.25">
      <c r="A180" s="229"/>
      <c r="B180" s="230"/>
      <c r="C180" s="270" t="s">
        <v>1385</v>
      </c>
      <c r="D180" s="264"/>
      <c r="E180" s="264"/>
      <c r="F180" s="264"/>
      <c r="G180" s="264"/>
      <c r="H180" s="232"/>
      <c r="I180" s="232"/>
      <c r="J180" s="232"/>
      <c r="K180" s="232"/>
      <c r="L180" s="232"/>
      <c r="M180" s="232"/>
      <c r="N180" s="231"/>
      <c r="O180" s="231"/>
      <c r="P180" s="231"/>
      <c r="Q180" s="231"/>
      <c r="R180" s="232"/>
      <c r="S180" s="232"/>
      <c r="T180" s="232"/>
      <c r="U180" s="232"/>
      <c r="V180" s="232"/>
      <c r="W180" s="232"/>
      <c r="X180" s="232"/>
      <c r="Y180" s="232"/>
      <c r="Z180" s="212"/>
      <c r="AA180" s="212"/>
      <c r="AB180" s="212"/>
      <c r="AC180" s="212"/>
      <c r="AD180" s="212"/>
      <c r="AE180" s="212"/>
      <c r="AF180" s="212"/>
      <c r="AG180" s="212" t="s">
        <v>297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3" x14ac:dyDescent="0.25">
      <c r="A181" s="229"/>
      <c r="B181" s="230"/>
      <c r="C181" s="270" t="s">
        <v>1375</v>
      </c>
      <c r="D181" s="264"/>
      <c r="E181" s="264"/>
      <c r="F181" s="264"/>
      <c r="G181" s="264"/>
      <c r="H181" s="232"/>
      <c r="I181" s="232"/>
      <c r="J181" s="232"/>
      <c r="K181" s="232"/>
      <c r="L181" s="232"/>
      <c r="M181" s="232"/>
      <c r="N181" s="231"/>
      <c r="O181" s="231"/>
      <c r="P181" s="231"/>
      <c r="Q181" s="231"/>
      <c r="R181" s="232"/>
      <c r="S181" s="232"/>
      <c r="T181" s="232"/>
      <c r="U181" s="232"/>
      <c r="V181" s="232"/>
      <c r="W181" s="232"/>
      <c r="X181" s="232"/>
      <c r="Y181" s="232"/>
      <c r="Z181" s="212"/>
      <c r="AA181" s="212"/>
      <c r="AB181" s="212"/>
      <c r="AC181" s="212"/>
      <c r="AD181" s="212"/>
      <c r="AE181" s="212"/>
      <c r="AF181" s="212"/>
      <c r="AG181" s="212" t="s">
        <v>297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63" t="str">
        <f>C181</f>
        <v>Hromosvodný materiál je normalizovaný (ČSN EN 62561),položky jsou včetně doplňků a nezbytného příslušenství</v>
      </c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5">
      <c r="A182" s="248">
        <v>56</v>
      </c>
      <c r="B182" s="249" t="s">
        <v>1402</v>
      </c>
      <c r="C182" s="266" t="s">
        <v>1403</v>
      </c>
      <c r="D182" s="250" t="s">
        <v>1234</v>
      </c>
      <c r="E182" s="251">
        <v>4000</v>
      </c>
      <c r="F182" s="252"/>
      <c r="G182" s="253">
        <f>ROUND(E182*F182,2)</f>
        <v>0</v>
      </c>
      <c r="H182" s="252"/>
      <c r="I182" s="253">
        <f>ROUND(E182*H182,2)</f>
        <v>0</v>
      </c>
      <c r="J182" s="252"/>
      <c r="K182" s="253">
        <f>ROUND(E182*J182,2)</f>
        <v>0</v>
      </c>
      <c r="L182" s="253">
        <v>21</v>
      </c>
      <c r="M182" s="253">
        <f>G182*(1+L182/100)</f>
        <v>0</v>
      </c>
      <c r="N182" s="251">
        <v>0</v>
      </c>
      <c r="O182" s="251">
        <f>ROUND(E182*N182,2)</f>
        <v>0</v>
      </c>
      <c r="P182" s="251">
        <v>0</v>
      </c>
      <c r="Q182" s="251">
        <f>ROUND(E182*P182,2)</f>
        <v>0</v>
      </c>
      <c r="R182" s="253"/>
      <c r="S182" s="253" t="s">
        <v>418</v>
      </c>
      <c r="T182" s="254" t="s">
        <v>419</v>
      </c>
      <c r="U182" s="232">
        <v>0</v>
      </c>
      <c r="V182" s="232">
        <f>ROUND(E182*U182,2)</f>
        <v>0</v>
      </c>
      <c r="W182" s="232"/>
      <c r="X182" s="232" t="s">
        <v>234</v>
      </c>
      <c r="Y182" s="232" t="s">
        <v>235</v>
      </c>
      <c r="Z182" s="212"/>
      <c r="AA182" s="212"/>
      <c r="AB182" s="212"/>
      <c r="AC182" s="212"/>
      <c r="AD182" s="212"/>
      <c r="AE182" s="212"/>
      <c r="AF182" s="212"/>
      <c r="AG182" s="212" t="s">
        <v>1264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2" x14ac:dyDescent="0.25">
      <c r="A183" s="229"/>
      <c r="B183" s="230"/>
      <c r="C183" s="269" t="s">
        <v>1404</v>
      </c>
      <c r="D183" s="262"/>
      <c r="E183" s="262"/>
      <c r="F183" s="262"/>
      <c r="G183" s="262"/>
      <c r="H183" s="232"/>
      <c r="I183" s="232"/>
      <c r="J183" s="232"/>
      <c r="K183" s="232"/>
      <c r="L183" s="232"/>
      <c r="M183" s="232"/>
      <c r="N183" s="231"/>
      <c r="O183" s="231"/>
      <c r="P183" s="231"/>
      <c r="Q183" s="231"/>
      <c r="R183" s="232"/>
      <c r="S183" s="232"/>
      <c r="T183" s="232"/>
      <c r="U183" s="232"/>
      <c r="V183" s="232"/>
      <c r="W183" s="232"/>
      <c r="X183" s="232"/>
      <c r="Y183" s="232"/>
      <c r="Z183" s="212"/>
      <c r="AA183" s="212"/>
      <c r="AB183" s="212"/>
      <c r="AC183" s="212"/>
      <c r="AD183" s="212"/>
      <c r="AE183" s="212"/>
      <c r="AF183" s="212"/>
      <c r="AG183" s="212" t="s">
        <v>297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3" x14ac:dyDescent="0.25">
      <c r="A184" s="229"/>
      <c r="B184" s="230"/>
      <c r="C184" s="270" t="s">
        <v>1385</v>
      </c>
      <c r="D184" s="264"/>
      <c r="E184" s="264"/>
      <c r="F184" s="264"/>
      <c r="G184" s="264"/>
      <c r="H184" s="232"/>
      <c r="I184" s="232"/>
      <c r="J184" s="232"/>
      <c r="K184" s="232"/>
      <c r="L184" s="232"/>
      <c r="M184" s="232"/>
      <c r="N184" s="231"/>
      <c r="O184" s="231"/>
      <c r="P184" s="231"/>
      <c r="Q184" s="231"/>
      <c r="R184" s="232"/>
      <c r="S184" s="232"/>
      <c r="T184" s="232"/>
      <c r="U184" s="232"/>
      <c r="V184" s="232"/>
      <c r="W184" s="232"/>
      <c r="X184" s="232"/>
      <c r="Y184" s="232"/>
      <c r="Z184" s="212"/>
      <c r="AA184" s="212"/>
      <c r="AB184" s="212"/>
      <c r="AC184" s="212"/>
      <c r="AD184" s="212"/>
      <c r="AE184" s="212"/>
      <c r="AF184" s="212"/>
      <c r="AG184" s="212" t="s">
        <v>297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3" x14ac:dyDescent="0.25">
      <c r="A185" s="229"/>
      <c r="B185" s="230"/>
      <c r="C185" s="270" t="s">
        <v>1375</v>
      </c>
      <c r="D185" s="264"/>
      <c r="E185" s="264"/>
      <c r="F185" s="264"/>
      <c r="G185" s="264"/>
      <c r="H185" s="232"/>
      <c r="I185" s="232"/>
      <c r="J185" s="232"/>
      <c r="K185" s="232"/>
      <c r="L185" s="232"/>
      <c r="M185" s="232"/>
      <c r="N185" s="231"/>
      <c r="O185" s="231"/>
      <c r="P185" s="231"/>
      <c r="Q185" s="231"/>
      <c r="R185" s="232"/>
      <c r="S185" s="232"/>
      <c r="T185" s="232"/>
      <c r="U185" s="232"/>
      <c r="V185" s="232"/>
      <c r="W185" s="232"/>
      <c r="X185" s="232"/>
      <c r="Y185" s="232"/>
      <c r="Z185" s="212"/>
      <c r="AA185" s="212"/>
      <c r="AB185" s="212"/>
      <c r="AC185" s="212"/>
      <c r="AD185" s="212"/>
      <c r="AE185" s="212"/>
      <c r="AF185" s="212"/>
      <c r="AG185" s="212" t="s">
        <v>297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63" t="str">
        <f>C185</f>
        <v>Hromosvodný materiál je normalizovaný (ČSN EN 62561),položky jsou včetně doplňků a nezbytného příslušenství</v>
      </c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5">
      <c r="A186" s="248">
        <v>57</v>
      </c>
      <c r="B186" s="249" t="s">
        <v>1402</v>
      </c>
      <c r="C186" s="266" t="s">
        <v>1405</v>
      </c>
      <c r="D186" s="250" t="s">
        <v>1234</v>
      </c>
      <c r="E186" s="251">
        <v>50</v>
      </c>
      <c r="F186" s="252"/>
      <c r="G186" s="253">
        <f>ROUND(E186*F186,2)</f>
        <v>0</v>
      </c>
      <c r="H186" s="252"/>
      <c r="I186" s="253">
        <f>ROUND(E186*H186,2)</f>
        <v>0</v>
      </c>
      <c r="J186" s="252"/>
      <c r="K186" s="253">
        <f>ROUND(E186*J186,2)</f>
        <v>0</v>
      </c>
      <c r="L186" s="253">
        <v>21</v>
      </c>
      <c r="M186" s="253">
        <f>G186*(1+L186/100)</f>
        <v>0</v>
      </c>
      <c r="N186" s="251">
        <v>0</v>
      </c>
      <c r="O186" s="251">
        <f>ROUND(E186*N186,2)</f>
        <v>0</v>
      </c>
      <c r="P186" s="251">
        <v>0</v>
      </c>
      <c r="Q186" s="251">
        <f>ROUND(E186*P186,2)</f>
        <v>0</v>
      </c>
      <c r="R186" s="253"/>
      <c r="S186" s="253" t="s">
        <v>418</v>
      </c>
      <c r="T186" s="254" t="s">
        <v>419</v>
      </c>
      <c r="U186" s="232">
        <v>0</v>
      </c>
      <c r="V186" s="232">
        <f>ROUND(E186*U186,2)</f>
        <v>0</v>
      </c>
      <c r="W186" s="232"/>
      <c r="X186" s="232" t="s">
        <v>462</v>
      </c>
      <c r="Y186" s="232" t="s">
        <v>235</v>
      </c>
      <c r="Z186" s="212"/>
      <c r="AA186" s="212"/>
      <c r="AB186" s="212"/>
      <c r="AC186" s="212"/>
      <c r="AD186" s="212"/>
      <c r="AE186" s="212"/>
      <c r="AF186" s="212"/>
      <c r="AG186" s="212" t="s">
        <v>1219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2" x14ac:dyDescent="0.25">
      <c r="A187" s="229"/>
      <c r="B187" s="230"/>
      <c r="C187" s="269" t="s">
        <v>1333</v>
      </c>
      <c r="D187" s="262"/>
      <c r="E187" s="262"/>
      <c r="F187" s="262"/>
      <c r="G187" s="262"/>
      <c r="H187" s="232"/>
      <c r="I187" s="232"/>
      <c r="J187" s="232"/>
      <c r="K187" s="232"/>
      <c r="L187" s="232"/>
      <c r="M187" s="232"/>
      <c r="N187" s="231"/>
      <c r="O187" s="231"/>
      <c r="P187" s="231"/>
      <c r="Q187" s="231"/>
      <c r="R187" s="232"/>
      <c r="S187" s="232"/>
      <c r="T187" s="232"/>
      <c r="U187" s="232"/>
      <c r="V187" s="232"/>
      <c r="W187" s="232"/>
      <c r="X187" s="232"/>
      <c r="Y187" s="232"/>
      <c r="Z187" s="212"/>
      <c r="AA187" s="212"/>
      <c r="AB187" s="212"/>
      <c r="AC187" s="212"/>
      <c r="AD187" s="212"/>
      <c r="AE187" s="212"/>
      <c r="AF187" s="212"/>
      <c r="AG187" s="212" t="s">
        <v>297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3" x14ac:dyDescent="0.25">
      <c r="A188" s="229"/>
      <c r="B188" s="230"/>
      <c r="C188" s="270" t="s">
        <v>1385</v>
      </c>
      <c r="D188" s="264"/>
      <c r="E188" s="264"/>
      <c r="F188" s="264"/>
      <c r="G188" s="264"/>
      <c r="H188" s="232"/>
      <c r="I188" s="232"/>
      <c r="J188" s="232"/>
      <c r="K188" s="232"/>
      <c r="L188" s="232"/>
      <c r="M188" s="232"/>
      <c r="N188" s="231"/>
      <c r="O188" s="231"/>
      <c r="P188" s="231"/>
      <c r="Q188" s="231"/>
      <c r="R188" s="232"/>
      <c r="S188" s="232"/>
      <c r="T188" s="232"/>
      <c r="U188" s="232"/>
      <c r="V188" s="232"/>
      <c r="W188" s="232"/>
      <c r="X188" s="232"/>
      <c r="Y188" s="232"/>
      <c r="Z188" s="212"/>
      <c r="AA188" s="212"/>
      <c r="AB188" s="212"/>
      <c r="AC188" s="212"/>
      <c r="AD188" s="212"/>
      <c r="AE188" s="212"/>
      <c r="AF188" s="212"/>
      <c r="AG188" s="212" t="s">
        <v>297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5">
      <c r="A189" s="229"/>
      <c r="B189" s="230"/>
      <c r="C189" s="270" t="s">
        <v>1375</v>
      </c>
      <c r="D189" s="264"/>
      <c r="E189" s="264"/>
      <c r="F189" s="264"/>
      <c r="G189" s="264"/>
      <c r="H189" s="232"/>
      <c r="I189" s="232"/>
      <c r="J189" s="232"/>
      <c r="K189" s="232"/>
      <c r="L189" s="232"/>
      <c r="M189" s="232"/>
      <c r="N189" s="231"/>
      <c r="O189" s="231"/>
      <c r="P189" s="231"/>
      <c r="Q189" s="231"/>
      <c r="R189" s="232"/>
      <c r="S189" s="232"/>
      <c r="T189" s="232"/>
      <c r="U189" s="232"/>
      <c r="V189" s="232"/>
      <c r="W189" s="232"/>
      <c r="X189" s="232"/>
      <c r="Y189" s="232"/>
      <c r="Z189" s="212"/>
      <c r="AA189" s="212"/>
      <c r="AB189" s="212"/>
      <c r="AC189" s="212"/>
      <c r="AD189" s="212"/>
      <c r="AE189" s="212"/>
      <c r="AF189" s="212"/>
      <c r="AG189" s="212" t="s">
        <v>297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63" t="str">
        <f>C189</f>
        <v>Hromosvodný materiál je normalizovaný (ČSN EN 62561),položky jsou včetně doplňků a nezbytného příslušenství</v>
      </c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5">
      <c r="A190" s="248">
        <v>58</v>
      </c>
      <c r="B190" s="249" t="s">
        <v>1406</v>
      </c>
      <c r="C190" s="266" t="s">
        <v>1407</v>
      </c>
      <c r="D190" s="250" t="s">
        <v>1234</v>
      </c>
      <c r="E190" s="251">
        <v>40</v>
      </c>
      <c r="F190" s="252"/>
      <c r="G190" s="253">
        <f>ROUND(E190*F190,2)</f>
        <v>0</v>
      </c>
      <c r="H190" s="252"/>
      <c r="I190" s="253">
        <f>ROUND(E190*H190,2)</f>
        <v>0</v>
      </c>
      <c r="J190" s="252"/>
      <c r="K190" s="253">
        <f>ROUND(E190*J190,2)</f>
        <v>0</v>
      </c>
      <c r="L190" s="253">
        <v>21</v>
      </c>
      <c r="M190" s="253">
        <f>G190*(1+L190/100)</f>
        <v>0</v>
      </c>
      <c r="N190" s="251">
        <v>0</v>
      </c>
      <c r="O190" s="251">
        <f>ROUND(E190*N190,2)</f>
        <v>0</v>
      </c>
      <c r="P190" s="251">
        <v>0</v>
      </c>
      <c r="Q190" s="251">
        <f>ROUND(E190*P190,2)</f>
        <v>0</v>
      </c>
      <c r="R190" s="253"/>
      <c r="S190" s="253" t="s">
        <v>418</v>
      </c>
      <c r="T190" s="254" t="s">
        <v>419</v>
      </c>
      <c r="U190" s="232">
        <v>0</v>
      </c>
      <c r="V190" s="232">
        <f>ROUND(E190*U190,2)</f>
        <v>0</v>
      </c>
      <c r="W190" s="232"/>
      <c r="X190" s="232" t="s">
        <v>234</v>
      </c>
      <c r="Y190" s="232" t="s">
        <v>235</v>
      </c>
      <c r="Z190" s="212"/>
      <c r="AA190" s="212"/>
      <c r="AB190" s="212"/>
      <c r="AC190" s="212"/>
      <c r="AD190" s="212"/>
      <c r="AE190" s="212"/>
      <c r="AF190" s="212"/>
      <c r="AG190" s="212" t="s">
        <v>1264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2" x14ac:dyDescent="0.25">
      <c r="A191" s="229"/>
      <c r="B191" s="230"/>
      <c r="C191" s="269" t="s">
        <v>1408</v>
      </c>
      <c r="D191" s="262"/>
      <c r="E191" s="262"/>
      <c r="F191" s="262"/>
      <c r="G191" s="262"/>
      <c r="H191" s="232"/>
      <c r="I191" s="232"/>
      <c r="J191" s="232"/>
      <c r="K191" s="232"/>
      <c r="L191" s="232"/>
      <c r="M191" s="232"/>
      <c r="N191" s="231"/>
      <c r="O191" s="231"/>
      <c r="P191" s="231"/>
      <c r="Q191" s="231"/>
      <c r="R191" s="232"/>
      <c r="S191" s="232"/>
      <c r="T191" s="232"/>
      <c r="U191" s="232"/>
      <c r="V191" s="232"/>
      <c r="W191" s="232"/>
      <c r="X191" s="232"/>
      <c r="Y191" s="232"/>
      <c r="Z191" s="212"/>
      <c r="AA191" s="212"/>
      <c r="AB191" s="212"/>
      <c r="AC191" s="212"/>
      <c r="AD191" s="212"/>
      <c r="AE191" s="212"/>
      <c r="AF191" s="212"/>
      <c r="AG191" s="212" t="s">
        <v>297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3" x14ac:dyDescent="0.25">
      <c r="A192" s="229"/>
      <c r="B192" s="230"/>
      <c r="C192" s="270" t="s">
        <v>1385</v>
      </c>
      <c r="D192" s="264"/>
      <c r="E192" s="264"/>
      <c r="F192" s="264"/>
      <c r="G192" s="264"/>
      <c r="H192" s="232"/>
      <c r="I192" s="232"/>
      <c r="J192" s="232"/>
      <c r="K192" s="232"/>
      <c r="L192" s="232"/>
      <c r="M192" s="232"/>
      <c r="N192" s="231"/>
      <c r="O192" s="231"/>
      <c r="P192" s="231"/>
      <c r="Q192" s="231"/>
      <c r="R192" s="232"/>
      <c r="S192" s="232"/>
      <c r="T192" s="232"/>
      <c r="U192" s="232"/>
      <c r="V192" s="232"/>
      <c r="W192" s="232"/>
      <c r="X192" s="232"/>
      <c r="Y192" s="232"/>
      <c r="Z192" s="212"/>
      <c r="AA192" s="212"/>
      <c r="AB192" s="212"/>
      <c r="AC192" s="212"/>
      <c r="AD192" s="212"/>
      <c r="AE192" s="212"/>
      <c r="AF192" s="212"/>
      <c r="AG192" s="212" t="s">
        <v>297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3" x14ac:dyDescent="0.25">
      <c r="A193" s="229"/>
      <c r="B193" s="230"/>
      <c r="C193" s="270" t="s">
        <v>1375</v>
      </c>
      <c r="D193" s="264"/>
      <c r="E193" s="264"/>
      <c r="F193" s="264"/>
      <c r="G193" s="264"/>
      <c r="H193" s="232"/>
      <c r="I193" s="232"/>
      <c r="J193" s="232"/>
      <c r="K193" s="232"/>
      <c r="L193" s="232"/>
      <c r="M193" s="232"/>
      <c r="N193" s="231"/>
      <c r="O193" s="231"/>
      <c r="P193" s="231"/>
      <c r="Q193" s="231"/>
      <c r="R193" s="232"/>
      <c r="S193" s="232"/>
      <c r="T193" s="232"/>
      <c r="U193" s="232"/>
      <c r="V193" s="232"/>
      <c r="W193" s="232"/>
      <c r="X193" s="232"/>
      <c r="Y193" s="232"/>
      <c r="Z193" s="212"/>
      <c r="AA193" s="212"/>
      <c r="AB193" s="212"/>
      <c r="AC193" s="212"/>
      <c r="AD193" s="212"/>
      <c r="AE193" s="212"/>
      <c r="AF193" s="212"/>
      <c r="AG193" s="212" t="s">
        <v>297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63" t="str">
        <f>C193</f>
        <v>Hromosvodný materiál je normalizovaný (ČSN EN 62561),položky jsou včetně doplňků a nezbytného příslušenství</v>
      </c>
      <c r="BB193" s="212"/>
      <c r="BC193" s="212"/>
      <c r="BD193" s="212"/>
      <c r="BE193" s="212"/>
      <c r="BF193" s="212"/>
      <c r="BG193" s="212"/>
      <c r="BH193" s="212"/>
    </row>
    <row r="194" spans="1:60" ht="13" x14ac:dyDescent="0.25">
      <c r="A194" s="238" t="s">
        <v>227</v>
      </c>
      <c r="B194" s="239" t="s">
        <v>132</v>
      </c>
      <c r="C194" s="265" t="s">
        <v>111</v>
      </c>
      <c r="D194" s="240"/>
      <c r="E194" s="241"/>
      <c r="F194" s="242"/>
      <c r="G194" s="242">
        <f>SUMIF(AG195:AG224,"&lt;&gt;NOR",G195:G224)</f>
        <v>0</v>
      </c>
      <c r="H194" s="242"/>
      <c r="I194" s="242">
        <f>SUM(I195:I224)</f>
        <v>0</v>
      </c>
      <c r="J194" s="242"/>
      <c r="K194" s="242">
        <f>SUM(K195:K224)</f>
        <v>0</v>
      </c>
      <c r="L194" s="242"/>
      <c r="M194" s="242">
        <f>SUM(M195:M224)</f>
        <v>0</v>
      </c>
      <c r="N194" s="241"/>
      <c r="O194" s="241">
        <f>SUM(O195:O224)</f>
        <v>0</v>
      </c>
      <c r="P194" s="241"/>
      <c r="Q194" s="241">
        <f>SUM(Q195:Q224)</f>
        <v>0</v>
      </c>
      <c r="R194" s="242"/>
      <c r="S194" s="242"/>
      <c r="T194" s="243"/>
      <c r="U194" s="237"/>
      <c r="V194" s="237">
        <f>SUM(V195:V224)</f>
        <v>0</v>
      </c>
      <c r="W194" s="237"/>
      <c r="X194" s="237"/>
      <c r="Y194" s="237"/>
      <c r="AG194" t="s">
        <v>228</v>
      </c>
    </row>
    <row r="195" spans="1:60" outlineLevel="1" x14ac:dyDescent="0.25">
      <c r="A195" s="248">
        <v>59</v>
      </c>
      <c r="B195" s="249" t="s">
        <v>1409</v>
      </c>
      <c r="C195" s="266" t="s">
        <v>1410</v>
      </c>
      <c r="D195" s="250" t="s">
        <v>231</v>
      </c>
      <c r="E195" s="251">
        <v>40</v>
      </c>
      <c r="F195" s="252"/>
      <c r="G195" s="253">
        <f>ROUND(E195*F195,2)</f>
        <v>0</v>
      </c>
      <c r="H195" s="252"/>
      <c r="I195" s="253">
        <f>ROUND(E195*H195,2)</f>
        <v>0</v>
      </c>
      <c r="J195" s="252"/>
      <c r="K195" s="253">
        <f>ROUND(E195*J195,2)</f>
        <v>0</v>
      </c>
      <c r="L195" s="253">
        <v>21</v>
      </c>
      <c r="M195" s="253">
        <f>G195*(1+L195/100)</f>
        <v>0</v>
      </c>
      <c r="N195" s="251">
        <v>0</v>
      </c>
      <c r="O195" s="251">
        <f>ROUND(E195*N195,2)</f>
        <v>0</v>
      </c>
      <c r="P195" s="251">
        <v>0</v>
      </c>
      <c r="Q195" s="251">
        <f>ROUND(E195*P195,2)</f>
        <v>0</v>
      </c>
      <c r="R195" s="253"/>
      <c r="S195" s="253" t="s">
        <v>418</v>
      </c>
      <c r="T195" s="254" t="s">
        <v>419</v>
      </c>
      <c r="U195" s="232">
        <v>0</v>
      </c>
      <c r="V195" s="232">
        <f>ROUND(E195*U195,2)</f>
        <v>0</v>
      </c>
      <c r="W195" s="232"/>
      <c r="X195" s="232" t="s">
        <v>234</v>
      </c>
      <c r="Y195" s="232" t="s">
        <v>235</v>
      </c>
      <c r="Z195" s="212"/>
      <c r="AA195" s="212"/>
      <c r="AB195" s="212"/>
      <c r="AC195" s="212"/>
      <c r="AD195" s="212"/>
      <c r="AE195" s="212"/>
      <c r="AF195" s="212"/>
      <c r="AG195" s="212" t="s">
        <v>1264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2" x14ac:dyDescent="0.25">
      <c r="A196" s="229"/>
      <c r="B196" s="230"/>
      <c r="C196" s="269" t="s">
        <v>1411</v>
      </c>
      <c r="D196" s="262"/>
      <c r="E196" s="262"/>
      <c r="F196" s="262"/>
      <c r="G196" s="262"/>
      <c r="H196" s="232"/>
      <c r="I196" s="232"/>
      <c r="J196" s="232"/>
      <c r="K196" s="232"/>
      <c r="L196" s="232"/>
      <c r="M196" s="232"/>
      <c r="N196" s="231"/>
      <c r="O196" s="231"/>
      <c r="P196" s="231"/>
      <c r="Q196" s="231"/>
      <c r="R196" s="232"/>
      <c r="S196" s="232"/>
      <c r="T196" s="232"/>
      <c r="U196" s="232"/>
      <c r="V196" s="232"/>
      <c r="W196" s="232"/>
      <c r="X196" s="232"/>
      <c r="Y196" s="232"/>
      <c r="Z196" s="212"/>
      <c r="AA196" s="212"/>
      <c r="AB196" s="212"/>
      <c r="AC196" s="212"/>
      <c r="AD196" s="212"/>
      <c r="AE196" s="212"/>
      <c r="AF196" s="212"/>
      <c r="AG196" s="212" t="s">
        <v>297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3" x14ac:dyDescent="0.25">
      <c r="A197" s="229"/>
      <c r="B197" s="230"/>
      <c r="C197" s="270" t="s">
        <v>1412</v>
      </c>
      <c r="D197" s="264"/>
      <c r="E197" s="264"/>
      <c r="F197" s="264"/>
      <c r="G197" s="264"/>
      <c r="H197" s="232"/>
      <c r="I197" s="232"/>
      <c r="J197" s="232"/>
      <c r="K197" s="232"/>
      <c r="L197" s="232"/>
      <c r="M197" s="232"/>
      <c r="N197" s="231"/>
      <c r="O197" s="231"/>
      <c r="P197" s="231"/>
      <c r="Q197" s="231"/>
      <c r="R197" s="232"/>
      <c r="S197" s="232"/>
      <c r="T197" s="232"/>
      <c r="U197" s="232"/>
      <c r="V197" s="232"/>
      <c r="W197" s="232"/>
      <c r="X197" s="232"/>
      <c r="Y197" s="232"/>
      <c r="Z197" s="212"/>
      <c r="AA197" s="212"/>
      <c r="AB197" s="212"/>
      <c r="AC197" s="212"/>
      <c r="AD197" s="212"/>
      <c r="AE197" s="212"/>
      <c r="AF197" s="212"/>
      <c r="AG197" s="212" t="s">
        <v>297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5">
      <c r="A198" s="248">
        <v>60</v>
      </c>
      <c r="B198" s="249" t="s">
        <v>1413</v>
      </c>
      <c r="C198" s="266" t="s">
        <v>1414</v>
      </c>
      <c r="D198" s="250" t="s">
        <v>291</v>
      </c>
      <c r="E198" s="251">
        <v>10</v>
      </c>
      <c r="F198" s="252"/>
      <c r="G198" s="253">
        <f>ROUND(E198*F198,2)</f>
        <v>0</v>
      </c>
      <c r="H198" s="252"/>
      <c r="I198" s="253">
        <f>ROUND(E198*H198,2)</f>
        <v>0</v>
      </c>
      <c r="J198" s="252"/>
      <c r="K198" s="253">
        <f>ROUND(E198*J198,2)</f>
        <v>0</v>
      </c>
      <c r="L198" s="253">
        <v>21</v>
      </c>
      <c r="M198" s="253">
        <f>G198*(1+L198/100)</f>
        <v>0</v>
      </c>
      <c r="N198" s="251">
        <v>0</v>
      </c>
      <c r="O198" s="251">
        <f>ROUND(E198*N198,2)</f>
        <v>0</v>
      </c>
      <c r="P198" s="251">
        <v>0</v>
      </c>
      <c r="Q198" s="251">
        <f>ROUND(E198*P198,2)</f>
        <v>0</v>
      </c>
      <c r="R198" s="253"/>
      <c r="S198" s="253" t="s">
        <v>418</v>
      </c>
      <c r="T198" s="254" t="s">
        <v>419</v>
      </c>
      <c r="U198" s="232">
        <v>0</v>
      </c>
      <c r="V198" s="232">
        <f>ROUND(E198*U198,2)</f>
        <v>0</v>
      </c>
      <c r="W198" s="232"/>
      <c r="X198" s="232" t="s">
        <v>234</v>
      </c>
      <c r="Y198" s="232" t="s">
        <v>235</v>
      </c>
      <c r="Z198" s="212"/>
      <c r="AA198" s="212"/>
      <c r="AB198" s="212"/>
      <c r="AC198" s="212"/>
      <c r="AD198" s="212"/>
      <c r="AE198" s="212"/>
      <c r="AF198" s="212"/>
      <c r="AG198" s="212" t="s">
        <v>1264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2" x14ac:dyDescent="0.25">
      <c r="A199" s="229"/>
      <c r="B199" s="230"/>
      <c r="C199" s="269" t="s">
        <v>1415</v>
      </c>
      <c r="D199" s="262"/>
      <c r="E199" s="262"/>
      <c r="F199" s="262"/>
      <c r="G199" s="262"/>
      <c r="H199" s="232"/>
      <c r="I199" s="232"/>
      <c r="J199" s="232"/>
      <c r="K199" s="232"/>
      <c r="L199" s="232"/>
      <c r="M199" s="232"/>
      <c r="N199" s="231"/>
      <c r="O199" s="231"/>
      <c r="P199" s="231"/>
      <c r="Q199" s="231"/>
      <c r="R199" s="232"/>
      <c r="S199" s="232"/>
      <c r="T199" s="232"/>
      <c r="U199" s="232"/>
      <c r="V199" s="232"/>
      <c r="W199" s="232"/>
      <c r="X199" s="232"/>
      <c r="Y199" s="232"/>
      <c r="Z199" s="212"/>
      <c r="AA199" s="212"/>
      <c r="AB199" s="212"/>
      <c r="AC199" s="212"/>
      <c r="AD199" s="212"/>
      <c r="AE199" s="212"/>
      <c r="AF199" s="212"/>
      <c r="AG199" s="212" t="s">
        <v>297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3" x14ac:dyDescent="0.25">
      <c r="A200" s="229"/>
      <c r="B200" s="230"/>
      <c r="C200" s="270" t="s">
        <v>1412</v>
      </c>
      <c r="D200" s="264"/>
      <c r="E200" s="264"/>
      <c r="F200" s="264"/>
      <c r="G200" s="264"/>
      <c r="H200" s="232"/>
      <c r="I200" s="232"/>
      <c r="J200" s="232"/>
      <c r="K200" s="232"/>
      <c r="L200" s="232"/>
      <c r="M200" s="232"/>
      <c r="N200" s="231"/>
      <c r="O200" s="231"/>
      <c r="P200" s="231"/>
      <c r="Q200" s="231"/>
      <c r="R200" s="232"/>
      <c r="S200" s="232"/>
      <c r="T200" s="232"/>
      <c r="U200" s="232"/>
      <c r="V200" s="232"/>
      <c r="W200" s="232"/>
      <c r="X200" s="232"/>
      <c r="Y200" s="232"/>
      <c r="Z200" s="212"/>
      <c r="AA200" s="212"/>
      <c r="AB200" s="212"/>
      <c r="AC200" s="212"/>
      <c r="AD200" s="212"/>
      <c r="AE200" s="212"/>
      <c r="AF200" s="212"/>
      <c r="AG200" s="212" t="s">
        <v>297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5">
      <c r="A201" s="248">
        <v>61</v>
      </c>
      <c r="B201" s="249" t="s">
        <v>1416</v>
      </c>
      <c r="C201" s="266" t="s">
        <v>1417</v>
      </c>
      <c r="D201" s="250" t="s">
        <v>405</v>
      </c>
      <c r="E201" s="251">
        <v>450</v>
      </c>
      <c r="F201" s="252"/>
      <c r="G201" s="253">
        <f>ROUND(E201*F201,2)</f>
        <v>0</v>
      </c>
      <c r="H201" s="252"/>
      <c r="I201" s="253">
        <f>ROUND(E201*H201,2)</f>
        <v>0</v>
      </c>
      <c r="J201" s="252"/>
      <c r="K201" s="253">
        <f>ROUND(E201*J201,2)</f>
        <v>0</v>
      </c>
      <c r="L201" s="253">
        <v>21</v>
      </c>
      <c r="M201" s="253">
        <f>G201*(1+L201/100)</f>
        <v>0</v>
      </c>
      <c r="N201" s="251">
        <v>0</v>
      </c>
      <c r="O201" s="251">
        <f>ROUND(E201*N201,2)</f>
        <v>0</v>
      </c>
      <c r="P201" s="251">
        <v>0</v>
      </c>
      <c r="Q201" s="251">
        <f>ROUND(E201*P201,2)</f>
        <v>0</v>
      </c>
      <c r="R201" s="253"/>
      <c r="S201" s="253" t="s">
        <v>418</v>
      </c>
      <c r="T201" s="254" t="s">
        <v>419</v>
      </c>
      <c r="U201" s="232">
        <v>0</v>
      </c>
      <c r="V201" s="232">
        <f>ROUND(E201*U201,2)</f>
        <v>0</v>
      </c>
      <c r="W201" s="232"/>
      <c r="X201" s="232" t="s">
        <v>234</v>
      </c>
      <c r="Y201" s="232" t="s">
        <v>235</v>
      </c>
      <c r="Z201" s="212"/>
      <c r="AA201" s="212"/>
      <c r="AB201" s="212"/>
      <c r="AC201" s="212"/>
      <c r="AD201" s="212"/>
      <c r="AE201" s="212"/>
      <c r="AF201" s="212"/>
      <c r="AG201" s="212" t="s">
        <v>1264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2" x14ac:dyDescent="0.25">
      <c r="A202" s="229"/>
      <c r="B202" s="230"/>
      <c r="C202" s="269" t="s">
        <v>1418</v>
      </c>
      <c r="D202" s="262"/>
      <c r="E202" s="262"/>
      <c r="F202" s="262"/>
      <c r="G202" s="262"/>
      <c r="H202" s="232"/>
      <c r="I202" s="232"/>
      <c r="J202" s="232"/>
      <c r="K202" s="232"/>
      <c r="L202" s="232"/>
      <c r="M202" s="232"/>
      <c r="N202" s="231"/>
      <c r="O202" s="231"/>
      <c r="P202" s="231"/>
      <c r="Q202" s="231"/>
      <c r="R202" s="232"/>
      <c r="S202" s="232"/>
      <c r="T202" s="232"/>
      <c r="U202" s="232"/>
      <c r="V202" s="232"/>
      <c r="W202" s="232"/>
      <c r="X202" s="232"/>
      <c r="Y202" s="232"/>
      <c r="Z202" s="212"/>
      <c r="AA202" s="212"/>
      <c r="AB202" s="212"/>
      <c r="AC202" s="212"/>
      <c r="AD202" s="212"/>
      <c r="AE202" s="212"/>
      <c r="AF202" s="212"/>
      <c r="AG202" s="212" t="s">
        <v>297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3" x14ac:dyDescent="0.25">
      <c r="A203" s="229"/>
      <c r="B203" s="230"/>
      <c r="C203" s="270" t="s">
        <v>1412</v>
      </c>
      <c r="D203" s="264"/>
      <c r="E203" s="264"/>
      <c r="F203" s="264"/>
      <c r="G203" s="264"/>
      <c r="H203" s="232"/>
      <c r="I203" s="232"/>
      <c r="J203" s="232"/>
      <c r="K203" s="232"/>
      <c r="L203" s="232"/>
      <c r="M203" s="232"/>
      <c r="N203" s="231"/>
      <c r="O203" s="231"/>
      <c r="P203" s="231"/>
      <c r="Q203" s="231"/>
      <c r="R203" s="232"/>
      <c r="S203" s="232"/>
      <c r="T203" s="232"/>
      <c r="U203" s="232"/>
      <c r="V203" s="232"/>
      <c r="W203" s="232"/>
      <c r="X203" s="232"/>
      <c r="Y203" s="232"/>
      <c r="Z203" s="212"/>
      <c r="AA203" s="212"/>
      <c r="AB203" s="212"/>
      <c r="AC203" s="212"/>
      <c r="AD203" s="212"/>
      <c r="AE203" s="212"/>
      <c r="AF203" s="212"/>
      <c r="AG203" s="212" t="s">
        <v>297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5">
      <c r="A204" s="248">
        <v>62</v>
      </c>
      <c r="B204" s="249" t="s">
        <v>1419</v>
      </c>
      <c r="C204" s="266" t="s">
        <v>1420</v>
      </c>
      <c r="D204" s="250" t="s">
        <v>405</v>
      </c>
      <c r="E204" s="251">
        <v>450</v>
      </c>
      <c r="F204" s="252"/>
      <c r="G204" s="253">
        <f>ROUND(E204*F204,2)</f>
        <v>0</v>
      </c>
      <c r="H204" s="252"/>
      <c r="I204" s="253">
        <f>ROUND(E204*H204,2)</f>
        <v>0</v>
      </c>
      <c r="J204" s="252"/>
      <c r="K204" s="253">
        <f>ROUND(E204*J204,2)</f>
        <v>0</v>
      </c>
      <c r="L204" s="253">
        <v>21</v>
      </c>
      <c r="M204" s="253">
        <f>G204*(1+L204/100)</f>
        <v>0</v>
      </c>
      <c r="N204" s="251">
        <v>0</v>
      </c>
      <c r="O204" s="251">
        <f>ROUND(E204*N204,2)</f>
        <v>0</v>
      </c>
      <c r="P204" s="251">
        <v>0</v>
      </c>
      <c r="Q204" s="251">
        <f>ROUND(E204*P204,2)</f>
        <v>0</v>
      </c>
      <c r="R204" s="253"/>
      <c r="S204" s="253" t="s">
        <v>418</v>
      </c>
      <c r="T204" s="254" t="s">
        <v>419</v>
      </c>
      <c r="U204" s="232">
        <v>0</v>
      </c>
      <c r="V204" s="232">
        <f>ROUND(E204*U204,2)</f>
        <v>0</v>
      </c>
      <c r="W204" s="232"/>
      <c r="X204" s="232" t="s">
        <v>234</v>
      </c>
      <c r="Y204" s="232" t="s">
        <v>235</v>
      </c>
      <c r="Z204" s="212"/>
      <c r="AA204" s="212"/>
      <c r="AB204" s="212"/>
      <c r="AC204" s="212"/>
      <c r="AD204" s="212"/>
      <c r="AE204" s="212"/>
      <c r="AF204" s="212"/>
      <c r="AG204" s="212" t="s">
        <v>1264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2" x14ac:dyDescent="0.25">
      <c r="A205" s="229"/>
      <c r="B205" s="230"/>
      <c r="C205" s="269" t="s">
        <v>1418</v>
      </c>
      <c r="D205" s="262"/>
      <c r="E205" s="262"/>
      <c r="F205" s="262"/>
      <c r="G205" s="262"/>
      <c r="H205" s="232"/>
      <c r="I205" s="232"/>
      <c r="J205" s="232"/>
      <c r="K205" s="232"/>
      <c r="L205" s="232"/>
      <c r="M205" s="232"/>
      <c r="N205" s="231"/>
      <c r="O205" s="231"/>
      <c r="P205" s="231"/>
      <c r="Q205" s="231"/>
      <c r="R205" s="232"/>
      <c r="S205" s="232"/>
      <c r="T205" s="232"/>
      <c r="U205" s="232"/>
      <c r="V205" s="232"/>
      <c r="W205" s="232"/>
      <c r="X205" s="232"/>
      <c r="Y205" s="232"/>
      <c r="Z205" s="212"/>
      <c r="AA205" s="212"/>
      <c r="AB205" s="212"/>
      <c r="AC205" s="212"/>
      <c r="AD205" s="212"/>
      <c r="AE205" s="212"/>
      <c r="AF205" s="212"/>
      <c r="AG205" s="212" t="s">
        <v>297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 x14ac:dyDescent="0.25">
      <c r="A206" s="229"/>
      <c r="B206" s="230"/>
      <c r="C206" s="270" t="s">
        <v>1412</v>
      </c>
      <c r="D206" s="264"/>
      <c r="E206" s="264"/>
      <c r="F206" s="264"/>
      <c r="G206" s="264"/>
      <c r="H206" s="232"/>
      <c r="I206" s="232"/>
      <c r="J206" s="232"/>
      <c r="K206" s="232"/>
      <c r="L206" s="232"/>
      <c r="M206" s="232"/>
      <c r="N206" s="231"/>
      <c r="O206" s="231"/>
      <c r="P206" s="231"/>
      <c r="Q206" s="231"/>
      <c r="R206" s="232"/>
      <c r="S206" s="232"/>
      <c r="T206" s="232"/>
      <c r="U206" s="232"/>
      <c r="V206" s="232"/>
      <c r="W206" s="232"/>
      <c r="X206" s="232"/>
      <c r="Y206" s="232"/>
      <c r="Z206" s="212"/>
      <c r="AA206" s="212"/>
      <c r="AB206" s="212"/>
      <c r="AC206" s="212"/>
      <c r="AD206" s="212"/>
      <c r="AE206" s="212"/>
      <c r="AF206" s="212"/>
      <c r="AG206" s="212" t="s">
        <v>297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5">
      <c r="A207" s="248">
        <v>63</v>
      </c>
      <c r="B207" s="249" t="s">
        <v>1421</v>
      </c>
      <c r="C207" s="266" t="s">
        <v>1422</v>
      </c>
      <c r="D207" s="250" t="s">
        <v>231</v>
      </c>
      <c r="E207" s="251">
        <v>2</v>
      </c>
      <c r="F207" s="252"/>
      <c r="G207" s="253">
        <f>ROUND(E207*F207,2)</f>
        <v>0</v>
      </c>
      <c r="H207" s="252"/>
      <c r="I207" s="253">
        <f>ROUND(E207*H207,2)</f>
        <v>0</v>
      </c>
      <c r="J207" s="252"/>
      <c r="K207" s="253">
        <f>ROUND(E207*J207,2)</f>
        <v>0</v>
      </c>
      <c r="L207" s="253">
        <v>21</v>
      </c>
      <c r="M207" s="253">
        <f>G207*(1+L207/100)</f>
        <v>0</v>
      </c>
      <c r="N207" s="251">
        <v>0</v>
      </c>
      <c r="O207" s="251">
        <f>ROUND(E207*N207,2)</f>
        <v>0</v>
      </c>
      <c r="P207" s="251">
        <v>0</v>
      </c>
      <c r="Q207" s="251">
        <f>ROUND(E207*P207,2)</f>
        <v>0</v>
      </c>
      <c r="R207" s="253"/>
      <c r="S207" s="253" t="s">
        <v>418</v>
      </c>
      <c r="T207" s="254" t="s">
        <v>419</v>
      </c>
      <c r="U207" s="232">
        <v>0</v>
      </c>
      <c r="V207" s="232">
        <f>ROUND(E207*U207,2)</f>
        <v>0</v>
      </c>
      <c r="W207" s="232"/>
      <c r="X207" s="232" t="s">
        <v>234</v>
      </c>
      <c r="Y207" s="232" t="s">
        <v>235</v>
      </c>
      <c r="Z207" s="212"/>
      <c r="AA207" s="212"/>
      <c r="AB207" s="212"/>
      <c r="AC207" s="212"/>
      <c r="AD207" s="212"/>
      <c r="AE207" s="212"/>
      <c r="AF207" s="212"/>
      <c r="AG207" s="212" t="s">
        <v>1264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2" x14ac:dyDescent="0.25">
      <c r="A208" s="229"/>
      <c r="B208" s="230"/>
      <c r="C208" s="269" t="s">
        <v>1423</v>
      </c>
      <c r="D208" s="262"/>
      <c r="E208" s="262"/>
      <c r="F208" s="262"/>
      <c r="G208" s="262"/>
      <c r="H208" s="232"/>
      <c r="I208" s="232"/>
      <c r="J208" s="232"/>
      <c r="K208" s="232"/>
      <c r="L208" s="232"/>
      <c r="M208" s="232"/>
      <c r="N208" s="231"/>
      <c r="O208" s="231"/>
      <c r="P208" s="231"/>
      <c r="Q208" s="231"/>
      <c r="R208" s="232"/>
      <c r="S208" s="232"/>
      <c r="T208" s="232"/>
      <c r="U208" s="232"/>
      <c r="V208" s="232"/>
      <c r="W208" s="232"/>
      <c r="X208" s="232"/>
      <c r="Y208" s="232"/>
      <c r="Z208" s="212"/>
      <c r="AA208" s="212"/>
      <c r="AB208" s="212"/>
      <c r="AC208" s="212"/>
      <c r="AD208" s="212"/>
      <c r="AE208" s="212"/>
      <c r="AF208" s="212"/>
      <c r="AG208" s="212" t="s">
        <v>297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3" x14ac:dyDescent="0.25">
      <c r="A209" s="229"/>
      <c r="B209" s="230"/>
      <c r="C209" s="270" t="s">
        <v>1412</v>
      </c>
      <c r="D209" s="264"/>
      <c r="E209" s="264"/>
      <c r="F209" s="264"/>
      <c r="G209" s="264"/>
      <c r="H209" s="232"/>
      <c r="I209" s="232"/>
      <c r="J209" s="232"/>
      <c r="K209" s="232"/>
      <c r="L209" s="232"/>
      <c r="M209" s="232"/>
      <c r="N209" s="231"/>
      <c r="O209" s="231"/>
      <c r="P209" s="231"/>
      <c r="Q209" s="231"/>
      <c r="R209" s="232"/>
      <c r="S209" s="232"/>
      <c r="T209" s="232"/>
      <c r="U209" s="232"/>
      <c r="V209" s="232"/>
      <c r="W209" s="232"/>
      <c r="X209" s="232"/>
      <c r="Y209" s="232"/>
      <c r="Z209" s="212"/>
      <c r="AA209" s="212"/>
      <c r="AB209" s="212"/>
      <c r="AC209" s="212"/>
      <c r="AD209" s="212"/>
      <c r="AE209" s="212"/>
      <c r="AF209" s="212"/>
      <c r="AG209" s="212" t="s">
        <v>297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5">
      <c r="A210" s="248">
        <v>64</v>
      </c>
      <c r="B210" s="249" t="s">
        <v>1424</v>
      </c>
      <c r="C210" s="266" t="s">
        <v>1425</v>
      </c>
      <c r="D210" s="250" t="s">
        <v>231</v>
      </c>
      <c r="E210" s="251">
        <v>2</v>
      </c>
      <c r="F210" s="252"/>
      <c r="G210" s="253">
        <f>ROUND(E210*F210,2)</f>
        <v>0</v>
      </c>
      <c r="H210" s="252"/>
      <c r="I210" s="253">
        <f>ROUND(E210*H210,2)</f>
        <v>0</v>
      </c>
      <c r="J210" s="252"/>
      <c r="K210" s="253">
        <f>ROUND(E210*J210,2)</f>
        <v>0</v>
      </c>
      <c r="L210" s="253">
        <v>21</v>
      </c>
      <c r="M210" s="253">
        <f>G210*(1+L210/100)</f>
        <v>0</v>
      </c>
      <c r="N210" s="251">
        <v>0</v>
      </c>
      <c r="O210" s="251">
        <f>ROUND(E210*N210,2)</f>
        <v>0</v>
      </c>
      <c r="P210" s="251">
        <v>0</v>
      </c>
      <c r="Q210" s="251">
        <f>ROUND(E210*P210,2)</f>
        <v>0</v>
      </c>
      <c r="R210" s="253"/>
      <c r="S210" s="253" t="s">
        <v>418</v>
      </c>
      <c r="T210" s="254" t="s">
        <v>419</v>
      </c>
      <c r="U210" s="232">
        <v>0</v>
      </c>
      <c r="V210" s="232">
        <f>ROUND(E210*U210,2)</f>
        <v>0</v>
      </c>
      <c r="W210" s="232"/>
      <c r="X210" s="232" t="s">
        <v>234</v>
      </c>
      <c r="Y210" s="232" t="s">
        <v>235</v>
      </c>
      <c r="Z210" s="212"/>
      <c r="AA210" s="212"/>
      <c r="AB210" s="212"/>
      <c r="AC210" s="212"/>
      <c r="AD210" s="212"/>
      <c r="AE210" s="212"/>
      <c r="AF210" s="212"/>
      <c r="AG210" s="212" t="s">
        <v>1264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2" x14ac:dyDescent="0.25">
      <c r="A211" s="229"/>
      <c r="B211" s="230"/>
      <c r="C211" s="269" t="s">
        <v>1423</v>
      </c>
      <c r="D211" s="262"/>
      <c r="E211" s="262"/>
      <c r="F211" s="262"/>
      <c r="G211" s="262"/>
      <c r="H211" s="232"/>
      <c r="I211" s="232"/>
      <c r="J211" s="232"/>
      <c r="K211" s="232"/>
      <c r="L211" s="232"/>
      <c r="M211" s="232"/>
      <c r="N211" s="231"/>
      <c r="O211" s="231"/>
      <c r="P211" s="231"/>
      <c r="Q211" s="231"/>
      <c r="R211" s="232"/>
      <c r="S211" s="232"/>
      <c r="T211" s="232"/>
      <c r="U211" s="232"/>
      <c r="V211" s="232"/>
      <c r="W211" s="232"/>
      <c r="X211" s="232"/>
      <c r="Y211" s="232"/>
      <c r="Z211" s="212"/>
      <c r="AA211" s="212"/>
      <c r="AB211" s="212"/>
      <c r="AC211" s="212"/>
      <c r="AD211" s="212"/>
      <c r="AE211" s="212"/>
      <c r="AF211" s="212"/>
      <c r="AG211" s="212" t="s">
        <v>297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3" x14ac:dyDescent="0.25">
      <c r="A212" s="229"/>
      <c r="B212" s="230"/>
      <c r="C212" s="270" t="s">
        <v>1412</v>
      </c>
      <c r="D212" s="264"/>
      <c r="E212" s="264"/>
      <c r="F212" s="264"/>
      <c r="G212" s="264"/>
      <c r="H212" s="232"/>
      <c r="I212" s="232"/>
      <c r="J212" s="232"/>
      <c r="K212" s="232"/>
      <c r="L212" s="232"/>
      <c r="M212" s="232"/>
      <c r="N212" s="231"/>
      <c r="O212" s="231"/>
      <c r="P212" s="231"/>
      <c r="Q212" s="231"/>
      <c r="R212" s="232"/>
      <c r="S212" s="232"/>
      <c r="T212" s="232"/>
      <c r="U212" s="232"/>
      <c r="V212" s="232"/>
      <c r="W212" s="232"/>
      <c r="X212" s="232"/>
      <c r="Y212" s="232"/>
      <c r="Z212" s="212"/>
      <c r="AA212" s="212"/>
      <c r="AB212" s="212"/>
      <c r="AC212" s="212"/>
      <c r="AD212" s="212"/>
      <c r="AE212" s="212"/>
      <c r="AF212" s="212"/>
      <c r="AG212" s="212" t="s">
        <v>297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5">
      <c r="A213" s="248">
        <v>65</v>
      </c>
      <c r="B213" s="249" t="s">
        <v>1426</v>
      </c>
      <c r="C213" s="266" t="s">
        <v>1427</v>
      </c>
      <c r="D213" s="250" t="s">
        <v>291</v>
      </c>
      <c r="E213" s="251">
        <v>225</v>
      </c>
      <c r="F213" s="252"/>
      <c r="G213" s="253">
        <f>ROUND(E213*F213,2)</f>
        <v>0</v>
      </c>
      <c r="H213" s="252"/>
      <c r="I213" s="253">
        <f>ROUND(E213*H213,2)</f>
        <v>0</v>
      </c>
      <c r="J213" s="252"/>
      <c r="K213" s="253">
        <f>ROUND(E213*J213,2)</f>
        <v>0</v>
      </c>
      <c r="L213" s="253">
        <v>21</v>
      </c>
      <c r="M213" s="253">
        <f>G213*(1+L213/100)</f>
        <v>0</v>
      </c>
      <c r="N213" s="251">
        <v>0</v>
      </c>
      <c r="O213" s="251">
        <f>ROUND(E213*N213,2)</f>
        <v>0</v>
      </c>
      <c r="P213" s="251">
        <v>0</v>
      </c>
      <c r="Q213" s="251">
        <f>ROUND(E213*P213,2)</f>
        <v>0</v>
      </c>
      <c r="R213" s="253"/>
      <c r="S213" s="253" t="s">
        <v>418</v>
      </c>
      <c r="T213" s="254" t="s">
        <v>419</v>
      </c>
      <c r="U213" s="232">
        <v>0</v>
      </c>
      <c r="V213" s="232">
        <f>ROUND(E213*U213,2)</f>
        <v>0</v>
      </c>
      <c r="W213" s="232"/>
      <c r="X213" s="232" t="s">
        <v>462</v>
      </c>
      <c r="Y213" s="232" t="s">
        <v>235</v>
      </c>
      <c r="Z213" s="212"/>
      <c r="AA213" s="212"/>
      <c r="AB213" s="212"/>
      <c r="AC213" s="212"/>
      <c r="AD213" s="212"/>
      <c r="AE213" s="212"/>
      <c r="AF213" s="212"/>
      <c r="AG213" s="212" t="s">
        <v>1219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2" x14ac:dyDescent="0.25">
      <c r="A214" s="229"/>
      <c r="B214" s="230"/>
      <c r="C214" s="269" t="s">
        <v>1428</v>
      </c>
      <c r="D214" s="262"/>
      <c r="E214" s="262"/>
      <c r="F214" s="262"/>
      <c r="G214" s="262"/>
      <c r="H214" s="232"/>
      <c r="I214" s="232"/>
      <c r="J214" s="232"/>
      <c r="K214" s="232"/>
      <c r="L214" s="232"/>
      <c r="M214" s="232"/>
      <c r="N214" s="231"/>
      <c r="O214" s="231"/>
      <c r="P214" s="231"/>
      <c r="Q214" s="231"/>
      <c r="R214" s="232"/>
      <c r="S214" s="232"/>
      <c r="T214" s="232"/>
      <c r="U214" s="232"/>
      <c r="V214" s="232"/>
      <c r="W214" s="232"/>
      <c r="X214" s="232"/>
      <c r="Y214" s="232"/>
      <c r="Z214" s="212"/>
      <c r="AA214" s="212"/>
      <c r="AB214" s="212"/>
      <c r="AC214" s="212"/>
      <c r="AD214" s="212"/>
      <c r="AE214" s="212"/>
      <c r="AF214" s="212"/>
      <c r="AG214" s="212" t="s">
        <v>297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3" x14ac:dyDescent="0.25">
      <c r="A215" s="229"/>
      <c r="B215" s="230"/>
      <c r="C215" s="270" t="s">
        <v>1412</v>
      </c>
      <c r="D215" s="264"/>
      <c r="E215" s="264"/>
      <c r="F215" s="264"/>
      <c r="G215" s="264"/>
      <c r="H215" s="232"/>
      <c r="I215" s="232"/>
      <c r="J215" s="232"/>
      <c r="K215" s="232"/>
      <c r="L215" s="232"/>
      <c r="M215" s="232"/>
      <c r="N215" s="231"/>
      <c r="O215" s="231"/>
      <c r="P215" s="231"/>
      <c r="Q215" s="231"/>
      <c r="R215" s="232"/>
      <c r="S215" s="232"/>
      <c r="T215" s="232"/>
      <c r="U215" s="232"/>
      <c r="V215" s="232"/>
      <c r="W215" s="232"/>
      <c r="X215" s="232"/>
      <c r="Y215" s="232"/>
      <c r="Z215" s="212"/>
      <c r="AA215" s="212"/>
      <c r="AB215" s="212"/>
      <c r="AC215" s="212"/>
      <c r="AD215" s="212"/>
      <c r="AE215" s="212"/>
      <c r="AF215" s="212"/>
      <c r="AG215" s="212" t="s">
        <v>297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5">
      <c r="A216" s="248">
        <v>66</v>
      </c>
      <c r="B216" s="249" t="s">
        <v>1424</v>
      </c>
      <c r="C216" s="266" t="s">
        <v>1429</v>
      </c>
      <c r="D216" s="250" t="s">
        <v>291</v>
      </c>
      <c r="E216" s="251">
        <v>20</v>
      </c>
      <c r="F216" s="252"/>
      <c r="G216" s="253">
        <f>ROUND(E216*F216,2)</f>
        <v>0</v>
      </c>
      <c r="H216" s="252"/>
      <c r="I216" s="253">
        <f>ROUND(E216*H216,2)</f>
        <v>0</v>
      </c>
      <c r="J216" s="252"/>
      <c r="K216" s="253">
        <f>ROUND(E216*J216,2)</f>
        <v>0</v>
      </c>
      <c r="L216" s="253">
        <v>21</v>
      </c>
      <c r="M216" s="253">
        <f>G216*(1+L216/100)</f>
        <v>0</v>
      </c>
      <c r="N216" s="251">
        <v>0</v>
      </c>
      <c r="O216" s="251">
        <f>ROUND(E216*N216,2)</f>
        <v>0</v>
      </c>
      <c r="P216" s="251">
        <v>0</v>
      </c>
      <c r="Q216" s="251">
        <f>ROUND(E216*P216,2)</f>
        <v>0</v>
      </c>
      <c r="R216" s="253"/>
      <c r="S216" s="253" t="s">
        <v>418</v>
      </c>
      <c r="T216" s="254" t="s">
        <v>419</v>
      </c>
      <c r="U216" s="232">
        <v>0</v>
      </c>
      <c r="V216" s="232">
        <f>ROUND(E216*U216,2)</f>
        <v>0</v>
      </c>
      <c r="W216" s="232"/>
      <c r="X216" s="232" t="s">
        <v>535</v>
      </c>
      <c r="Y216" s="232" t="s">
        <v>235</v>
      </c>
      <c r="Z216" s="212"/>
      <c r="AA216" s="212"/>
      <c r="AB216" s="212"/>
      <c r="AC216" s="212"/>
      <c r="AD216" s="212"/>
      <c r="AE216" s="212"/>
      <c r="AF216" s="212"/>
      <c r="AG216" s="212" t="s">
        <v>1383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2" x14ac:dyDescent="0.25">
      <c r="A217" s="229"/>
      <c r="B217" s="230"/>
      <c r="C217" s="269" t="s">
        <v>1430</v>
      </c>
      <c r="D217" s="262"/>
      <c r="E217" s="262"/>
      <c r="F217" s="262"/>
      <c r="G217" s="262"/>
      <c r="H217" s="232"/>
      <c r="I217" s="232"/>
      <c r="J217" s="232"/>
      <c r="K217" s="232"/>
      <c r="L217" s="232"/>
      <c r="M217" s="232"/>
      <c r="N217" s="231"/>
      <c r="O217" s="231"/>
      <c r="P217" s="231"/>
      <c r="Q217" s="231"/>
      <c r="R217" s="232"/>
      <c r="S217" s="232"/>
      <c r="T217" s="232"/>
      <c r="U217" s="232"/>
      <c r="V217" s="232"/>
      <c r="W217" s="232"/>
      <c r="X217" s="232"/>
      <c r="Y217" s="232"/>
      <c r="Z217" s="212"/>
      <c r="AA217" s="212"/>
      <c r="AB217" s="212"/>
      <c r="AC217" s="212"/>
      <c r="AD217" s="212"/>
      <c r="AE217" s="212"/>
      <c r="AF217" s="212"/>
      <c r="AG217" s="212" t="s">
        <v>297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3" x14ac:dyDescent="0.25">
      <c r="A218" s="229"/>
      <c r="B218" s="230"/>
      <c r="C218" s="270" t="s">
        <v>1412</v>
      </c>
      <c r="D218" s="264"/>
      <c r="E218" s="264"/>
      <c r="F218" s="264"/>
      <c r="G218" s="264"/>
      <c r="H218" s="232"/>
      <c r="I218" s="232"/>
      <c r="J218" s="232"/>
      <c r="K218" s="232"/>
      <c r="L218" s="232"/>
      <c r="M218" s="232"/>
      <c r="N218" s="231"/>
      <c r="O218" s="231"/>
      <c r="P218" s="231"/>
      <c r="Q218" s="231"/>
      <c r="R218" s="232"/>
      <c r="S218" s="232"/>
      <c r="T218" s="232"/>
      <c r="U218" s="232"/>
      <c r="V218" s="232"/>
      <c r="W218" s="232"/>
      <c r="X218" s="232"/>
      <c r="Y218" s="232"/>
      <c r="Z218" s="212"/>
      <c r="AA218" s="212"/>
      <c r="AB218" s="212"/>
      <c r="AC218" s="212"/>
      <c r="AD218" s="212"/>
      <c r="AE218" s="212"/>
      <c r="AF218" s="212"/>
      <c r="AG218" s="212" t="s">
        <v>297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5">
      <c r="A219" s="248">
        <v>67</v>
      </c>
      <c r="B219" s="249" t="s">
        <v>1431</v>
      </c>
      <c r="C219" s="266" t="s">
        <v>1432</v>
      </c>
      <c r="D219" s="250" t="s">
        <v>405</v>
      </c>
      <c r="E219" s="251">
        <v>450</v>
      </c>
      <c r="F219" s="252"/>
      <c r="G219" s="253">
        <f>ROUND(E219*F219,2)</f>
        <v>0</v>
      </c>
      <c r="H219" s="252"/>
      <c r="I219" s="253">
        <f>ROUND(E219*H219,2)</f>
        <v>0</v>
      </c>
      <c r="J219" s="252"/>
      <c r="K219" s="253">
        <f>ROUND(E219*J219,2)</f>
        <v>0</v>
      </c>
      <c r="L219" s="253">
        <v>21</v>
      </c>
      <c r="M219" s="253">
        <f>G219*(1+L219/100)</f>
        <v>0</v>
      </c>
      <c r="N219" s="251">
        <v>0</v>
      </c>
      <c r="O219" s="251">
        <f>ROUND(E219*N219,2)</f>
        <v>0</v>
      </c>
      <c r="P219" s="251">
        <v>0</v>
      </c>
      <c r="Q219" s="251">
        <f>ROUND(E219*P219,2)</f>
        <v>0</v>
      </c>
      <c r="R219" s="253"/>
      <c r="S219" s="253" t="s">
        <v>418</v>
      </c>
      <c r="T219" s="254" t="s">
        <v>419</v>
      </c>
      <c r="U219" s="232">
        <v>0</v>
      </c>
      <c r="V219" s="232">
        <f>ROUND(E219*U219,2)</f>
        <v>0</v>
      </c>
      <c r="W219" s="232"/>
      <c r="X219" s="232" t="s">
        <v>234</v>
      </c>
      <c r="Y219" s="232" t="s">
        <v>235</v>
      </c>
      <c r="Z219" s="212"/>
      <c r="AA219" s="212"/>
      <c r="AB219" s="212"/>
      <c r="AC219" s="212"/>
      <c r="AD219" s="212"/>
      <c r="AE219" s="212"/>
      <c r="AF219" s="212"/>
      <c r="AG219" s="212" t="s">
        <v>1264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2" x14ac:dyDescent="0.25">
      <c r="A220" s="229"/>
      <c r="B220" s="230"/>
      <c r="C220" s="269" t="s">
        <v>1418</v>
      </c>
      <c r="D220" s="262"/>
      <c r="E220" s="262"/>
      <c r="F220" s="262"/>
      <c r="G220" s="262"/>
      <c r="H220" s="232"/>
      <c r="I220" s="232"/>
      <c r="J220" s="232"/>
      <c r="K220" s="232"/>
      <c r="L220" s="232"/>
      <c r="M220" s="232"/>
      <c r="N220" s="231"/>
      <c r="O220" s="231"/>
      <c r="P220" s="231"/>
      <c r="Q220" s="231"/>
      <c r="R220" s="232"/>
      <c r="S220" s="232"/>
      <c r="T220" s="232"/>
      <c r="U220" s="232"/>
      <c r="V220" s="232"/>
      <c r="W220" s="232"/>
      <c r="X220" s="232"/>
      <c r="Y220" s="232"/>
      <c r="Z220" s="212"/>
      <c r="AA220" s="212"/>
      <c r="AB220" s="212"/>
      <c r="AC220" s="212"/>
      <c r="AD220" s="212"/>
      <c r="AE220" s="212"/>
      <c r="AF220" s="212"/>
      <c r="AG220" s="212" t="s">
        <v>297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3" x14ac:dyDescent="0.25">
      <c r="A221" s="229"/>
      <c r="B221" s="230"/>
      <c r="C221" s="270" t="s">
        <v>1412</v>
      </c>
      <c r="D221" s="264"/>
      <c r="E221" s="264"/>
      <c r="F221" s="264"/>
      <c r="G221" s="264"/>
      <c r="H221" s="232"/>
      <c r="I221" s="232"/>
      <c r="J221" s="232"/>
      <c r="K221" s="232"/>
      <c r="L221" s="232"/>
      <c r="M221" s="232"/>
      <c r="N221" s="231"/>
      <c r="O221" s="231"/>
      <c r="P221" s="231"/>
      <c r="Q221" s="231"/>
      <c r="R221" s="232"/>
      <c r="S221" s="232"/>
      <c r="T221" s="232"/>
      <c r="U221" s="232"/>
      <c r="V221" s="232"/>
      <c r="W221" s="232"/>
      <c r="X221" s="232"/>
      <c r="Y221" s="232"/>
      <c r="Z221" s="212"/>
      <c r="AA221" s="212"/>
      <c r="AB221" s="212"/>
      <c r="AC221" s="212"/>
      <c r="AD221" s="212"/>
      <c r="AE221" s="212"/>
      <c r="AF221" s="212"/>
      <c r="AG221" s="212" t="s">
        <v>297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5">
      <c r="A222" s="248">
        <v>68</v>
      </c>
      <c r="B222" s="249" t="s">
        <v>1433</v>
      </c>
      <c r="C222" s="266" t="s">
        <v>1434</v>
      </c>
      <c r="D222" s="250" t="s">
        <v>1435</v>
      </c>
      <c r="E222" s="251">
        <v>1</v>
      </c>
      <c r="F222" s="252"/>
      <c r="G222" s="253">
        <f>ROUND(E222*F222,2)</f>
        <v>0</v>
      </c>
      <c r="H222" s="252"/>
      <c r="I222" s="253">
        <f>ROUND(E222*H222,2)</f>
        <v>0</v>
      </c>
      <c r="J222" s="252"/>
      <c r="K222" s="253">
        <f>ROUND(E222*J222,2)</f>
        <v>0</v>
      </c>
      <c r="L222" s="253">
        <v>21</v>
      </c>
      <c r="M222" s="253">
        <f>G222*(1+L222/100)</f>
        <v>0</v>
      </c>
      <c r="N222" s="251">
        <v>0</v>
      </c>
      <c r="O222" s="251">
        <f>ROUND(E222*N222,2)</f>
        <v>0</v>
      </c>
      <c r="P222" s="251">
        <v>0</v>
      </c>
      <c r="Q222" s="251">
        <f>ROUND(E222*P222,2)</f>
        <v>0</v>
      </c>
      <c r="R222" s="253"/>
      <c r="S222" s="253" t="s">
        <v>418</v>
      </c>
      <c r="T222" s="254" t="s">
        <v>419</v>
      </c>
      <c r="U222" s="232">
        <v>0</v>
      </c>
      <c r="V222" s="232">
        <f>ROUND(E222*U222,2)</f>
        <v>0</v>
      </c>
      <c r="W222" s="232"/>
      <c r="X222" s="232" t="s">
        <v>234</v>
      </c>
      <c r="Y222" s="232" t="s">
        <v>235</v>
      </c>
      <c r="Z222" s="212"/>
      <c r="AA222" s="212"/>
      <c r="AB222" s="212"/>
      <c r="AC222" s="212"/>
      <c r="AD222" s="212"/>
      <c r="AE222" s="212"/>
      <c r="AF222" s="212"/>
      <c r="AG222" s="212" t="s">
        <v>1264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2" x14ac:dyDescent="0.25">
      <c r="A223" s="229"/>
      <c r="B223" s="230"/>
      <c r="C223" s="269" t="s">
        <v>1436</v>
      </c>
      <c r="D223" s="262"/>
      <c r="E223" s="262"/>
      <c r="F223" s="262"/>
      <c r="G223" s="262"/>
      <c r="H223" s="232"/>
      <c r="I223" s="232"/>
      <c r="J223" s="232"/>
      <c r="K223" s="232"/>
      <c r="L223" s="232"/>
      <c r="M223" s="232"/>
      <c r="N223" s="231"/>
      <c r="O223" s="231"/>
      <c r="P223" s="231"/>
      <c r="Q223" s="231"/>
      <c r="R223" s="232"/>
      <c r="S223" s="232"/>
      <c r="T223" s="232"/>
      <c r="U223" s="232"/>
      <c r="V223" s="232"/>
      <c r="W223" s="232"/>
      <c r="X223" s="232"/>
      <c r="Y223" s="232"/>
      <c r="Z223" s="212"/>
      <c r="AA223" s="212"/>
      <c r="AB223" s="212"/>
      <c r="AC223" s="212"/>
      <c r="AD223" s="212"/>
      <c r="AE223" s="212"/>
      <c r="AF223" s="212"/>
      <c r="AG223" s="212" t="s">
        <v>297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3" x14ac:dyDescent="0.25">
      <c r="A224" s="229"/>
      <c r="B224" s="230"/>
      <c r="C224" s="270" t="s">
        <v>1412</v>
      </c>
      <c r="D224" s="264"/>
      <c r="E224" s="264"/>
      <c r="F224" s="264"/>
      <c r="G224" s="264"/>
      <c r="H224" s="232"/>
      <c r="I224" s="232"/>
      <c r="J224" s="232"/>
      <c r="K224" s="232"/>
      <c r="L224" s="232"/>
      <c r="M224" s="232"/>
      <c r="N224" s="231"/>
      <c r="O224" s="231"/>
      <c r="P224" s="231"/>
      <c r="Q224" s="231"/>
      <c r="R224" s="232"/>
      <c r="S224" s="232"/>
      <c r="T224" s="232"/>
      <c r="U224" s="232"/>
      <c r="V224" s="232"/>
      <c r="W224" s="232"/>
      <c r="X224" s="232"/>
      <c r="Y224" s="232"/>
      <c r="Z224" s="212"/>
      <c r="AA224" s="212"/>
      <c r="AB224" s="212"/>
      <c r="AC224" s="212"/>
      <c r="AD224" s="212"/>
      <c r="AE224" s="212"/>
      <c r="AF224" s="212"/>
      <c r="AG224" s="212" t="s">
        <v>297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ht="13" x14ac:dyDescent="0.25">
      <c r="A225" s="238" t="s">
        <v>227</v>
      </c>
      <c r="B225" s="239" t="s">
        <v>133</v>
      </c>
      <c r="C225" s="265" t="s">
        <v>134</v>
      </c>
      <c r="D225" s="240"/>
      <c r="E225" s="241"/>
      <c r="F225" s="242"/>
      <c r="G225" s="242">
        <f>SUMIF(AG226:AG231,"&lt;&gt;NOR",G226:G231)</f>
        <v>0</v>
      </c>
      <c r="H225" s="242"/>
      <c r="I225" s="242">
        <f>SUM(I226:I231)</f>
        <v>0</v>
      </c>
      <c r="J225" s="242"/>
      <c r="K225" s="242">
        <f>SUM(K226:K231)</f>
        <v>0</v>
      </c>
      <c r="L225" s="242"/>
      <c r="M225" s="242">
        <f>SUM(M226:M231)</f>
        <v>0</v>
      </c>
      <c r="N225" s="241"/>
      <c r="O225" s="241">
        <f>SUM(O226:O231)</f>
        <v>0</v>
      </c>
      <c r="P225" s="241"/>
      <c r="Q225" s="241">
        <f>SUM(Q226:Q231)</f>
        <v>0</v>
      </c>
      <c r="R225" s="242"/>
      <c r="S225" s="242"/>
      <c r="T225" s="243"/>
      <c r="U225" s="237"/>
      <c r="V225" s="237">
        <f>SUM(V226:V231)</f>
        <v>0</v>
      </c>
      <c r="W225" s="237"/>
      <c r="X225" s="237"/>
      <c r="Y225" s="237"/>
      <c r="AG225" t="s">
        <v>228</v>
      </c>
    </row>
    <row r="226" spans="1:60" outlineLevel="1" x14ac:dyDescent="0.25">
      <c r="A226" s="255">
        <v>69</v>
      </c>
      <c r="B226" s="256" t="s">
        <v>1437</v>
      </c>
      <c r="C226" s="268" t="s">
        <v>1438</v>
      </c>
      <c r="D226" s="257" t="s">
        <v>1439</v>
      </c>
      <c r="E226" s="258">
        <v>100</v>
      </c>
      <c r="F226" s="259"/>
      <c r="G226" s="260">
        <f>ROUND(E226*F226,2)</f>
        <v>0</v>
      </c>
      <c r="H226" s="259"/>
      <c r="I226" s="260">
        <f>ROUND(E226*H226,2)</f>
        <v>0</v>
      </c>
      <c r="J226" s="259"/>
      <c r="K226" s="260">
        <f>ROUND(E226*J226,2)</f>
        <v>0</v>
      </c>
      <c r="L226" s="260">
        <v>21</v>
      </c>
      <c r="M226" s="260">
        <f>G226*(1+L226/100)</f>
        <v>0</v>
      </c>
      <c r="N226" s="258">
        <v>0</v>
      </c>
      <c r="O226" s="258">
        <f>ROUND(E226*N226,2)</f>
        <v>0</v>
      </c>
      <c r="P226" s="258">
        <v>0</v>
      </c>
      <c r="Q226" s="258">
        <f>ROUND(E226*P226,2)</f>
        <v>0</v>
      </c>
      <c r="R226" s="260"/>
      <c r="S226" s="260" t="s">
        <v>418</v>
      </c>
      <c r="T226" s="261" t="s">
        <v>419</v>
      </c>
      <c r="U226" s="232">
        <v>0</v>
      </c>
      <c r="V226" s="232">
        <f>ROUND(E226*U226,2)</f>
        <v>0</v>
      </c>
      <c r="W226" s="232"/>
      <c r="X226" s="232" t="s">
        <v>234</v>
      </c>
      <c r="Y226" s="232" t="s">
        <v>235</v>
      </c>
      <c r="Z226" s="212"/>
      <c r="AA226" s="212"/>
      <c r="AB226" s="212"/>
      <c r="AC226" s="212"/>
      <c r="AD226" s="212"/>
      <c r="AE226" s="212"/>
      <c r="AF226" s="212"/>
      <c r="AG226" s="212" t="s">
        <v>1264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 x14ac:dyDescent="0.25">
      <c r="A227" s="255">
        <v>70</v>
      </c>
      <c r="B227" s="256" t="s">
        <v>1440</v>
      </c>
      <c r="C227" s="268" t="s">
        <v>1441</v>
      </c>
      <c r="D227" s="257" t="s">
        <v>1234</v>
      </c>
      <c r="E227" s="258">
        <v>1</v>
      </c>
      <c r="F227" s="259"/>
      <c r="G227" s="260">
        <f>ROUND(E227*F227,2)</f>
        <v>0</v>
      </c>
      <c r="H227" s="259"/>
      <c r="I227" s="260">
        <f>ROUND(E227*H227,2)</f>
        <v>0</v>
      </c>
      <c r="J227" s="259"/>
      <c r="K227" s="260">
        <f>ROUND(E227*J227,2)</f>
        <v>0</v>
      </c>
      <c r="L227" s="260">
        <v>21</v>
      </c>
      <c r="M227" s="260">
        <f>G227*(1+L227/100)</f>
        <v>0</v>
      </c>
      <c r="N227" s="258">
        <v>0</v>
      </c>
      <c r="O227" s="258">
        <f>ROUND(E227*N227,2)</f>
        <v>0</v>
      </c>
      <c r="P227" s="258">
        <v>0</v>
      </c>
      <c r="Q227" s="258">
        <f>ROUND(E227*P227,2)</f>
        <v>0</v>
      </c>
      <c r="R227" s="260"/>
      <c r="S227" s="260" t="s">
        <v>418</v>
      </c>
      <c r="T227" s="261" t="s">
        <v>419</v>
      </c>
      <c r="U227" s="232">
        <v>0</v>
      </c>
      <c r="V227" s="232">
        <f>ROUND(E227*U227,2)</f>
        <v>0</v>
      </c>
      <c r="W227" s="232"/>
      <c r="X227" s="232" t="s">
        <v>462</v>
      </c>
      <c r="Y227" s="232" t="s">
        <v>235</v>
      </c>
      <c r="Z227" s="212"/>
      <c r="AA227" s="212"/>
      <c r="AB227" s="212"/>
      <c r="AC227" s="212"/>
      <c r="AD227" s="212"/>
      <c r="AE227" s="212"/>
      <c r="AF227" s="212"/>
      <c r="AG227" s="212" t="s">
        <v>1219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5">
      <c r="A228" s="255">
        <v>71</v>
      </c>
      <c r="B228" s="256" t="s">
        <v>1442</v>
      </c>
      <c r="C228" s="268" t="s">
        <v>1217</v>
      </c>
      <c r="D228" s="257" t="s">
        <v>1234</v>
      </c>
      <c r="E228" s="258">
        <v>1</v>
      </c>
      <c r="F228" s="259"/>
      <c r="G228" s="260">
        <f>ROUND(E228*F228,2)</f>
        <v>0</v>
      </c>
      <c r="H228" s="259"/>
      <c r="I228" s="260">
        <f>ROUND(E228*H228,2)</f>
        <v>0</v>
      </c>
      <c r="J228" s="259"/>
      <c r="K228" s="260">
        <f>ROUND(E228*J228,2)</f>
        <v>0</v>
      </c>
      <c r="L228" s="260">
        <v>21</v>
      </c>
      <c r="M228" s="260">
        <f>G228*(1+L228/100)</f>
        <v>0</v>
      </c>
      <c r="N228" s="258">
        <v>0</v>
      </c>
      <c r="O228" s="258">
        <f>ROUND(E228*N228,2)</f>
        <v>0</v>
      </c>
      <c r="P228" s="258">
        <v>0</v>
      </c>
      <c r="Q228" s="258">
        <f>ROUND(E228*P228,2)</f>
        <v>0</v>
      </c>
      <c r="R228" s="260"/>
      <c r="S228" s="260" t="s">
        <v>418</v>
      </c>
      <c r="T228" s="261" t="s">
        <v>419</v>
      </c>
      <c r="U228" s="232">
        <v>0</v>
      </c>
      <c r="V228" s="232">
        <f>ROUND(E228*U228,2)</f>
        <v>0</v>
      </c>
      <c r="W228" s="232"/>
      <c r="X228" s="232" t="s">
        <v>462</v>
      </c>
      <c r="Y228" s="232" t="s">
        <v>235</v>
      </c>
      <c r="Z228" s="212"/>
      <c r="AA228" s="212"/>
      <c r="AB228" s="212"/>
      <c r="AC228" s="212"/>
      <c r="AD228" s="212"/>
      <c r="AE228" s="212"/>
      <c r="AF228" s="212"/>
      <c r="AG228" s="212" t="s">
        <v>1219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5">
      <c r="A229" s="255">
        <v>72</v>
      </c>
      <c r="B229" s="256" t="s">
        <v>1443</v>
      </c>
      <c r="C229" s="268" t="s">
        <v>1444</v>
      </c>
      <c r="D229" s="257" t="s">
        <v>1439</v>
      </c>
      <c r="E229" s="258">
        <v>100</v>
      </c>
      <c r="F229" s="259"/>
      <c r="G229" s="260">
        <f>ROUND(E229*F229,2)</f>
        <v>0</v>
      </c>
      <c r="H229" s="259"/>
      <c r="I229" s="260">
        <f>ROUND(E229*H229,2)</f>
        <v>0</v>
      </c>
      <c r="J229" s="259"/>
      <c r="K229" s="260">
        <f>ROUND(E229*J229,2)</f>
        <v>0</v>
      </c>
      <c r="L229" s="260">
        <v>21</v>
      </c>
      <c r="M229" s="260">
        <f>G229*(1+L229/100)</f>
        <v>0</v>
      </c>
      <c r="N229" s="258">
        <v>0</v>
      </c>
      <c r="O229" s="258">
        <f>ROUND(E229*N229,2)</f>
        <v>0</v>
      </c>
      <c r="P229" s="258">
        <v>0</v>
      </c>
      <c r="Q229" s="258">
        <f>ROUND(E229*P229,2)</f>
        <v>0</v>
      </c>
      <c r="R229" s="260"/>
      <c r="S229" s="260" t="s">
        <v>418</v>
      </c>
      <c r="T229" s="261" t="s">
        <v>419</v>
      </c>
      <c r="U229" s="232">
        <v>0</v>
      </c>
      <c r="V229" s="232">
        <f>ROUND(E229*U229,2)</f>
        <v>0</v>
      </c>
      <c r="W229" s="232"/>
      <c r="X229" s="232" t="s">
        <v>234</v>
      </c>
      <c r="Y229" s="232" t="s">
        <v>235</v>
      </c>
      <c r="Z229" s="212"/>
      <c r="AA229" s="212"/>
      <c r="AB229" s="212"/>
      <c r="AC229" s="212"/>
      <c r="AD229" s="212"/>
      <c r="AE229" s="212"/>
      <c r="AF229" s="212"/>
      <c r="AG229" s="212" t="s">
        <v>1264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ht="20" outlineLevel="1" x14ac:dyDescent="0.25">
      <c r="A230" s="255">
        <v>73</v>
      </c>
      <c r="B230" s="256" t="s">
        <v>1445</v>
      </c>
      <c r="C230" s="268" t="s">
        <v>1446</v>
      </c>
      <c r="D230" s="257" t="s">
        <v>1439</v>
      </c>
      <c r="E230" s="258">
        <v>500</v>
      </c>
      <c r="F230" s="259"/>
      <c r="G230" s="260">
        <f>ROUND(E230*F230,2)</f>
        <v>0</v>
      </c>
      <c r="H230" s="259"/>
      <c r="I230" s="260">
        <f>ROUND(E230*H230,2)</f>
        <v>0</v>
      </c>
      <c r="J230" s="259"/>
      <c r="K230" s="260">
        <f>ROUND(E230*J230,2)</f>
        <v>0</v>
      </c>
      <c r="L230" s="260">
        <v>21</v>
      </c>
      <c r="M230" s="260">
        <f>G230*(1+L230/100)</f>
        <v>0</v>
      </c>
      <c r="N230" s="258">
        <v>0</v>
      </c>
      <c r="O230" s="258">
        <f>ROUND(E230*N230,2)</f>
        <v>0</v>
      </c>
      <c r="P230" s="258">
        <v>0</v>
      </c>
      <c r="Q230" s="258">
        <f>ROUND(E230*P230,2)</f>
        <v>0</v>
      </c>
      <c r="R230" s="260"/>
      <c r="S230" s="260" t="s">
        <v>418</v>
      </c>
      <c r="T230" s="261" t="s">
        <v>419</v>
      </c>
      <c r="U230" s="232">
        <v>0</v>
      </c>
      <c r="V230" s="232">
        <f>ROUND(E230*U230,2)</f>
        <v>0</v>
      </c>
      <c r="W230" s="232"/>
      <c r="X230" s="232" t="s">
        <v>234</v>
      </c>
      <c r="Y230" s="232" t="s">
        <v>235</v>
      </c>
      <c r="Z230" s="212"/>
      <c r="AA230" s="212"/>
      <c r="AB230" s="212"/>
      <c r="AC230" s="212"/>
      <c r="AD230" s="212"/>
      <c r="AE230" s="212"/>
      <c r="AF230" s="212"/>
      <c r="AG230" s="212" t="s">
        <v>1264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5">
      <c r="A231" s="248">
        <v>74</v>
      </c>
      <c r="B231" s="249" t="s">
        <v>1447</v>
      </c>
      <c r="C231" s="266" t="s">
        <v>1448</v>
      </c>
      <c r="D231" s="250" t="s">
        <v>1439</v>
      </c>
      <c r="E231" s="251">
        <v>500</v>
      </c>
      <c r="F231" s="252"/>
      <c r="G231" s="253">
        <f>ROUND(E231*F231,2)</f>
        <v>0</v>
      </c>
      <c r="H231" s="252"/>
      <c r="I231" s="253">
        <f>ROUND(E231*H231,2)</f>
        <v>0</v>
      </c>
      <c r="J231" s="252"/>
      <c r="K231" s="253">
        <f>ROUND(E231*J231,2)</f>
        <v>0</v>
      </c>
      <c r="L231" s="253">
        <v>21</v>
      </c>
      <c r="M231" s="253">
        <f>G231*(1+L231/100)</f>
        <v>0</v>
      </c>
      <c r="N231" s="251">
        <v>0</v>
      </c>
      <c r="O231" s="251">
        <f>ROUND(E231*N231,2)</f>
        <v>0</v>
      </c>
      <c r="P231" s="251">
        <v>0</v>
      </c>
      <c r="Q231" s="251">
        <f>ROUND(E231*P231,2)</f>
        <v>0</v>
      </c>
      <c r="R231" s="253"/>
      <c r="S231" s="253" t="s">
        <v>418</v>
      </c>
      <c r="T231" s="254" t="s">
        <v>419</v>
      </c>
      <c r="U231" s="232">
        <v>0</v>
      </c>
      <c r="V231" s="232">
        <f>ROUND(E231*U231,2)</f>
        <v>0</v>
      </c>
      <c r="W231" s="232"/>
      <c r="X231" s="232" t="s">
        <v>234</v>
      </c>
      <c r="Y231" s="232" t="s">
        <v>235</v>
      </c>
      <c r="Z231" s="212"/>
      <c r="AA231" s="212"/>
      <c r="AB231" s="212"/>
      <c r="AC231" s="212"/>
      <c r="AD231" s="212"/>
      <c r="AE231" s="212"/>
      <c r="AF231" s="212"/>
      <c r="AG231" s="212" t="s">
        <v>1264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x14ac:dyDescent="0.25">
      <c r="A232" s="3"/>
      <c r="B232" s="4"/>
      <c r="C232" s="272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AE232">
        <v>12</v>
      </c>
      <c r="AF232">
        <v>21</v>
      </c>
      <c r="AG232" t="s">
        <v>213</v>
      </c>
    </row>
    <row r="233" spans="1:60" ht="13" x14ac:dyDescent="0.25">
      <c r="A233" s="215"/>
      <c r="B233" s="216" t="s">
        <v>31</v>
      </c>
      <c r="C233" s="273"/>
      <c r="D233" s="217"/>
      <c r="E233" s="218"/>
      <c r="F233" s="218"/>
      <c r="G233" s="247">
        <f>G8+G16+G80+G126+G143+G194+G225</f>
        <v>0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AE233">
        <f>SUMIF(L7:L231,AE232,G7:G231)</f>
        <v>0</v>
      </c>
      <c r="AF233">
        <f>SUMIF(L7:L231,AF232,G7:G231)</f>
        <v>0</v>
      </c>
      <c r="AG233" t="s">
        <v>1013</v>
      </c>
    </row>
    <row r="234" spans="1:60" x14ac:dyDescent="0.25">
      <c r="A234" s="3"/>
      <c r="B234" s="4"/>
      <c r="C234" s="272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60" x14ac:dyDescent="0.25">
      <c r="A235" s="3"/>
      <c r="B235" s="4"/>
      <c r="C235" s="272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60" x14ac:dyDescent="0.25">
      <c r="A236" s="219" t="s">
        <v>1014</v>
      </c>
      <c r="B236" s="219"/>
      <c r="C236" s="274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60" x14ac:dyDescent="0.25">
      <c r="A237" s="220"/>
      <c r="B237" s="221"/>
      <c r="C237" s="275"/>
      <c r="D237" s="221"/>
      <c r="E237" s="221"/>
      <c r="F237" s="221"/>
      <c r="G237" s="22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AG237" t="s">
        <v>1015</v>
      </c>
    </row>
    <row r="238" spans="1:60" x14ac:dyDescent="0.25">
      <c r="A238" s="223"/>
      <c r="B238" s="224"/>
      <c r="C238" s="276"/>
      <c r="D238" s="224"/>
      <c r="E238" s="224"/>
      <c r="F238" s="224"/>
      <c r="G238" s="225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60" x14ac:dyDescent="0.25">
      <c r="A239" s="223"/>
      <c r="B239" s="224"/>
      <c r="C239" s="276"/>
      <c r="D239" s="224"/>
      <c r="E239" s="224"/>
      <c r="F239" s="224"/>
      <c r="G239" s="225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60" x14ac:dyDescent="0.25">
      <c r="A240" s="223"/>
      <c r="B240" s="224"/>
      <c r="C240" s="276"/>
      <c r="D240" s="224"/>
      <c r="E240" s="224"/>
      <c r="F240" s="224"/>
      <c r="G240" s="225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33" x14ac:dyDescent="0.25">
      <c r="A241" s="226"/>
      <c r="B241" s="227"/>
      <c r="C241" s="277"/>
      <c r="D241" s="227"/>
      <c r="E241" s="227"/>
      <c r="F241" s="227"/>
      <c r="G241" s="228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33" x14ac:dyDescent="0.25">
      <c r="A242" s="3"/>
      <c r="B242" s="4"/>
      <c r="C242" s="272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33" x14ac:dyDescent="0.25">
      <c r="C243" s="278"/>
      <c r="D243" s="10"/>
      <c r="AG243" t="s">
        <v>1017</v>
      </c>
    </row>
    <row r="244" spans="1:33" x14ac:dyDescent="0.25">
      <c r="D244" s="10"/>
    </row>
    <row r="245" spans="1:33" x14ac:dyDescent="0.25">
      <c r="D245" s="10"/>
    </row>
    <row r="246" spans="1:33" x14ac:dyDescent="0.25">
      <c r="D246" s="10"/>
    </row>
    <row r="247" spans="1:33" x14ac:dyDescent="0.25">
      <c r="D247" s="10"/>
    </row>
    <row r="248" spans="1:33" x14ac:dyDescent="0.25">
      <c r="D248" s="10"/>
    </row>
    <row r="249" spans="1:33" x14ac:dyDescent="0.25">
      <c r="D249" s="10"/>
    </row>
    <row r="250" spans="1:33" x14ac:dyDescent="0.25">
      <c r="D250" s="10"/>
    </row>
    <row r="251" spans="1:33" x14ac:dyDescent="0.25">
      <c r="D251" s="10"/>
    </row>
    <row r="252" spans="1:33" x14ac:dyDescent="0.25">
      <c r="D252" s="10"/>
    </row>
    <row r="253" spans="1:33" x14ac:dyDescent="0.25">
      <c r="D253" s="10"/>
    </row>
    <row r="254" spans="1:33" x14ac:dyDescent="0.25">
      <c r="D254" s="10"/>
    </row>
    <row r="255" spans="1:33" x14ac:dyDescent="0.25">
      <c r="D255" s="10"/>
    </row>
    <row r="256" spans="1:33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49">
    <mergeCell ref="C224:G224"/>
    <mergeCell ref="C215:G215"/>
    <mergeCell ref="C217:G217"/>
    <mergeCell ref="C218:G218"/>
    <mergeCell ref="C220:G220"/>
    <mergeCell ref="C221:G221"/>
    <mergeCell ref="C223:G223"/>
    <mergeCell ref="C206:G206"/>
    <mergeCell ref="C208:G208"/>
    <mergeCell ref="C209:G209"/>
    <mergeCell ref="C211:G211"/>
    <mergeCell ref="C212:G212"/>
    <mergeCell ref="C214:G214"/>
    <mergeCell ref="C197:G197"/>
    <mergeCell ref="C199:G199"/>
    <mergeCell ref="C200:G200"/>
    <mergeCell ref="C202:G202"/>
    <mergeCell ref="C203:G203"/>
    <mergeCell ref="C205:G205"/>
    <mergeCell ref="C188:G188"/>
    <mergeCell ref="C189:G189"/>
    <mergeCell ref="C191:G191"/>
    <mergeCell ref="C192:G192"/>
    <mergeCell ref="C193:G193"/>
    <mergeCell ref="C196:G196"/>
    <mergeCell ref="C180:G180"/>
    <mergeCell ref="C181:G181"/>
    <mergeCell ref="C183:G183"/>
    <mergeCell ref="C184:G184"/>
    <mergeCell ref="C185:G185"/>
    <mergeCell ref="C187:G187"/>
    <mergeCell ref="C172:G172"/>
    <mergeCell ref="C173:G173"/>
    <mergeCell ref="C175:G175"/>
    <mergeCell ref="C176:G176"/>
    <mergeCell ref="C177:G177"/>
    <mergeCell ref="C179:G179"/>
    <mergeCell ref="C164:G164"/>
    <mergeCell ref="C165:G165"/>
    <mergeCell ref="C167:G167"/>
    <mergeCell ref="C168:G168"/>
    <mergeCell ref="C169:G169"/>
    <mergeCell ref="C171:G171"/>
    <mergeCell ref="C155:G155"/>
    <mergeCell ref="C157:G157"/>
    <mergeCell ref="C158:G158"/>
    <mergeCell ref="C159:G159"/>
    <mergeCell ref="C161:G161"/>
    <mergeCell ref="C162:G162"/>
    <mergeCell ref="C147:G147"/>
    <mergeCell ref="C149:G149"/>
    <mergeCell ref="C150:G150"/>
    <mergeCell ref="C151:G151"/>
    <mergeCell ref="C153:G153"/>
    <mergeCell ref="C154:G154"/>
    <mergeCell ref="C136:G136"/>
    <mergeCell ref="C138:G138"/>
    <mergeCell ref="C140:G140"/>
    <mergeCell ref="C142:G142"/>
    <mergeCell ref="C145:G145"/>
    <mergeCell ref="C146:G146"/>
    <mergeCell ref="C125:G125"/>
    <mergeCell ref="C128:G128"/>
    <mergeCell ref="C129:G129"/>
    <mergeCell ref="C130:G130"/>
    <mergeCell ref="C132:G132"/>
    <mergeCell ref="C134:G134"/>
    <mergeCell ref="C116:G116"/>
    <mergeCell ref="C118:G118"/>
    <mergeCell ref="C119:G119"/>
    <mergeCell ref="C121:G121"/>
    <mergeCell ref="C122:G122"/>
    <mergeCell ref="C124:G124"/>
    <mergeCell ref="C107:G107"/>
    <mergeCell ref="C109:G109"/>
    <mergeCell ref="C110:G110"/>
    <mergeCell ref="C112:G112"/>
    <mergeCell ref="C113:G113"/>
    <mergeCell ref="C115:G115"/>
    <mergeCell ref="C98:G98"/>
    <mergeCell ref="C100:G100"/>
    <mergeCell ref="C101:G101"/>
    <mergeCell ref="C103:G103"/>
    <mergeCell ref="C104:G104"/>
    <mergeCell ref="C106:G106"/>
    <mergeCell ref="C89:G89"/>
    <mergeCell ref="C91:G91"/>
    <mergeCell ref="C92:G92"/>
    <mergeCell ref="C94:G94"/>
    <mergeCell ref="C95:G95"/>
    <mergeCell ref="C97:G97"/>
    <mergeCell ref="C79:G79"/>
    <mergeCell ref="C82:G82"/>
    <mergeCell ref="C83:G83"/>
    <mergeCell ref="C85:G85"/>
    <mergeCell ref="C86:G86"/>
    <mergeCell ref="C88:G88"/>
    <mergeCell ref="C70:G70"/>
    <mergeCell ref="C72:G72"/>
    <mergeCell ref="C73:G73"/>
    <mergeCell ref="C75:G75"/>
    <mergeCell ref="C76:G76"/>
    <mergeCell ref="C78:G78"/>
    <mergeCell ref="C61:G61"/>
    <mergeCell ref="C63:G63"/>
    <mergeCell ref="C64:G64"/>
    <mergeCell ref="C66:G66"/>
    <mergeCell ref="C67:G67"/>
    <mergeCell ref="C69:G69"/>
    <mergeCell ref="C52:G52"/>
    <mergeCell ref="C54:G54"/>
    <mergeCell ref="C55:G55"/>
    <mergeCell ref="C57:G57"/>
    <mergeCell ref="C58:G58"/>
    <mergeCell ref="C60:G60"/>
    <mergeCell ref="C43:G43"/>
    <mergeCell ref="C45:G45"/>
    <mergeCell ref="C46:G46"/>
    <mergeCell ref="C48:G48"/>
    <mergeCell ref="C49:G49"/>
    <mergeCell ref="C51:G51"/>
    <mergeCell ref="C34:G34"/>
    <mergeCell ref="C36:G36"/>
    <mergeCell ref="C37:G37"/>
    <mergeCell ref="C39:G39"/>
    <mergeCell ref="C40:G40"/>
    <mergeCell ref="C42:G42"/>
    <mergeCell ref="C25:G25"/>
    <mergeCell ref="C27:G27"/>
    <mergeCell ref="C28:G28"/>
    <mergeCell ref="C30:G30"/>
    <mergeCell ref="C31:G31"/>
    <mergeCell ref="C33:G33"/>
    <mergeCell ref="C15:G15"/>
    <mergeCell ref="C18:G18"/>
    <mergeCell ref="C19:G19"/>
    <mergeCell ref="C21:G21"/>
    <mergeCell ref="C22:G22"/>
    <mergeCell ref="C24:G24"/>
    <mergeCell ref="A1:G1"/>
    <mergeCell ref="C2:G2"/>
    <mergeCell ref="C3:G3"/>
    <mergeCell ref="C4:G4"/>
    <mergeCell ref="A236:C236"/>
    <mergeCell ref="A237:G241"/>
    <mergeCell ref="C10:G10"/>
    <mergeCell ref="C11:G11"/>
    <mergeCell ref="C12:G12"/>
    <mergeCell ref="C14:G14"/>
  </mergeCells>
  <pageMargins left="0.59055118110236204" right="0.196850393700787" top="0.75" bottom="0.75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A46F2-170B-4769-8AD3-3F7BDE27A4C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201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202</v>
      </c>
    </row>
    <row r="3" spans="1:60" ht="25" customHeight="1" x14ac:dyDescent="0.25">
      <c r="A3" s="198" t="s">
        <v>9</v>
      </c>
      <c r="B3" s="49" t="s">
        <v>46</v>
      </c>
      <c r="C3" s="201" t="s">
        <v>47</v>
      </c>
      <c r="D3" s="199"/>
      <c r="E3" s="199"/>
      <c r="F3" s="199"/>
      <c r="G3" s="200"/>
      <c r="AC3" s="176" t="s">
        <v>202</v>
      </c>
      <c r="AG3" t="s">
        <v>203</v>
      </c>
    </row>
    <row r="4" spans="1:60" ht="25" customHeight="1" x14ac:dyDescent="0.25">
      <c r="A4" s="202" t="s">
        <v>10</v>
      </c>
      <c r="B4" s="203" t="s">
        <v>56</v>
      </c>
      <c r="C4" s="204" t="s">
        <v>57</v>
      </c>
      <c r="D4" s="205"/>
      <c r="E4" s="205"/>
      <c r="F4" s="205"/>
      <c r="G4" s="206"/>
      <c r="AG4" t="s">
        <v>204</v>
      </c>
    </row>
    <row r="5" spans="1:60" x14ac:dyDescent="0.25">
      <c r="D5" s="10"/>
    </row>
    <row r="6" spans="1:60" ht="37.5" x14ac:dyDescent="0.25">
      <c r="A6" s="208" t="s">
        <v>205</v>
      </c>
      <c r="B6" s="210" t="s">
        <v>206</v>
      </c>
      <c r="C6" s="210" t="s">
        <v>207</v>
      </c>
      <c r="D6" s="209" t="s">
        <v>208</v>
      </c>
      <c r="E6" s="208" t="s">
        <v>209</v>
      </c>
      <c r="F6" s="207" t="s">
        <v>210</v>
      </c>
      <c r="G6" s="208" t="s">
        <v>31</v>
      </c>
      <c r="H6" s="211" t="s">
        <v>32</v>
      </c>
      <c r="I6" s="211" t="s">
        <v>211</v>
      </c>
      <c r="J6" s="211" t="s">
        <v>33</v>
      </c>
      <c r="K6" s="211" t="s">
        <v>212</v>
      </c>
      <c r="L6" s="211" t="s">
        <v>213</v>
      </c>
      <c r="M6" s="211" t="s">
        <v>214</v>
      </c>
      <c r="N6" s="211" t="s">
        <v>215</v>
      </c>
      <c r="O6" s="211" t="s">
        <v>216</v>
      </c>
      <c r="P6" s="211" t="s">
        <v>217</v>
      </c>
      <c r="Q6" s="211" t="s">
        <v>218</v>
      </c>
      <c r="R6" s="211" t="s">
        <v>219</v>
      </c>
      <c r="S6" s="211" t="s">
        <v>220</v>
      </c>
      <c r="T6" s="211" t="s">
        <v>221</v>
      </c>
      <c r="U6" s="211" t="s">
        <v>222</v>
      </c>
      <c r="V6" s="211" t="s">
        <v>223</v>
      </c>
      <c r="W6" s="211" t="s">
        <v>224</v>
      </c>
      <c r="X6" s="211" t="s">
        <v>225</v>
      </c>
      <c r="Y6" s="211" t="s">
        <v>226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8" t="s">
        <v>227</v>
      </c>
      <c r="B8" s="239" t="s">
        <v>107</v>
      </c>
      <c r="C8" s="265" t="s">
        <v>108</v>
      </c>
      <c r="D8" s="240"/>
      <c r="E8" s="241"/>
      <c r="F8" s="242"/>
      <c r="G8" s="242">
        <f>SUMIF(AG9:AG18,"&lt;&gt;NOR",G9:G18)</f>
        <v>0</v>
      </c>
      <c r="H8" s="242"/>
      <c r="I8" s="242">
        <f>SUM(I9:I18)</f>
        <v>0</v>
      </c>
      <c r="J8" s="242"/>
      <c r="K8" s="242">
        <f>SUM(K9:K18)</f>
        <v>0</v>
      </c>
      <c r="L8" s="242"/>
      <c r="M8" s="242">
        <f>SUM(M9:M18)</f>
        <v>0</v>
      </c>
      <c r="N8" s="241"/>
      <c r="O8" s="241">
        <f>SUM(O9:O18)</f>
        <v>0</v>
      </c>
      <c r="P8" s="241"/>
      <c r="Q8" s="241">
        <f>SUM(Q9:Q18)</f>
        <v>0</v>
      </c>
      <c r="R8" s="242"/>
      <c r="S8" s="242"/>
      <c r="T8" s="243"/>
      <c r="U8" s="237"/>
      <c r="V8" s="237">
        <f>SUM(V9:V18)</f>
        <v>0</v>
      </c>
      <c r="W8" s="237"/>
      <c r="X8" s="237"/>
      <c r="Y8" s="237"/>
      <c r="AG8" t="s">
        <v>228</v>
      </c>
    </row>
    <row r="9" spans="1:60" ht="40" outlineLevel="1" x14ac:dyDescent="0.25">
      <c r="A9" s="248">
        <v>1</v>
      </c>
      <c r="B9" s="249" t="s">
        <v>1449</v>
      </c>
      <c r="C9" s="266" t="s">
        <v>1450</v>
      </c>
      <c r="D9" s="250" t="s">
        <v>1451</v>
      </c>
      <c r="E9" s="251">
        <v>1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21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418</v>
      </c>
      <c r="T9" s="254" t="s">
        <v>419</v>
      </c>
      <c r="U9" s="232">
        <v>0</v>
      </c>
      <c r="V9" s="232">
        <f>ROUND(E9*U9,2)</f>
        <v>0</v>
      </c>
      <c r="W9" s="232"/>
      <c r="X9" s="232" t="s">
        <v>462</v>
      </c>
      <c r="Y9" s="232" t="s">
        <v>235</v>
      </c>
      <c r="Z9" s="212"/>
      <c r="AA9" s="212"/>
      <c r="AB9" s="212"/>
      <c r="AC9" s="212"/>
      <c r="AD9" s="212"/>
      <c r="AE9" s="212"/>
      <c r="AF9" s="212"/>
      <c r="AG9" s="212" t="s">
        <v>1219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40.5" outlineLevel="2" x14ac:dyDescent="0.25">
      <c r="A10" s="229"/>
      <c r="B10" s="230"/>
      <c r="C10" s="269" t="s">
        <v>1452</v>
      </c>
      <c r="D10" s="262"/>
      <c r="E10" s="262"/>
      <c r="F10" s="262"/>
      <c r="G10" s="26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297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63" t="str">
        <f>C10</f>
        <v>včetně instalace nové nosné ocelové konstrukce pod vzduchotechnické a kondenzační jednotky. Výroba a dodání ocelové konstrukce je zahrnuta do rozsahu stavebních prací. Po ukončení stavebních úprav na střešní konstrukci objektu N budou původní jednotky znovu odborně instalovány (kondenzační jednotky včetně doplnění chladiva) a zprovozněny včetně zkušebního provozu.</v>
      </c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70" t="s">
        <v>1453</v>
      </c>
      <c r="D11" s="264"/>
      <c r="E11" s="264"/>
      <c r="F11" s="264"/>
      <c r="G11" s="264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297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5">
      <c r="A12" s="229"/>
      <c r="B12" s="230"/>
      <c r="C12" s="267" t="s">
        <v>1454</v>
      </c>
      <c r="D12" s="233"/>
      <c r="E12" s="234"/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238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5">
      <c r="A13" s="229"/>
      <c r="B13" s="230"/>
      <c r="C13" s="267" t="s">
        <v>107</v>
      </c>
      <c r="D13" s="233"/>
      <c r="E13" s="234">
        <v>1</v>
      </c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238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40" outlineLevel="1" x14ac:dyDescent="0.25">
      <c r="A14" s="248">
        <v>2</v>
      </c>
      <c r="B14" s="249" t="s">
        <v>1449</v>
      </c>
      <c r="C14" s="266" t="s">
        <v>1455</v>
      </c>
      <c r="D14" s="250" t="s">
        <v>1451</v>
      </c>
      <c r="E14" s="251">
        <v>1</v>
      </c>
      <c r="F14" s="252"/>
      <c r="G14" s="253">
        <f>ROUND(E14*F14,2)</f>
        <v>0</v>
      </c>
      <c r="H14" s="252"/>
      <c r="I14" s="253">
        <f>ROUND(E14*H14,2)</f>
        <v>0</v>
      </c>
      <c r="J14" s="252"/>
      <c r="K14" s="253">
        <f>ROUND(E14*J14,2)</f>
        <v>0</v>
      </c>
      <c r="L14" s="253">
        <v>21</v>
      </c>
      <c r="M14" s="253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3"/>
      <c r="S14" s="253" t="s">
        <v>418</v>
      </c>
      <c r="T14" s="254" t="s">
        <v>419</v>
      </c>
      <c r="U14" s="232">
        <v>0</v>
      </c>
      <c r="V14" s="232">
        <f>ROUND(E14*U14,2)</f>
        <v>0</v>
      </c>
      <c r="W14" s="232"/>
      <c r="X14" s="232" t="s">
        <v>535</v>
      </c>
      <c r="Y14" s="232" t="s">
        <v>235</v>
      </c>
      <c r="Z14" s="212"/>
      <c r="AA14" s="212"/>
      <c r="AB14" s="212"/>
      <c r="AC14" s="212"/>
      <c r="AD14" s="212"/>
      <c r="AE14" s="212"/>
      <c r="AF14" s="212"/>
      <c r="AG14" s="212" t="s">
        <v>536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30.5" outlineLevel="2" x14ac:dyDescent="0.25">
      <c r="A15" s="229"/>
      <c r="B15" s="230"/>
      <c r="C15" s="269" t="s">
        <v>1456</v>
      </c>
      <c r="D15" s="262"/>
      <c r="E15" s="262"/>
      <c r="F15" s="262"/>
      <c r="G15" s="26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297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63" t="str">
        <f>C15</f>
        <v>instalace nové nosné ocelové konstrukce pod kondenzační jednotky. Výroba a dodání ocelové konstrukce je zahrnuta do rozsahu stavebních prací. Po ukončení stavebních úprav na obvodové konstrukci objektu N budou původní jednotky znovu odborně instalovány a zprovozněny včetně doplnění chladiva a zkušebního provozu.</v>
      </c>
      <c r="BB15" s="212"/>
      <c r="BC15" s="212"/>
      <c r="BD15" s="212"/>
      <c r="BE15" s="212"/>
      <c r="BF15" s="212"/>
      <c r="BG15" s="212"/>
      <c r="BH15" s="212"/>
    </row>
    <row r="16" spans="1:60" outlineLevel="3" x14ac:dyDescent="0.25">
      <c r="A16" s="229"/>
      <c r="B16" s="230"/>
      <c r="C16" s="270" t="s">
        <v>1453</v>
      </c>
      <c r="D16" s="264"/>
      <c r="E16" s="264"/>
      <c r="F16" s="264"/>
      <c r="G16" s="264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297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 x14ac:dyDescent="0.25">
      <c r="A17" s="229"/>
      <c r="B17" s="230"/>
      <c r="C17" s="267" t="s">
        <v>1457</v>
      </c>
      <c r="D17" s="233"/>
      <c r="E17" s="234"/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238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5">
      <c r="A18" s="229"/>
      <c r="B18" s="230"/>
      <c r="C18" s="267" t="s">
        <v>107</v>
      </c>
      <c r="D18" s="233"/>
      <c r="E18" s="234">
        <v>1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238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x14ac:dyDescent="0.25">
      <c r="A19" s="3"/>
      <c r="B19" s="4"/>
      <c r="C19" s="272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v>12</v>
      </c>
      <c r="AF19">
        <v>21</v>
      </c>
      <c r="AG19" t="s">
        <v>213</v>
      </c>
    </row>
    <row r="20" spans="1:60" ht="13" x14ac:dyDescent="0.25">
      <c r="A20" s="215"/>
      <c r="B20" s="216" t="s">
        <v>31</v>
      </c>
      <c r="C20" s="273"/>
      <c r="D20" s="217"/>
      <c r="E20" s="218"/>
      <c r="F20" s="218"/>
      <c r="G20" s="247">
        <f>G8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f>SUMIF(L7:L18,AE19,G7:G18)</f>
        <v>0</v>
      </c>
      <c r="AF20">
        <f>SUMIF(L7:L18,AF19,G7:G18)</f>
        <v>0</v>
      </c>
      <c r="AG20" t="s">
        <v>1013</v>
      </c>
    </row>
    <row r="21" spans="1:60" x14ac:dyDescent="0.25">
      <c r="A21" s="3"/>
      <c r="B21" s="4"/>
      <c r="C21" s="272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60" x14ac:dyDescent="0.25">
      <c r="A22" s="3"/>
      <c r="B22" s="4"/>
      <c r="C22" s="272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5">
      <c r="A23" s="219" t="s">
        <v>1014</v>
      </c>
      <c r="B23" s="219"/>
      <c r="C23" s="274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5">
      <c r="A24" s="220"/>
      <c r="B24" s="221"/>
      <c r="C24" s="275"/>
      <c r="D24" s="221"/>
      <c r="E24" s="221"/>
      <c r="F24" s="221"/>
      <c r="G24" s="22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G24" t="s">
        <v>1015</v>
      </c>
    </row>
    <row r="25" spans="1:60" x14ac:dyDescent="0.25">
      <c r="A25" s="223"/>
      <c r="B25" s="224"/>
      <c r="C25" s="276"/>
      <c r="D25" s="224"/>
      <c r="E25" s="224"/>
      <c r="F25" s="224"/>
      <c r="G25" s="22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5">
      <c r="A26" s="223"/>
      <c r="B26" s="224"/>
      <c r="C26" s="276"/>
      <c r="D26" s="224"/>
      <c r="E26" s="224"/>
      <c r="F26" s="224"/>
      <c r="G26" s="22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223"/>
      <c r="B27" s="224"/>
      <c r="C27" s="276"/>
      <c r="D27" s="224"/>
      <c r="E27" s="224"/>
      <c r="F27" s="224"/>
      <c r="G27" s="22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226"/>
      <c r="B28" s="227"/>
      <c r="C28" s="277"/>
      <c r="D28" s="227"/>
      <c r="E28" s="227"/>
      <c r="F28" s="227"/>
      <c r="G28" s="228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3"/>
      <c r="B29" s="4"/>
      <c r="C29" s="272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C30" s="278"/>
      <c r="D30" s="10"/>
      <c r="AG30" t="s">
        <v>1017</v>
      </c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0">
    <mergeCell ref="A1:G1"/>
    <mergeCell ref="C2:G2"/>
    <mergeCell ref="C3:G3"/>
    <mergeCell ref="C4:G4"/>
    <mergeCell ref="A23:C23"/>
    <mergeCell ref="A24:G28"/>
    <mergeCell ref="C10:G10"/>
    <mergeCell ref="C11:G11"/>
    <mergeCell ref="C15:G15"/>
    <mergeCell ref="C16:G16"/>
  </mergeCells>
  <pageMargins left="0.59055118110236204" right="0.196850393700787" top="0.75" bottom="0.75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AD040-5050-426E-AC03-8E5B2539CF7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201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202</v>
      </c>
    </row>
    <row r="3" spans="1:60" ht="25" customHeight="1" x14ac:dyDescent="0.25">
      <c r="A3" s="198" t="s">
        <v>9</v>
      </c>
      <c r="B3" s="49" t="s">
        <v>58</v>
      </c>
      <c r="C3" s="201" t="s">
        <v>59</v>
      </c>
      <c r="D3" s="199"/>
      <c r="E3" s="199"/>
      <c r="F3" s="199"/>
      <c r="G3" s="200"/>
      <c r="AC3" s="176" t="s">
        <v>202</v>
      </c>
      <c r="AG3" t="s">
        <v>203</v>
      </c>
    </row>
    <row r="4" spans="1:60" ht="25" customHeight="1" x14ac:dyDescent="0.25">
      <c r="A4" s="202" t="s">
        <v>10</v>
      </c>
      <c r="B4" s="203" t="s">
        <v>60</v>
      </c>
      <c r="C4" s="204" t="s">
        <v>59</v>
      </c>
      <c r="D4" s="205"/>
      <c r="E4" s="205"/>
      <c r="F4" s="205"/>
      <c r="G4" s="206"/>
      <c r="AG4" t="s">
        <v>204</v>
      </c>
    </row>
    <row r="5" spans="1:60" x14ac:dyDescent="0.25">
      <c r="D5" s="10"/>
    </row>
    <row r="6" spans="1:60" ht="37.5" x14ac:dyDescent="0.25">
      <c r="A6" s="208" t="s">
        <v>205</v>
      </c>
      <c r="B6" s="210" t="s">
        <v>206</v>
      </c>
      <c r="C6" s="210" t="s">
        <v>207</v>
      </c>
      <c r="D6" s="209" t="s">
        <v>208</v>
      </c>
      <c r="E6" s="208" t="s">
        <v>209</v>
      </c>
      <c r="F6" s="207" t="s">
        <v>210</v>
      </c>
      <c r="G6" s="208" t="s">
        <v>31</v>
      </c>
      <c r="H6" s="211" t="s">
        <v>32</v>
      </c>
      <c r="I6" s="211" t="s">
        <v>211</v>
      </c>
      <c r="J6" s="211" t="s">
        <v>33</v>
      </c>
      <c r="K6" s="211" t="s">
        <v>212</v>
      </c>
      <c r="L6" s="211" t="s">
        <v>213</v>
      </c>
      <c r="M6" s="211" t="s">
        <v>214</v>
      </c>
      <c r="N6" s="211" t="s">
        <v>215</v>
      </c>
      <c r="O6" s="211" t="s">
        <v>216</v>
      </c>
      <c r="P6" s="211" t="s">
        <v>217</v>
      </c>
      <c r="Q6" s="211" t="s">
        <v>218</v>
      </c>
      <c r="R6" s="211" t="s">
        <v>219</v>
      </c>
      <c r="S6" s="211" t="s">
        <v>220</v>
      </c>
      <c r="T6" s="211" t="s">
        <v>221</v>
      </c>
      <c r="U6" s="211" t="s">
        <v>222</v>
      </c>
      <c r="V6" s="211" t="s">
        <v>223</v>
      </c>
      <c r="W6" s="211" t="s">
        <v>224</v>
      </c>
      <c r="X6" s="211" t="s">
        <v>225</v>
      </c>
      <c r="Y6" s="211" t="s">
        <v>226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8" t="s">
        <v>227</v>
      </c>
      <c r="B8" s="239" t="s">
        <v>107</v>
      </c>
      <c r="C8" s="265" t="s">
        <v>111</v>
      </c>
      <c r="D8" s="240"/>
      <c r="E8" s="241"/>
      <c r="F8" s="242"/>
      <c r="G8" s="242">
        <f>SUMIF(AG9:AG53,"&lt;&gt;NOR",G9:G53)</f>
        <v>0</v>
      </c>
      <c r="H8" s="242"/>
      <c r="I8" s="242">
        <f>SUM(I9:I53)</f>
        <v>0</v>
      </c>
      <c r="J8" s="242"/>
      <c r="K8" s="242">
        <f>SUM(K9:K53)</f>
        <v>0</v>
      </c>
      <c r="L8" s="242"/>
      <c r="M8" s="242">
        <f>SUM(M9:M53)</f>
        <v>0</v>
      </c>
      <c r="N8" s="241"/>
      <c r="O8" s="241">
        <f>SUM(O9:O53)</f>
        <v>23.63</v>
      </c>
      <c r="P8" s="241"/>
      <c r="Q8" s="241">
        <f>SUM(Q9:Q53)</f>
        <v>636.68000000000006</v>
      </c>
      <c r="R8" s="242"/>
      <c r="S8" s="242"/>
      <c r="T8" s="243"/>
      <c r="U8" s="237"/>
      <c r="V8" s="237">
        <f>SUM(V9:V53)</f>
        <v>260.28999999999996</v>
      </c>
      <c r="W8" s="237"/>
      <c r="X8" s="237"/>
      <c r="Y8" s="237"/>
      <c r="AG8" t="s">
        <v>228</v>
      </c>
    </row>
    <row r="9" spans="1:60" outlineLevel="1" x14ac:dyDescent="0.25">
      <c r="A9" s="248">
        <v>1</v>
      </c>
      <c r="B9" s="249" t="s">
        <v>1458</v>
      </c>
      <c r="C9" s="266" t="s">
        <v>1459</v>
      </c>
      <c r="D9" s="250" t="s">
        <v>231</v>
      </c>
      <c r="E9" s="251">
        <v>227.25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21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232</v>
      </c>
      <c r="T9" s="254" t="s">
        <v>233</v>
      </c>
      <c r="U9" s="232">
        <v>0.01</v>
      </c>
      <c r="V9" s="232">
        <f>ROUND(E9*U9,2)</f>
        <v>2.27</v>
      </c>
      <c r="W9" s="232"/>
      <c r="X9" s="232" t="s">
        <v>234</v>
      </c>
      <c r="Y9" s="232" t="s">
        <v>235</v>
      </c>
      <c r="Z9" s="212"/>
      <c r="AA9" s="212"/>
      <c r="AB9" s="212"/>
      <c r="AC9" s="212"/>
      <c r="AD9" s="212"/>
      <c r="AE9" s="212"/>
      <c r="AF9" s="212"/>
      <c r="AG9" s="212" t="s">
        <v>236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7" t="s">
        <v>1460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238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67" t="s">
        <v>1461</v>
      </c>
      <c r="D11" s="233"/>
      <c r="E11" s="234">
        <v>184.5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238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5">
      <c r="A12" s="229"/>
      <c r="B12" s="230"/>
      <c r="C12" s="267" t="s">
        <v>1462</v>
      </c>
      <c r="D12" s="233"/>
      <c r="E12" s="234">
        <v>28.5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238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5">
      <c r="A13" s="229"/>
      <c r="B13" s="230"/>
      <c r="C13" s="267" t="s">
        <v>1463</v>
      </c>
      <c r="D13" s="233"/>
      <c r="E13" s="234">
        <v>14.25</v>
      </c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238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55">
        <v>2</v>
      </c>
      <c r="B14" s="256" t="s">
        <v>1464</v>
      </c>
      <c r="C14" s="268" t="s">
        <v>1465</v>
      </c>
      <c r="D14" s="257" t="s">
        <v>231</v>
      </c>
      <c r="E14" s="258">
        <v>227.25</v>
      </c>
      <c r="F14" s="259"/>
      <c r="G14" s="260">
        <f>ROUND(E14*F14,2)</f>
        <v>0</v>
      </c>
      <c r="H14" s="259"/>
      <c r="I14" s="260">
        <f>ROUND(E14*H14,2)</f>
        <v>0</v>
      </c>
      <c r="J14" s="259"/>
      <c r="K14" s="260">
        <f>ROUND(E14*J14,2)</f>
        <v>0</v>
      </c>
      <c r="L14" s="260">
        <v>21</v>
      </c>
      <c r="M14" s="260">
        <f>G14*(1+L14/100)</f>
        <v>0</v>
      </c>
      <c r="N14" s="258">
        <v>0</v>
      </c>
      <c r="O14" s="258">
        <f>ROUND(E14*N14,2)</f>
        <v>0</v>
      </c>
      <c r="P14" s="258">
        <v>0</v>
      </c>
      <c r="Q14" s="258">
        <f>ROUND(E14*P14,2)</f>
        <v>0</v>
      </c>
      <c r="R14" s="260"/>
      <c r="S14" s="260" t="s">
        <v>232</v>
      </c>
      <c r="T14" s="261" t="s">
        <v>233</v>
      </c>
      <c r="U14" s="232">
        <v>6.7000000000000004E-2</v>
      </c>
      <c r="V14" s="232">
        <f>ROUND(E14*U14,2)</f>
        <v>15.23</v>
      </c>
      <c r="W14" s="232"/>
      <c r="X14" s="232" t="s">
        <v>234</v>
      </c>
      <c r="Y14" s="232" t="s">
        <v>235</v>
      </c>
      <c r="Z14" s="212"/>
      <c r="AA14" s="212"/>
      <c r="AB14" s="212"/>
      <c r="AC14" s="212"/>
      <c r="AD14" s="212"/>
      <c r="AE14" s="212"/>
      <c r="AF14" s="212"/>
      <c r="AG14" s="212" t="s">
        <v>236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48">
        <v>3</v>
      </c>
      <c r="B15" s="249" t="s">
        <v>1466</v>
      </c>
      <c r="C15" s="266" t="s">
        <v>1467</v>
      </c>
      <c r="D15" s="250" t="s">
        <v>231</v>
      </c>
      <c r="E15" s="251">
        <v>227.25</v>
      </c>
      <c r="F15" s="252"/>
      <c r="G15" s="253">
        <f>ROUND(E15*F15,2)</f>
        <v>0</v>
      </c>
      <c r="H15" s="252"/>
      <c r="I15" s="253">
        <f>ROUND(E15*H15,2)</f>
        <v>0</v>
      </c>
      <c r="J15" s="252"/>
      <c r="K15" s="253">
        <f>ROUND(E15*J15,2)</f>
        <v>0</v>
      </c>
      <c r="L15" s="253">
        <v>21</v>
      </c>
      <c r="M15" s="253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3"/>
      <c r="S15" s="253" t="s">
        <v>232</v>
      </c>
      <c r="T15" s="254" t="s">
        <v>233</v>
      </c>
      <c r="U15" s="232">
        <v>9.2999999999999999E-2</v>
      </c>
      <c r="V15" s="232">
        <f>ROUND(E15*U15,2)</f>
        <v>21.13</v>
      </c>
      <c r="W15" s="232"/>
      <c r="X15" s="232" t="s">
        <v>234</v>
      </c>
      <c r="Y15" s="232" t="s">
        <v>235</v>
      </c>
      <c r="Z15" s="212"/>
      <c r="AA15" s="212"/>
      <c r="AB15" s="212"/>
      <c r="AC15" s="212"/>
      <c r="AD15" s="212"/>
      <c r="AE15" s="212"/>
      <c r="AF15" s="212"/>
      <c r="AG15" s="212" t="s">
        <v>236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5">
      <c r="A16" s="229"/>
      <c r="B16" s="230"/>
      <c r="C16" s="269" t="s">
        <v>1468</v>
      </c>
      <c r="D16" s="262"/>
      <c r="E16" s="262"/>
      <c r="F16" s="262"/>
      <c r="G16" s="26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297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5">
      <c r="A17" s="229"/>
      <c r="B17" s="230"/>
      <c r="C17" s="270" t="s">
        <v>1469</v>
      </c>
      <c r="D17" s="264"/>
      <c r="E17" s="264"/>
      <c r="F17" s="264"/>
      <c r="G17" s="264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297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5">
      <c r="A18" s="229"/>
      <c r="B18" s="230"/>
      <c r="C18" s="270" t="s">
        <v>1470</v>
      </c>
      <c r="D18" s="264"/>
      <c r="E18" s="264"/>
      <c r="F18" s="264"/>
      <c r="G18" s="264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297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63" t="str">
        <f>C18</f>
        <v>- udržování sjízdnosti cest uvnitř násypiště i výkopiště, pokud vrcholky nerovností nejsou   vyšší než +- 0,5 m,</v>
      </c>
      <c r="BB18" s="212"/>
      <c r="BC18" s="212"/>
      <c r="BD18" s="212"/>
      <c r="BE18" s="212"/>
      <c r="BF18" s="212"/>
      <c r="BG18" s="212"/>
      <c r="BH18" s="212"/>
    </row>
    <row r="19" spans="1:60" outlineLevel="3" x14ac:dyDescent="0.25">
      <c r="A19" s="229"/>
      <c r="B19" s="230"/>
      <c r="C19" s="270" t="s">
        <v>1471</v>
      </c>
      <c r="D19" s="264"/>
      <c r="E19" s="264"/>
      <c r="F19" s="264"/>
      <c r="G19" s="264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297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0" outlineLevel="1" x14ac:dyDescent="0.25">
      <c r="A20" s="248">
        <v>4</v>
      </c>
      <c r="B20" s="249" t="s">
        <v>1472</v>
      </c>
      <c r="C20" s="266" t="s">
        <v>1473</v>
      </c>
      <c r="D20" s="250" t="s">
        <v>231</v>
      </c>
      <c r="E20" s="251">
        <v>16.149999999999999</v>
      </c>
      <c r="F20" s="252"/>
      <c r="G20" s="253">
        <f>ROUND(E20*F20,2)</f>
        <v>0</v>
      </c>
      <c r="H20" s="252"/>
      <c r="I20" s="253">
        <f>ROUND(E20*H20,2)</f>
        <v>0</v>
      </c>
      <c r="J20" s="252"/>
      <c r="K20" s="253">
        <f>ROUND(E20*J20,2)</f>
        <v>0</v>
      </c>
      <c r="L20" s="253">
        <v>21</v>
      </c>
      <c r="M20" s="253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3"/>
      <c r="S20" s="253" t="s">
        <v>232</v>
      </c>
      <c r="T20" s="254" t="s">
        <v>233</v>
      </c>
      <c r="U20" s="232">
        <v>0</v>
      </c>
      <c r="V20" s="232">
        <f>ROUND(E20*U20,2)</f>
        <v>0</v>
      </c>
      <c r="W20" s="232"/>
      <c r="X20" s="232" t="s">
        <v>1474</v>
      </c>
      <c r="Y20" s="232" t="s">
        <v>235</v>
      </c>
      <c r="Z20" s="212"/>
      <c r="AA20" s="212"/>
      <c r="AB20" s="212"/>
      <c r="AC20" s="212"/>
      <c r="AD20" s="212"/>
      <c r="AE20" s="212"/>
      <c r="AF20" s="212"/>
      <c r="AG20" s="212" t="s">
        <v>1475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5">
      <c r="A21" s="229"/>
      <c r="B21" s="230"/>
      <c r="C21" s="267" t="s">
        <v>1460</v>
      </c>
      <c r="D21" s="233"/>
      <c r="E21" s="234"/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238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5">
      <c r="A22" s="229"/>
      <c r="B22" s="230"/>
      <c r="C22" s="267" t="s">
        <v>1476</v>
      </c>
      <c r="D22" s="233"/>
      <c r="E22" s="234">
        <v>16.149999999999999</v>
      </c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238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0" outlineLevel="1" x14ac:dyDescent="0.25">
      <c r="A23" s="255">
        <v>5</v>
      </c>
      <c r="B23" s="256" t="s">
        <v>273</v>
      </c>
      <c r="C23" s="268" t="s">
        <v>274</v>
      </c>
      <c r="D23" s="257" t="s">
        <v>231</v>
      </c>
      <c r="E23" s="258">
        <v>16.149999999999999</v>
      </c>
      <c r="F23" s="259"/>
      <c r="G23" s="260">
        <f>ROUND(E23*F23,2)</f>
        <v>0</v>
      </c>
      <c r="H23" s="259"/>
      <c r="I23" s="260">
        <f>ROUND(E23*H23,2)</f>
        <v>0</v>
      </c>
      <c r="J23" s="259"/>
      <c r="K23" s="260">
        <f>ROUND(E23*J23,2)</f>
        <v>0</v>
      </c>
      <c r="L23" s="260">
        <v>21</v>
      </c>
      <c r="M23" s="260">
        <f>G23*(1+L23/100)</f>
        <v>0</v>
      </c>
      <c r="N23" s="258">
        <v>0</v>
      </c>
      <c r="O23" s="258">
        <f>ROUND(E23*N23,2)</f>
        <v>0</v>
      </c>
      <c r="P23" s="258">
        <v>0</v>
      </c>
      <c r="Q23" s="258">
        <f>ROUND(E23*P23,2)</f>
        <v>0</v>
      </c>
      <c r="R23" s="260"/>
      <c r="S23" s="260" t="s">
        <v>232</v>
      </c>
      <c r="T23" s="261" t="s">
        <v>233</v>
      </c>
      <c r="U23" s="232">
        <v>0</v>
      </c>
      <c r="V23" s="232">
        <f>ROUND(E23*U23,2)</f>
        <v>0</v>
      </c>
      <c r="W23" s="232"/>
      <c r="X23" s="232" t="s">
        <v>234</v>
      </c>
      <c r="Y23" s="232" t="s">
        <v>235</v>
      </c>
      <c r="Z23" s="212"/>
      <c r="AA23" s="212"/>
      <c r="AB23" s="212"/>
      <c r="AC23" s="212"/>
      <c r="AD23" s="212"/>
      <c r="AE23" s="212"/>
      <c r="AF23" s="212"/>
      <c r="AG23" s="212" t="s">
        <v>236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48">
        <v>6</v>
      </c>
      <c r="B24" s="249" t="s">
        <v>1477</v>
      </c>
      <c r="C24" s="266" t="s">
        <v>1478</v>
      </c>
      <c r="D24" s="250" t="s">
        <v>291</v>
      </c>
      <c r="E24" s="251">
        <v>33</v>
      </c>
      <c r="F24" s="252"/>
      <c r="G24" s="253">
        <f>ROUND(E24*F24,2)</f>
        <v>0</v>
      </c>
      <c r="H24" s="252"/>
      <c r="I24" s="253">
        <f>ROUND(E24*H24,2)</f>
        <v>0</v>
      </c>
      <c r="J24" s="252"/>
      <c r="K24" s="253">
        <f>ROUND(E24*J24,2)</f>
        <v>0</v>
      </c>
      <c r="L24" s="253">
        <v>21</v>
      </c>
      <c r="M24" s="253">
        <f>G24*(1+L24/100)</f>
        <v>0</v>
      </c>
      <c r="N24" s="251">
        <v>0</v>
      </c>
      <c r="O24" s="251">
        <f>ROUND(E24*N24,2)</f>
        <v>0</v>
      </c>
      <c r="P24" s="251">
        <v>0.44</v>
      </c>
      <c r="Q24" s="251">
        <f>ROUND(E24*P24,2)</f>
        <v>14.52</v>
      </c>
      <c r="R24" s="253"/>
      <c r="S24" s="253" t="s">
        <v>232</v>
      </c>
      <c r="T24" s="254" t="s">
        <v>233</v>
      </c>
      <c r="U24" s="232">
        <v>0.376</v>
      </c>
      <c r="V24" s="232">
        <f>ROUND(E24*U24,2)</f>
        <v>12.41</v>
      </c>
      <c r="W24" s="232"/>
      <c r="X24" s="232" t="s">
        <v>234</v>
      </c>
      <c r="Y24" s="232" t="s">
        <v>235</v>
      </c>
      <c r="Z24" s="212"/>
      <c r="AA24" s="212"/>
      <c r="AB24" s="212"/>
      <c r="AC24" s="212"/>
      <c r="AD24" s="212"/>
      <c r="AE24" s="212"/>
      <c r="AF24" s="212"/>
      <c r="AG24" s="212" t="s">
        <v>236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5">
      <c r="A25" s="229"/>
      <c r="B25" s="230"/>
      <c r="C25" s="267" t="s">
        <v>1460</v>
      </c>
      <c r="D25" s="233"/>
      <c r="E25" s="234"/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238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0" outlineLevel="3" x14ac:dyDescent="0.25">
      <c r="A26" s="229"/>
      <c r="B26" s="230"/>
      <c r="C26" s="267" t="s">
        <v>1479</v>
      </c>
      <c r="D26" s="233"/>
      <c r="E26" s="234">
        <v>33</v>
      </c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238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48">
        <v>7</v>
      </c>
      <c r="B27" s="249" t="s">
        <v>1480</v>
      </c>
      <c r="C27" s="266" t="s">
        <v>1481</v>
      </c>
      <c r="D27" s="250" t="s">
        <v>291</v>
      </c>
      <c r="E27" s="251">
        <v>671</v>
      </c>
      <c r="F27" s="252"/>
      <c r="G27" s="253">
        <f>ROUND(E27*F27,2)</f>
        <v>0</v>
      </c>
      <c r="H27" s="252"/>
      <c r="I27" s="253">
        <f>ROUND(E27*H27,2)</f>
        <v>0</v>
      </c>
      <c r="J27" s="252"/>
      <c r="K27" s="253">
        <f>ROUND(E27*J27,2)</f>
        <v>0</v>
      </c>
      <c r="L27" s="253">
        <v>21</v>
      </c>
      <c r="M27" s="253">
        <f>G27*(1+L27/100)</f>
        <v>0</v>
      </c>
      <c r="N27" s="251">
        <v>0</v>
      </c>
      <c r="O27" s="251">
        <f>ROUND(E27*N27,2)</f>
        <v>0</v>
      </c>
      <c r="P27" s="251">
        <v>0.41799999999999998</v>
      </c>
      <c r="Q27" s="251">
        <f>ROUND(E27*P27,2)</f>
        <v>280.48</v>
      </c>
      <c r="R27" s="253"/>
      <c r="S27" s="253" t="s">
        <v>232</v>
      </c>
      <c r="T27" s="254" t="s">
        <v>233</v>
      </c>
      <c r="U27" s="232">
        <v>7.0400000000000004E-2</v>
      </c>
      <c r="V27" s="232">
        <f>ROUND(E27*U27,2)</f>
        <v>47.24</v>
      </c>
      <c r="W27" s="232"/>
      <c r="X27" s="232" t="s">
        <v>234</v>
      </c>
      <c r="Y27" s="232" t="s">
        <v>235</v>
      </c>
      <c r="Z27" s="212"/>
      <c r="AA27" s="212"/>
      <c r="AB27" s="212"/>
      <c r="AC27" s="212"/>
      <c r="AD27" s="212"/>
      <c r="AE27" s="212"/>
      <c r="AF27" s="212"/>
      <c r="AG27" s="212" t="s">
        <v>236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5">
      <c r="A28" s="229"/>
      <c r="B28" s="230"/>
      <c r="C28" s="267" t="s">
        <v>1460</v>
      </c>
      <c r="D28" s="233"/>
      <c r="E28" s="234"/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238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0" outlineLevel="3" x14ac:dyDescent="0.25">
      <c r="A29" s="229"/>
      <c r="B29" s="230"/>
      <c r="C29" s="267" t="s">
        <v>1482</v>
      </c>
      <c r="D29" s="233"/>
      <c r="E29" s="234">
        <v>117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238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0" outlineLevel="3" x14ac:dyDescent="0.25">
      <c r="A30" s="229"/>
      <c r="B30" s="230"/>
      <c r="C30" s="267" t="s">
        <v>1483</v>
      </c>
      <c r="D30" s="233"/>
      <c r="E30" s="234">
        <v>111</v>
      </c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238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0" outlineLevel="3" x14ac:dyDescent="0.25">
      <c r="A31" s="229"/>
      <c r="B31" s="230"/>
      <c r="C31" s="267" t="s">
        <v>1484</v>
      </c>
      <c r="D31" s="233"/>
      <c r="E31" s="234">
        <v>338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238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0" outlineLevel="3" x14ac:dyDescent="0.25">
      <c r="A32" s="229"/>
      <c r="B32" s="230"/>
      <c r="C32" s="267" t="s">
        <v>1485</v>
      </c>
      <c r="D32" s="233"/>
      <c r="E32" s="234">
        <v>105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238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48">
        <v>8</v>
      </c>
      <c r="B33" s="249" t="s">
        <v>1486</v>
      </c>
      <c r="C33" s="266" t="s">
        <v>1487</v>
      </c>
      <c r="D33" s="250" t="s">
        <v>291</v>
      </c>
      <c r="E33" s="251">
        <v>117</v>
      </c>
      <c r="F33" s="252"/>
      <c r="G33" s="253">
        <f>ROUND(E33*F33,2)</f>
        <v>0</v>
      </c>
      <c r="H33" s="252"/>
      <c r="I33" s="253">
        <f>ROUND(E33*H33,2)</f>
        <v>0</v>
      </c>
      <c r="J33" s="252"/>
      <c r="K33" s="253">
        <f>ROUND(E33*J33,2)</f>
        <v>0</v>
      </c>
      <c r="L33" s="253">
        <v>21</v>
      </c>
      <c r="M33" s="253">
        <f>G33*(1+L33/100)</f>
        <v>0</v>
      </c>
      <c r="N33" s="251">
        <v>0</v>
      </c>
      <c r="O33" s="251">
        <f>ROUND(E33*N33,2)</f>
        <v>0</v>
      </c>
      <c r="P33" s="251">
        <v>0.13800000000000001</v>
      </c>
      <c r="Q33" s="251">
        <f>ROUND(E33*P33,2)</f>
        <v>16.149999999999999</v>
      </c>
      <c r="R33" s="253"/>
      <c r="S33" s="253" t="s">
        <v>232</v>
      </c>
      <c r="T33" s="254" t="s">
        <v>233</v>
      </c>
      <c r="U33" s="232">
        <v>0.16</v>
      </c>
      <c r="V33" s="232">
        <f>ROUND(E33*U33,2)</f>
        <v>18.72</v>
      </c>
      <c r="W33" s="232"/>
      <c r="X33" s="232" t="s">
        <v>234</v>
      </c>
      <c r="Y33" s="232" t="s">
        <v>235</v>
      </c>
      <c r="Z33" s="212"/>
      <c r="AA33" s="212"/>
      <c r="AB33" s="212"/>
      <c r="AC33" s="212"/>
      <c r="AD33" s="212"/>
      <c r="AE33" s="212"/>
      <c r="AF33" s="212"/>
      <c r="AG33" s="212" t="s">
        <v>236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5">
      <c r="A34" s="229"/>
      <c r="B34" s="230"/>
      <c r="C34" s="267" t="s">
        <v>1460</v>
      </c>
      <c r="D34" s="233"/>
      <c r="E34" s="234"/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238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0" outlineLevel="3" x14ac:dyDescent="0.25">
      <c r="A35" s="229"/>
      <c r="B35" s="230"/>
      <c r="C35" s="267" t="s">
        <v>1482</v>
      </c>
      <c r="D35" s="233"/>
      <c r="E35" s="234">
        <v>117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238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48">
        <v>9</v>
      </c>
      <c r="B36" s="249" t="s">
        <v>1488</v>
      </c>
      <c r="C36" s="266" t="s">
        <v>1489</v>
      </c>
      <c r="D36" s="250" t="s">
        <v>291</v>
      </c>
      <c r="E36" s="251">
        <v>111</v>
      </c>
      <c r="F36" s="252"/>
      <c r="G36" s="253">
        <f>ROUND(E36*F36,2)</f>
        <v>0</v>
      </c>
      <c r="H36" s="252"/>
      <c r="I36" s="253">
        <f>ROUND(E36*H36,2)</f>
        <v>0</v>
      </c>
      <c r="J36" s="252"/>
      <c r="K36" s="253">
        <f>ROUND(E36*J36,2)</f>
        <v>0</v>
      </c>
      <c r="L36" s="253">
        <v>21</v>
      </c>
      <c r="M36" s="253">
        <f>G36*(1+L36/100)</f>
        <v>0</v>
      </c>
      <c r="N36" s="251">
        <v>0</v>
      </c>
      <c r="O36" s="251">
        <f>ROUND(E36*N36,2)</f>
        <v>0</v>
      </c>
      <c r="P36" s="251">
        <v>0.22500000000000001</v>
      </c>
      <c r="Q36" s="251">
        <f>ROUND(E36*P36,2)</f>
        <v>24.98</v>
      </c>
      <c r="R36" s="253"/>
      <c r="S36" s="253" t="s">
        <v>232</v>
      </c>
      <c r="T36" s="254" t="s">
        <v>233</v>
      </c>
      <c r="U36" s="232">
        <v>0.14000000000000001</v>
      </c>
      <c r="V36" s="232">
        <f>ROUND(E36*U36,2)</f>
        <v>15.54</v>
      </c>
      <c r="W36" s="232"/>
      <c r="X36" s="232" t="s">
        <v>234</v>
      </c>
      <c r="Y36" s="232" t="s">
        <v>235</v>
      </c>
      <c r="Z36" s="212"/>
      <c r="AA36" s="212"/>
      <c r="AB36" s="212"/>
      <c r="AC36" s="212"/>
      <c r="AD36" s="212"/>
      <c r="AE36" s="212"/>
      <c r="AF36" s="212"/>
      <c r="AG36" s="212" t="s">
        <v>236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5">
      <c r="A37" s="229"/>
      <c r="B37" s="230"/>
      <c r="C37" s="267" t="s">
        <v>1460</v>
      </c>
      <c r="D37" s="233"/>
      <c r="E37" s="234"/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238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0" outlineLevel="3" x14ac:dyDescent="0.25">
      <c r="A38" s="229"/>
      <c r="B38" s="230"/>
      <c r="C38" s="267" t="s">
        <v>1483</v>
      </c>
      <c r="D38" s="233"/>
      <c r="E38" s="234">
        <v>111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238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0" outlineLevel="1" x14ac:dyDescent="0.25">
      <c r="A39" s="248">
        <v>10</v>
      </c>
      <c r="B39" s="249" t="s">
        <v>1490</v>
      </c>
      <c r="C39" s="266" t="s">
        <v>1491</v>
      </c>
      <c r="D39" s="250" t="s">
        <v>291</v>
      </c>
      <c r="E39" s="251">
        <v>105</v>
      </c>
      <c r="F39" s="252"/>
      <c r="G39" s="253">
        <f>ROUND(E39*F39,2)</f>
        <v>0</v>
      </c>
      <c r="H39" s="252"/>
      <c r="I39" s="253">
        <f>ROUND(E39*H39,2)</f>
        <v>0</v>
      </c>
      <c r="J39" s="252"/>
      <c r="K39" s="253">
        <f>ROUND(E39*J39,2)</f>
        <v>0</v>
      </c>
      <c r="L39" s="253">
        <v>21</v>
      </c>
      <c r="M39" s="253">
        <f>G39*(1+L39/100)</f>
        <v>0</v>
      </c>
      <c r="N39" s="251">
        <v>0.22500000000000001</v>
      </c>
      <c r="O39" s="251">
        <f>ROUND(E39*N39,2)</f>
        <v>23.63</v>
      </c>
      <c r="P39" s="251">
        <v>0</v>
      </c>
      <c r="Q39" s="251">
        <f>ROUND(E39*P39,2)</f>
        <v>0</v>
      </c>
      <c r="R39" s="253"/>
      <c r="S39" s="253" t="s">
        <v>418</v>
      </c>
      <c r="T39" s="254" t="s">
        <v>233</v>
      </c>
      <c r="U39" s="232">
        <v>0.14000000000000001</v>
      </c>
      <c r="V39" s="232">
        <f>ROUND(E39*U39,2)</f>
        <v>14.7</v>
      </c>
      <c r="W39" s="232"/>
      <c r="X39" s="232" t="s">
        <v>234</v>
      </c>
      <c r="Y39" s="232" t="s">
        <v>235</v>
      </c>
      <c r="Z39" s="212"/>
      <c r="AA39" s="212"/>
      <c r="AB39" s="212"/>
      <c r="AC39" s="212"/>
      <c r="AD39" s="212"/>
      <c r="AE39" s="212"/>
      <c r="AF39" s="212"/>
      <c r="AG39" s="212" t="s">
        <v>236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5">
      <c r="A40" s="229"/>
      <c r="B40" s="230"/>
      <c r="C40" s="267" t="s">
        <v>1460</v>
      </c>
      <c r="D40" s="233"/>
      <c r="E40" s="234"/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238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0" outlineLevel="3" x14ac:dyDescent="0.25">
      <c r="A41" s="229"/>
      <c r="B41" s="230"/>
      <c r="C41" s="267" t="s">
        <v>1485</v>
      </c>
      <c r="D41" s="233"/>
      <c r="E41" s="234">
        <v>105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238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48">
        <v>11</v>
      </c>
      <c r="B42" s="249" t="s">
        <v>1492</v>
      </c>
      <c r="C42" s="266" t="s">
        <v>1493</v>
      </c>
      <c r="D42" s="250" t="s">
        <v>291</v>
      </c>
      <c r="E42" s="251">
        <v>338</v>
      </c>
      <c r="F42" s="252"/>
      <c r="G42" s="253">
        <f>ROUND(E42*F42,2)</f>
        <v>0</v>
      </c>
      <c r="H42" s="252"/>
      <c r="I42" s="253">
        <f>ROUND(E42*H42,2)</f>
        <v>0</v>
      </c>
      <c r="J42" s="252"/>
      <c r="K42" s="253">
        <f>ROUND(E42*J42,2)</f>
        <v>0</v>
      </c>
      <c r="L42" s="253">
        <v>21</v>
      </c>
      <c r="M42" s="253">
        <f>G42*(1+L42/100)</f>
        <v>0</v>
      </c>
      <c r="N42" s="251">
        <v>0</v>
      </c>
      <c r="O42" s="251">
        <f>ROUND(E42*N42,2)</f>
        <v>0</v>
      </c>
      <c r="P42" s="251">
        <v>0.28599999999999998</v>
      </c>
      <c r="Q42" s="251">
        <f>ROUND(E42*P42,2)</f>
        <v>96.67</v>
      </c>
      <c r="R42" s="253"/>
      <c r="S42" s="253" t="s">
        <v>232</v>
      </c>
      <c r="T42" s="254" t="s">
        <v>233</v>
      </c>
      <c r="U42" s="232">
        <v>5.4800000000000001E-2</v>
      </c>
      <c r="V42" s="232">
        <f>ROUND(E42*U42,2)</f>
        <v>18.52</v>
      </c>
      <c r="W42" s="232"/>
      <c r="X42" s="232" t="s">
        <v>234</v>
      </c>
      <c r="Y42" s="232" t="s">
        <v>235</v>
      </c>
      <c r="Z42" s="212"/>
      <c r="AA42" s="212"/>
      <c r="AB42" s="212"/>
      <c r="AC42" s="212"/>
      <c r="AD42" s="212"/>
      <c r="AE42" s="212"/>
      <c r="AF42" s="212"/>
      <c r="AG42" s="212" t="s">
        <v>236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5">
      <c r="A43" s="229"/>
      <c r="B43" s="230"/>
      <c r="C43" s="267" t="s">
        <v>1460</v>
      </c>
      <c r="D43" s="233"/>
      <c r="E43" s="234"/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238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0" outlineLevel="3" x14ac:dyDescent="0.25">
      <c r="A44" s="229"/>
      <c r="B44" s="230"/>
      <c r="C44" s="267" t="s">
        <v>1484</v>
      </c>
      <c r="D44" s="233"/>
      <c r="E44" s="234">
        <v>338</v>
      </c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238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48">
        <v>12</v>
      </c>
      <c r="B45" s="249" t="s">
        <v>1494</v>
      </c>
      <c r="C45" s="266" t="s">
        <v>1495</v>
      </c>
      <c r="D45" s="250" t="s">
        <v>291</v>
      </c>
      <c r="E45" s="251">
        <v>338</v>
      </c>
      <c r="F45" s="252"/>
      <c r="G45" s="253">
        <f>ROUND(E45*F45,2)</f>
        <v>0</v>
      </c>
      <c r="H45" s="252"/>
      <c r="I45" s="253">
        <f>ROUND(E45*H45,2)</f>
        <v>0</v>
      </c>
      <c r="J45" s="252"/>
      <c r="K45" s="253">
        <f>ROUND(E45*J45,2)</f>
        <v>0</v>
      </c>
      <c r="L45" s="253">
        <v>21</v>
      </c>
      <c r="M45" s="253">
        <f>G45*(1+L45/100)</f>
        <v>0</v>
      </c>
      <c r="N45" s="251">
        <v>0</v>
      </c>
      <c r="O45" s="251">
        <f>ROUND(E45*N45,2)</f>
        <v>0</v>
      </c>
      <c r="P45" s="251">
        <v>0.17599999999999999</v>
      </c>
      <c r="Q45" s="251">
        <f>ROUND(E45*P45,2)</f>
        <v>59.49</v>
      </c>
      <c r="R45" s="253"/>
      <c r="S45" s="253" t="s">
        <v>232</v>
      </c>
      <c r="T45" s="254" t="s">
        <v>233</v>
      </c>
      <c r="U45" s="232">
        <v>5.9200000000000003E-2</v>
      </c>
      <c r="V45" s="232">
        <f>ROUND(E45*U45,2)</f>
        <v>20.010000000000002</v>
      </c>
      <c r="W45" s="232"/>
      <c r="X45" s="232" t="s">
        <v>234</v>
      </c>
      <c r="Y45" s="232" t="s">
        <v>235</v>
      </c>
      <c r="Z45" s="212"/>
      <c r="AA45" s="212"/>
      <c r="AB45" s="212"/>
      <c r="AC45" s="212"/>
      <c r="AD45" s="212"/>
      <c r="AE45" s="212"/>
      <c r="AF45" s="212"/>
      <c r="AG45" s="212" t="s">
        <v>236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5">
      <c r="A46" s="229"/>
      <c r="B46" s="230"/>
      <c r="C46" s="267" t="s">
        <v>1460</v>
      </c>
      <c r="D46" s="233"/>
      <c r="E46" s="234"/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238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0" outlineLevel="3" x14ac:dyDescent="0.25">
      <c r="A47" s="229"/>
      <c r="B47" s="230"/>
      <c r="C47" s="267" t="s">
        <v>1484</v>
      </c>
      <c r="D47" s="233"/>
      <c r="E47" s="234">
        <v>338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238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48">
        <v>13</v>
      </c>
      <c r="B48" s="249" t="s">
        <v>1496</v>
      </c>
      <c r="C48" s="266" t="s">
        <v>1497</v>
      </c>
      <c r="D48" s="250" t="s">
        <v>291</v>
      </c>
      <c r="E48" s="251">
        <v>338</v>
      </c>
      <c r="F48" s="252"/>
      <c r="G48" s="253">
        <f>ROUND(E48*F48,2)</f>
        <v>0</v>
      </c>
      <c r="H48" s="252"/>
      <c r="I48" s="253">
        <f>ROUND(E48*H48,2)</f>
        <v>0</v>
      </c>
      <c r="J48" s="252"/>
      <c r="K48" s="253">
        <f>ROUND(E48*J48,2)</f>
        <v>0</v>
      </c>
      <c r="L48" s="253">
        <v>21</v>
      </c>
      <c r="M48" s="253">
        <f>G48*(1+L48/100)</f>
        <v>0</v>
      </c>
      <c r="N48" s="251">
        <v>0</v>
      </c>
      <c r="O48" s="251">
        <f>ROUND(E48*N48,2)</f>
        <v>0</v>
      </c>
      <c r="P48" s="251">
        <v>0.154</v>
      </c>
      <c r="Q48" s="251">
        <f>ROUND(E48*P48,2)</f>
        <v>52.05</v>
      </c>
      <c r="R48" s="253"/>
      <c r="S48" s="253" t="s">
        <v>232</v>
      </c>
      <c r="T48" s="254" t="s">
        <v>233</v>
      </c>
      <c r="U48" s="232">
        <v>9.6000000000000002E-2</v>
      </c>
      <c r="V48" s="232">
        <f>ROUND(E48*U48,2)</f>
        <v>32.450000000000003</v>
      </c>
      <c r="W48" s="232"/>
      <c r="X48" s="232" t="s">
        <v>234</v>
      </c>
      <c r="Y48" s="232" t="s">
        <v>235</v>
      </c>
      <c r="Z48" s="212"/>
      <c r="AA48" s="212"/>
      <c r="AB48" s="212"/>
      <c r="AC48" s="212"/>
      <c r="AD48" s="212"/>
      <c r="AE48" s="212"/>
      <c r="AF48" s="212"/>
      <c r="AG48" s="212" t="s">
        <v>236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5">
      <c r="A49" s="229"/>
      <c r="B49" s="230"/>
      <c r="C49" s="267" t="s">
        <v>1460</v>
      </c>
      <c r="D49" s="233"/>
      <c r="E49" s="234"/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238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0" outlineLevel="3" x14ac:dyDescent="0.25">
      <c r="A50" s="229"/>
      <c r="B50" s="230"/>
      <c r="C50" s="267" t="s">
        <v>1484</v>
      </c>
      <c r="D50" s="233"/>
      <c r="E50" s="234">
        <v>338</v>
      </c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238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48">
        <v>14</v>
      </c>
      <c r="B51" s="249" t="s">
        <v>1498</v>
      </c>
      <c r="C51" s="266" t="s">
        <v>1499</v>
      </c>
      <c r="D51" s="250" t="s">
        <v>405</v>
      </c>
      <c r="E51" s="251">
        <v>342</v>
      </c>
      <c r="F51" s="252"/>
      <c r="G51" s="253">
        <f>ROUND(E51*F51,2)</f>
        <v>0</v>
      </c>
      <c r="H51" s="252"/>
      <c r="I51" s="253">
        <f>ROUND(E51*H51,2)</f>
        <v>0</v>
      </c>
      <c r="J51" s="252"/>
      <c r="K51" s="253">
        <f>ROUND(E51*J51,2)</f>
        <v>0</v>
      </c>
      <c r="L51" s="253">
        <v>21</v>
      </c>
      <c r="M51" s="253">
        <f>G51*(1+L51/100)</f>
        <v>0</v>
      </c>
      <c r="N51" s="251">
        <v>0</v>
      </c>
      <c r="O51" s="251">
        <f>ROUND(E51*N51,2)</f>
        <v>0</v>
      </c>
      <c r="P51" s="251">
        <v>0.27</v>
      </c>
      <c r="Q51" s="251">
        <f>ROUND(E51*P51,2)</f>
        <v>92.34</v>
      </c>
      <c r="R51" s="253"/>
      <c r="S51" s="253" t="s">
        <v>232</v>
      </c>
      <c r="T51" s="254" t="s">
        <v>233</v>
      </c>
      <c r="U51" s="232">
        <v>0.123</v>
      </c>
      <c r="V51" s="232">
        <f>ROUND(E51*U51,2)</f>
        <v>42.07</v>
      </c>
      <c r="W51" s="232"/>
      <c r="X51" s="232" t="s">
        <v>234</v>
      </c>
      <c r="Y51" s="232" t="s">
        <v>235</v>
      </c>
      <c r="Z51" s="212"/>
      <c r="AA51" s="212"/>
      <c r="AB51" s="212"/>
      <c r="AC51" s="212"/>
      <c r="AD51" s="212"/>
      <c r="AE51" s="212"/>
      <c r="AF51" s="212"/>
      <c r="AG51" s="212" t="s">
        <v>236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2" x14ac:dyDescent="0.25">
      <c r="A52" s="229"/>
      <c r="B52" s="230"/>
      <c r="C52" s="267" t="s">
        <v>1460</v>
      </c>
      <c r="D52" s="233"/>
      <c r="E52" s="234"/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32"/>
      <c r="Z52" s="212"/>
      <c r="AA52" s="212"/>
      <c r="AB52" s="212"/>
      <c r="AC52" s="212"/>
      <c r="AD52" s="212"/>
      <c r="AE52" s="212"/>
      <c r="AF52" s="212"/>
      <c r="AG52" s="212" t="s">
        <v>238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5">
      <c r="A53" s="229"/>
      <c r="B53" s="230"/>
      <c r="C53" s="267" t="s">
        <v>1500</v>
      </c>
      <c r="D53" s="233"/>
      <c r="E53" s="234">
        <v>342</v>
      </c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2"/>
      <c r="AA53" s="212"/>
      <c r="AB53" s="212"/>
      <c r="AC53" s="212"/>
      <c r="AD53" s="212"/>
      <c r="AE53" s="212"/>
      <c r="AF53" s="212"/>
      <c r="AG53" s="212" t="s">
        <v>238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13" x14ac:dyDescent="0.25">
      <c r="A54" s="238" t="s">
        <v>227</v>
      </c>
      <c r="B54" s="239" t="s">
        <v>145</v>
      </c>
      <c r="C54" s="265" t="s">
        <v>62</v>
      </c>
      <c r="D54" s="240"/>
      <c r="E54" s="241"/>
      <c r="F54" s="242"/>
      <c r="G54" s="242">
        <f>SUMIF(AG55:AG75,"&lt;&gt;NOR",G55:G75)</f>
        <v>0</v>
      </c>
      <c r="H54" s="242"/>
      <c r="I54" s="242">
        <f>SUM(I55:I75)</f>
        <v>0</v>
      </c>
      <c r="J54" s="242"/>
      <c r="K54" s="242">
        <f>SUM(K55:K75)</f>
        <v>0</v>
      </c>
      <c r="L54" s="242"/>
      <c r="M54" s="242">
        <f>SUM(M55:M75)</f>
        <v>0</v>
      </c>
      <c r="N54" s="241"/>
      <c r="O54" s="241">
        <f>SUM(O55:O75)</f>
        <v>237.69000000000003</v>
      </c>
      <c r="P54" s="241"/>
      <c r="Q54" s="241">
        <f>SUM(Q55:Q75)</f>
        <v>0</v>
      </c>
      <c r="R54" s="242"/>
      <c r="S54" s="242"/>
      <c r="T54" s="243"/>
      <c r="U54" s="237"/>
      <c r="V54" s="237">
        <f>SUM(V55:V75)</f>
        <v>113.19999999999999</v>
      </c>
      <c r="W54" s="237"/>
      <c r="X54" s="237"/>
      <c r="Y54" s="237"/>
      <c r="AG54" t="s">
        <v>228</v>
      </c>
    </row>
    <row r="55" spans="1:60" outlineLevel="1" x14ac:dyDescent="0.25">
      <c r="A55" s="248">
        <v>15</v>
      </c>
      <c r="B55" s="249" t="s">
        <v>1501</v>
      </c>
      <c r="C55" s="266" t="s">
        <v>1502</v>
      </c>
      <c r="D55" s="250" t="s">
        <v>291</v>
      </c>
      <c r="E55" s="251">
        <v>190</v>
      </c>
      <c r="F55" s="252"/>
      <c r="G55" s="253">
        <f>ROUND(E55*F55,2)</f>
        <v>0</v>
      </c>
      <c r="H55" s="252"/>
      <c r="I55" s="253">
        <f>ROUND(E55*H55,2)</f>
        <v>0</v>
      </c>
      <c r="J55" s="252"/>
      <c r="K55" s="253">
        <f>ROUND(E55*J55,2)</f>
        <v>0</v>
      </c>
      <c r="L55" s="253">
        <v>21</v>
      </c>
      <c r="M55" s="253">
        <f>G55*(1+L55/100)</f>
        <v>0</v>
      </c>
      <c r="N55" s="251">
        <v>8.3500000000000005E-2</v>
      </c>
      <c r="O55" s="251">
        <f>ROUND(E55*N55,2)</f>
        <v>15.87</v>
      </c>
      <c r="P55" s="251">
        <v>0</v>
      </c>
      <c r="Q55" s="251">
        <f>ROUND(E55*P55,2)</f>
        <v>0</v>
      </c>
      <c r="R55" s="253"/>
      <c r="S55" s="253" t="s">
        <v>232</v>
      </c>
      <c r="T55" s="254" t="s">
        <v>233</v>
      </c>
      <c r="U55" s="232">
        <v>0.121</v>
      </c>
      <c r="V55" s="232">
        <f>ROUND(E55*U55,2)</f>
        <v>22.99</v>
      </c>
      <c r="W55" s="232"/>
      <c r="X55" s="232" t="s">
        <v>234</v>
      </c>
      <c r="Y55" s="232" t="s">
        <v>235</v>
      </c>
      <c r="Z55" s="212"/>
      <c r="AA55" s="212"/>
      <c r="AB55" s="212"/>
      <c r="AC55" s="212"/>
      <c r="AD55" s="212"/>
      <c r="AE55" s="212"/>
      <c r="AF55" s="212"/>
      <c r="AG55" s="212" t="s">
        <v>236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2" x14ac:dyDescent="0.25">
      <c r="A56" s="229"/>
      <c r="B56" s="230"/>
      <c r="C56" s="269" t="s">
        <v>1468</v>
      </c>
      <c r="D56" s="262"/>
      <c r="E56" s="262"/>
      <c r="F56" s="262"/>
      <c r="G56" s="26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32"/>
      <c r="Z56" s="212"/>
      <c r="AA56" s="212"/>
      <c r="AB56" s="212"/>
      <c r="AC56" s="212"/>
      <c r="AD56" s="212"/>
      <c r="AE56" s="212"/>
      <c r="AF56" s="212"/>
      <c r="AG56" s="212" t="s">
        <v>297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3" x14ac:dyDescent="0.25">
      <c r="A57" s="229"/>
      <c r="B57" s="230"/>
      <c r="C57" s="270" t="s">
        <v>1503</v>
      </c>
      <c r="D57" s="264"/>
      <c r="E57" s="264"/>
      <c r="F57" s="264"/>
      <c r="G57" s="264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32"/>
      <c r="Z57" s="212"/>
      <c r="AA57" s="212"/>
      <c r="AB57" s="212"/>
      <c r="AC57" s="212"/>
      <c r="AD57" s="212"/>
      <c r="AE57" s="212"/>
      <c r="AF57" s="212"/>
      <c r="AG57" s="212" t="s">
        <v>297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5">
      <c r="A58" s="229"/>
      <c r="B58" s="230"/>
      <c r="C58" s="270" t="s">
        <v>1504</v>
      </c>
      <c r="D58" s="264"/>
      <c r="E58" s="264"/>
      <c r="F58" s="264"/>
      <c r="G58" s="264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297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5">
      <c r="A59" s="229"/>
      <c r="B59" s="230"/>
      <c r="C59" s="270" t="s">
        <v>1505</v>
      </c>
      <c r="D59" s="264"/>
      <c r="E59" s="264"/>
      <c r="F59" s="264"/>
      <c r="G59" s="264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2"/>
      <c r="AA59" s="212"/>
      <c r="AB59" s="212"/>
      <c r="AC59" s="212"/>
      <c r="AD59" s="212"/>
      <c r="AE59" s="212"/>
      <c r="AF59" s="212"/>
      <c r="AG59" s="212" t="s">
        <v>297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5">
      <c r="A60" s="229"/>
      <c r="B60" s="230"/>
      <c r="C60" s="267" t="s">
        <v>1460</v>
      </c>
      <c r="D60" s="233"/>
      <c r="E60" s="234"/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2"/>
      <c r="AA60" s="212"/>
      <c r="AB60" s="212"/>
      <c r="AC60" s="212"/>
      <c r="AD60" s="212"/>
      <c r="AE60" s="212"/>
      <c r="AF60" s="212"/>
      <c r="AG60" s="212" t="s">
        <v>238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5">
      <c r="A61" s="229"/>
      <c r="B61" s="230"/>
      <c r="C61" s="267" t="s">
        <v>1506</v>
      </c>
      <c r="D61" s="233"/>
      <c r="E61" s="234">
        <v>190</v>
      </c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2"/>
      <c r="AA61" s="212"/>
      <c r="AB61" s="212"/>
      <c r="AC61" s="212"/>
      <c r="AD61" s="212"/>
      <c r="AE61" s="212"/>
      <c r="AF61" s="212"/>
      <c r="AG61" s="212" t="s">
        <v>238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5">
      <c r="A62" s="248">
        <v>16</v>
      </c>
      <c r="B62" s="249" t="s">
        <v>1507</v>
      </c>
      <c r="C62" s="266" t="s">
        <v>1508</v>
      </c>
      <c r="D62" s="250" t="s">
        <v>1091</v>
      </c>
      <c r="E62" s="251">
        <v>35</v>
      </c>
      <c r="F62" s="252"/>
      <c r="G62" s="253">
        <f>ROUND(E62*F62,2)</f>
        <v>0</v>
      </c>
      <c r="H62" s="252"/>
      <c r="I62" s="253">
        <f>ROUND(E62*H62,2)</f>
        <v>0</v>
      </c>
      <c r="J62" s="252"/>
      <c r="K62" s="253">
        <f>ROUND(E62*J62,2)</f>
        <v>0</v>
      </c>
      <c r="L62" s="253">
        <v>21</v>
      </c>
      <c r="M62" s="253">
        <f>G62*(1+L62/100)</f>
        <v>0</v>
      </c>
      <c r="N62" s="251">
        <v>2.2450000000000001</v>
      </c>
      <c r="O62" s="251">
        <f>ROUND(E62*N62,2)</f>
        <v>78.58</v>
      </c>
      <c r="P62" s="251">
        <v>0</v>
      </c>
      <c r="Q62" s="251">
        <f>ROUND(E62*P62,2)</f>
        <v>0</v>
      </c>
      <c r="R62" s="253" t="s">
        <v>461</v>
      </c>
      <c r="S62" s="253" t="s">
        <v>232</v>
      </c>
      <c r="T62" s="254" t="s">
        <v>233</v>
      </c>
      <c r="U62" s="232">
        <v>0</v>
      </c>
      <c r="V62" s="232">
        <f>ROUND(E62*U62,2)</f>
        <v>0</v>
      </c>
      <c r="W62" s="232"/>
      <c r="X62" s="232" t="s">
        <v>462</v>
      </c>
      <c r="Y62" s="232" t="s">
        <v>235</v>
      </c>
      <c r="Z62" s="212"/>
      <c r="AA62" s="212"/>
      <c r="AB62" s="212"/>
      <c r="AC62" s="212"/>
      <c r="AD62" s="212"/>
      <c r="AE62" s="212"/>
      <c r="AF62" s="212"/>
      <c r="AG62" s="212" t="s">
        <v>463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25">
      <c r="A63" s="229"/>
      <c r="B63" s="230"/>
      <c r="C63" s="267" t="s">
        <v>1509</v>
      </c>
      <c r="D63" s="233"/>
      <c r="E63" s="234">
        <v>35</v>
      </c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2"/>
      <c r="AA63" s="212"/>
      <c r="AB63" s="212"/>
      <c r="AC63" s="212"/>
      <c r="AD63" s="212"/>
      <c r="AE63" s="212"/>
      <c r="AF63" s="212"/>
      <c r="AG63" s="212" t="s">
        <v>238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5">
      <c r="A64" s="255">
        <v>17</v>
      </c>
      <c r="B64" s="256" t="s">
        <v>1510</v>
      </c>
      <c r="C64" s="268" t="s">
        <v>1511</v>
      </c>
      <c r="D64" s="257" t="s">
        <v>291</v>
      </c>
      <c r="E64" s="258">
        <v>190</v>
      </c>
      <c r="F64" s="259"/>
      <c r="G64" s="260">
        <f>ROUND(E64*F64,2)</f>
        <v>0</v>
      </c>
      <c r="H64" s="259"/>
      <c r="I64" s="260">
        <f>ROUND(E64*H64,2)</f>
        <v>0</v>
      </c>
      <c r="J64" s="259"/>
      <c r="K64" s="260">
        <f>ROUND(E64*J64,2)</f>
        <v>0</v>
      </c>
      <c r="L64" s="260">
        <v>21</v>
      </c>
      <c r="M64" s="260">
        <f>G64*(1+L64/100)</f>
        <v>0</v>
      </c>
      <c r="N64" s="258">
        <v>0.2024</v>
      </c>
      <c r="O64" s="258">
        <f>ROUND(E64*N64,2)</f>
        <v>38.46</v>
      </c>
      <c r="P64" s="258">
        <v>0</v>
      </c>
      <c r="Q64" s="258">
        <f>ROUND(E64*P64,2)</f>
        <v>0</v>
      </c>
      <c r="R64" s="260"/>
      <c r="S64" s="260" t="s">
        <v>232</v>
      </c>
      <c r="T64" s="261" t="s">
        <v>233</v>
      </c>
      <c r="U64" s="232">
        <v>2.5999999999999999E-2</v>
      </c>
      <c r="V64" s="232">
        <f>ROUND(E64*U64,2)</f>
        <v>4.9400000000000004</v>
      </c>
      <c r="W64" s="232"/>
      <c r="X64" s="232" t="s">
        <v>234</v>
      </c>
      <c r="Y64" s="232" t="s">
        <v>235</v>
      </c>
      <c r="Z64" s="212"/>
      <c r="AA64" s="212"/>
      <c r="AB64" s="212"/>
      <c r="AC64" s="212"/>
      <c r="AD64" s="212"/>
      <c r="AE64" s="212"/>
      <c r="AF64" s="212"/>
      <c r="AG64" s="212" t="s">
        <v>236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48">
        <v>18</v>
      </c>
      <c r="B65" s="249" t="s">
        <v>1512</v>
      </c>
      <c r="C65" s="266" t="s">
        <v>1513</v>
      </c>
      <c r="D65" s="250" t="s">
        <v>291</v>
      </c>
      <c r="E65" s="251">
        <v>95</v>
      </c>
      <c r="F65" s="252"/>
      <c r="G65" s="253">
        <f>ROUND(E65*F65,2)</f>
        <v>0</v>
      </c>
      <c r="H65" s="252"/>
      <c r="I65" s="253">
        <f>ROUND(E65*H65,2)</f>
        <v>0</v>
      </c>
      <c r="J65" s="252"/>
      <c r="K65" s="253">
        <f>ROUND(E65*J65,2)</f>
        <v>0</v>
      </c>
      <c r="L65" s="253">
        <v>21</v>
      </c>
      <c r="M65" s="253">
        <f>G65*(1+L65/100)</f>
        <v>0</v>
      </c>
      <c r="N65" s="251">
        <v>7.3899999999999993E-2</v>
      </c>
      <c r="O65" s="251">
        <f>ROUND(E65*N65,2)</f>
        <v>7.02</v>
      </c>
      <c r="P65" s="251">
        <v>0</v>
      </c>
      <c r="Q65" s="251">
        <f>ROUND(E65*P65,2)</f>
        <v>0</v>
      </c>
      <c r="R65" s="253"/>
      <c r="S65" s="253" t="s">
        <v>232</v>
      </c>
      <c r="T65" s="254" t="s">
        <v>233</v>
      </c>
      <c r="U65" s="232">
        <v>0.48</v>
      </c>
      <c r="V65" s="232">
        <f>ROUND(E65*U65,2)</f>
        <v>45.6</v>
      </c>
      <c r="W65" s="232"/>
      <c r="X65" s="232" t="s">
        <v>234</v>
      </c>
      <c r="Y65" s="232" t="s">
        <v>235</v>
      </c>
      <c r="Z65" s="212"/>
      <c r="AA65" s="212"/>
      <c r="AB65" s="212"/>
      <c r="AC65" s="212"/>
      <c r="AD65" s="212"/>
      <c r="AE65" s="212"/>
      <c r="AF65" s="212"/>
      <c r="AG65" s="212" t="s">
        <v>236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2" x14ac:dyDescent="0.25">
      <c r="A66" s="229"/>
      <c r="B66" s="230"/>
      <c r="C66" s="267" t="s">
        <v>1460</v>
      </c>
      <c r="D66" s="233"/>
      <c r="E66" s="234"/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32"/>
      <c r="Z66" s="212"/>
      <c r="AA66" s="212"/>
      <c r="AB66" s="212"/>
      <c r="AC66" s="212"/>
      <c r="AD66" s="212"/>
      <c r="AE66" s="212"/>
      <c r="AF66" s="212"/>
      <c r="AG66" s="212" t="s">
        <v>238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 x14ac:dyDescent="0.25">
      <c r="A67" s="229"/>
      <c r="B67" s="230"/>
      <c r="C67" s="267" t="s">
        <v>1514</v>
      </c>
      <c r="D67" s="233"/>
      <c r="E67" s="234">
        <v>95</v>
      </c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32"/>
      <c r="Z67" s="212"/>
      <c r="AA67" s="212"/>
      <c r="AB67" s="212"/>
      <c r="AC67" s="212"/>
      <c r="AD67" s="212"/>
      <c r="AE67" s="212"/>
      <c r="AF67" s="212"/>
      <c r="AG67" s="212" t="s">
        <v>238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5">
      <c r="A68" s="248">
        <v>19</v>
      </c>
      <c r="B68" s="249" t="s">
        <v>1515</v>
      </c>
      <c r="C68" s="266" t="s">
        <v>1516</v>
      </c>
      <c r="D68" s="250" t="s">
        <v>291</v>
      </c>
      <c r="E68" s="251">
        <v>104.5</v>
      </c>
      <c r="F68" s="252"/>
      <c r="G68" s="253">
        <f>ROUND(E68*F68,2)</f>
        <v>0</v>
      </c>
      <c r="H68" s="252"/>
      <c r="I68" s="253">
        <f>ROUND(E68*H68,2)</f>
        <v>0</v>
      </c>
      <c r="J68" s="252"/>
      <c r="K68" s="253">
        <f>ROUND(E68*J68,2)</f>
        <v>0</v>
      </c>
      <c r="L68" s="253">
        <v>21</v>
      </c>
      <c r="M68" s="253">
        <f>G68*(1+L68/100)</f>
        <v>0</v>
      </c>
      <c r="N68" s="251">
        <v>0.17244999999999999</v>
      </c>
      <c r="O68" s="251">
        <f>ROUND(E68*N68,2)</f>
        <v>18.02</v>
      </c>
      <c r="P68" s="251">
        <v>0</v>
      </c>
      <c r="Q68" s="251">
        <f>ROUND(E68*P68,2)</f>
        <v>0</v>
      </c>
      <c r="R68" s="253" t="s">
        <v>461</v>
      </c>
      <c r="S68" s="253" t="s">
        <v>232</v>
      </c>
      <c r="T68" s="254" t="s">
        <v>233</v>
      </c>
      <c r="U68" s="232">
        <v>0</v>
      </c>
      <c r="V68" s="232">
        <f>ROUND(E68*U68,2)</f>
        <v>0</v>
      </c>
      <c r="W68" s="232"/>
      <c r="X68" s="232" t="s">
        <v>462</v>
      </c>
      <c r="Y68" s="232" t="s">
        <v>235</v>
      </c>
      <c r="Z68" s="212"/>
      <c r="AA68" s="212"/>
      <c r="AB68" s="212"/>
      <c r="AC68" s="212"/>
      <c r="AD68" s="212"/>
      <c r="AE68" s="212"/>
      <c r="AF68" s="212"/>
      <c r="AG68" s="212" t="s">
        <v>463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 x14ac:dyDescent="0.25">
      <c r="A69" s="229"/>
      <c r="B69" s="230"/>
      <c r="C69" s="267" t="s">
        <v>1460</v>
      </c>
      <c r="D69" s="233"/>
      <c r="E69" s="234"/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32"/>
      <c r="Z69" s="212"/>
      <c r="AA69" s="212"/>
      <c r="AB69" s="212"/>
      <c r="AC69" s="212"/>
      <c r="AD69" s="212"/>
      <c r="AE69" s="212"/>
      <c r="AF69" s="212"/>
      <c r="AG69" s="212" t="s">
        <v>238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5">
      <c r="A70" s="229"/>
      <c r="B70" s="230"/>
      <c r="C70" s="267" t="s">
        <v>1517</v>
      </c>
      <c r="D70" s="233"/>
      <c r="E70" s="234">
        <v>104.5</v>
      </c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32"/>
      <c r="Z70" s="212"/>
      <c r="AA70" s="212"/>
      <c r="AB70" s="212"/>
      <c r="AC70" s="212"/>
      <c r="AD70" s="212"/>
      <c r="AE70" s="212"/>
      <c r="AF70" s="212"/>
      <c r="AG70" s="212" t="s">
        <v>238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5">
      <c r="A71" s="255">
        <v>20</v>
      </c>
      <c r="B71" s="256" t="s">
        <v>1518</v>
      </c>
      <c r="C71" s="268" t="s">
        <v>1519</v>
      </c>
      <c r="D71" s="257" t="s">
        <v>291</v>
      </c>
      <c r="E71" s="258">
        <v>95</v>
      </c>
      <c r="F71" s="259"/>
      <c r="G71" s="260">
        <f>ROUND(E71*F71,2)</f>
        <v>0</v>
      </c>
      <c r="H71" s="259"/>
      <c r="I71" s="260">
        <f>ROUND(E71*H71,2)</f>
        <v>0</v>
      </c>
      <c r="J71" s="259"/>
      <c r="K71" s="260">
        <f>ROUND(E71*J71,2)</f>
        <v>0</v>
      </c>
      <c r="L71" s="260">
        <v>21</v>
      </c>
      <c r="M71" s="260">
        <f>G71*(1+L71/100)</f>
        <v>0</v>
      </c>
      <c r="N71" s="258">
        <v>0.30651</v>
      </c>
      <c r="O71" s="258">
        <f>ROUND(E71*N71,2)</f>
        <v>29.12</v>
      </c>
      <c r="P71" s="258">
        <v>0</v>
      </c>
      <c r="Q71" s="258">
        <f>ROUND(E71*P71,2)</f>
        <v>0</v>
      </c>
      <c r="R71" s="260"/>
      <c r="S71" s="260" t="s">
        <v>232</v>
      </c>
      <c r="T71" s="261" t="s">
        <v>233</v>
      </c>
      <c r="U71" s="232">
        <v>2.5000000000000001E-2</v>
      </c>
      <c r="V71" s="232">
        <f>ROUND(E71*U71,2)</f>
        <v>2.38</v>
      </c>
      <c r="W71" s="232"/>
      <c r="X71" s="232" t="s">
        <v>234</v>
      </c>
      <c r="Y71" s="232" t="s">
        <v>235</v>
      </c>
      <c r="Z71" s="212"/>
      <c r="AA71" s="212"/>
      <c r="AB71" s="212"/>
      <c r="AC71" s="212"/>
      <c r="AD71" s="212"/>
      <c r="AE71" s="212"/>
      <c r="AF71" s="212"/>
      <c r="AG71" s="212" t="s">
        <v>236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0" outlineLevel="1" x14ac:dyDescent="0.25">
      <c r="A72" s="255">
        <v>21</v>
      </c>
      <c r="B72" s="256" t="s">
        <v>1520</v>
      </c>
      <c r="C72" s="268" t="s">
        <v>1521</v>
      </c>
      <c r="D72" s="257" t="s">
        <v>291</v>
      </c>
      <c r="E72" s="258">
        <v>95</v>
      </c>
      <c r="F72" s="259"/>
      <c r="G72" s="260">
        <f>ROUND(E72*F72,2)</f>
        <v>0</v>
      </c>
      <c r="H72" s="259"/>
      <c r="I72" s="260">
        <f>ROUND(E72*H72,2)</f>
        <v>0</v>
      </c>
      <c r="J72" s="259"/>
      <c r="K72" s="260">
        <f>ROUND(E72*J72,2)</f>
        <v>0</v>
      </c>
      <c r="L72" s="260">
        <v>21</v>
      </c>
      <c r="M72" s="260">
        <f>G72*(1+L72/100)</f>
        <v>0</v>
      </c>
      <c r="N72" s="258">
        <v>0.23</v>
      </c>
      <c r="O72" s="258">
        <f>ROUND(E72*N72,2)</f>
        <v>21.85</v>
      </c>
      <c r="P72" s="258">
        <v>0</v>
      </c>
      <c r="Q72" s="258">
        <f>ROUND(E72*P72,2)</f>
        <v>0</v>
      </c>
      <c r="R72" s="260"/>
      <c r="S72" s="260" t="s">
        <v>232</v>
      </c>
      <c r="T72" s="261" t="s">
        <v>233</v>
      </c>
      <c r="U72" s="232">
        <v>2.3E-2</v>
      </c>
      <c r="V72" s="232">
        <f>ROUND(E72*U72,2)</f>
        <v>2.19</v>
      </c>
      <c r="W72" s="232"/>
      <c r="X72" s="232" t="s">
        <v>234</v>
      </c>
      <c r="Y72" s="232" t="s">
        <v>235</v>
      </c>
      <c r="Z72" s="212"/>
      <c r="AA72" s="212"/>
      <c r="AB72" s="212"/>
      <c r="AC72" s="212"/>
      <c r="AD72" s="212"/>
      <c r="AE72" s="212"/>
      <c r="AF72" s="212"/>
      <c r="AG72" s="212" t="s">
        <v>236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30" outlineLevel="1" x14ac:dyDescent="0.25">
      <c r="A73" s="248">
        <v>22</v>
      </c>
      <c r="B73" s="249" t="s">
        <v>1522</v>
      </c>
      <c r="C73" s="266" t="s">
        <v>1523</v>
      </c>
      <c r="D73" s="250" t="s">
        <v>405</v>
      </c>
      <c r="E73" s="251">
        <v>130</v>
      </c>
      <c r="F73" s="252"/>
      <c r="G73" s="253">
        <f>ROUND(E73*F73,2)</f>
        <v>0</v>
      </c>
      <c r="H73" s="252"/>
      <c r="I73" s="253">
        <f>ROUND(E73*H73,2)</f>
        <v>0</v>
      </c>
      <c r="J73" s="252"/>
      <c r="K73" s="253">
        <f>ROUND(E73*J73,2)</f>
        <v>0</v>
      </c>
      <c r="L73" s="253">
        <v>21</v>
      </c>
      <c r="M73" s="253">
        <f>G73*(1+L73/100)</f>
        <v>0</v>
      </c>
      <c r="N73" s="251">
        <v>0.22133</v>
      </c>
      <c r="O73" s="251">
        <f>ROUND(E73*N73,2)</f>
        <v>28.77</v>
      </c>
      <c r="P73" s="251">
        <v>0</v>
      </c>
      <c r="Q73" s="251">
        <f>ROUND(E73*P73,2)</f>
        <v>0</v>
      </c>
      <c r="R73" s="253"/>
      <c r="S73" s="253" t="s">
        <v>232</v>
      </c>
      <c r="T73" s="254" t="s">
        <v>233</v>
      </c>
      <c r="U73" s="232">
        <v>0.27</v>
      </c>
      <c r="V73" s="232">
        <f>ROUND(E73*U73,2)</f>
        <v>35.1</v>
      </c>
      <c r="W73" s="232"/>
      <c r="X73" s="232" t="s">
        <v>234</v>
      </c>
      <c r="Y73" s="232" t="s">
        <v>235</v>
      </c>
      <c r="Z73" s="212"/>
      <c r="AA73" s="212"/>
      <c r="AB73" s="212"/>
      <c r="AC73" s="212"/>
      <c r="AD73" s="212"/>
      <c r="AE73" s="212"/>
      <c r="AF73" s="212"/>
      <c r="AG73" s="212" t="s">
        <v>236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2" x14ac:dyDescent="0.25">
      <c r="A74" s="229"/>
      <c r="B74" s="230"/>
      <c r="C74" s="267" t="s">
        <v>1460</v>
      </c>
      <c r="D74" s="233"/>
      <c r="E74" s="234"/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32"/>
      <c r="Z74" s="212"/>
      <c r="AA74" s="212"/>
      <c r="AB74" s="212"/>
      <c r="AC74" s="212"/>
      <c r="AD74" s="212"/>
      <c r="AE74" s="212"/>
      <c r="AF74" s="212"/>
      <c r="AG74" s="212" t="s">
        <v>238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5">
      <c r="A75" s="229"/>
      <c r="B75" s="230"/>
      <c r="C75" s="267" t="s">
        <v>1524</v>
      </c>
      <c r="D75" s="233"/>
      <c r="E75" s="234">
        <v>130</v>
      </c>
      <c r="F75" s="232"/>
      <c r="G75" s="232"/>
      <c r="H75" s="232"/>
      <c r="I75" s="232"/>
      <c r="J75" s="232"/>
      <c r="K75" s="232"/>
      <c r="L75" s="232"/>
      <c r="M75" s="232"/>
      <c r="N75" s="231"/>
      <c r="O75" s="231"/>
      <c r="P75" s="231"/>
      <c r="Q75" s="231"/>
      <c r="R75" s="232"/>
      <c r="S75" s="232"/>
      <c r="T75" s="232"/>
      <c r="U75" s="232"/>
      <c r="V75" s="232"/>
      <c r="W75" s="232"/>
      <c r="X75" s="232"/>
      <c r="Y75" s="232"/>
      <c r="Z75" s="212"/>
      <c r="AA75" s="212"/>
      <c r="AB75" s="212"/>
      <c r="AC75" s="212"/>
      <c r="AD75" s="212"/>
      <c r="AE75" s="212"/>
      <c r="AF75" s="212"/>
      <c r="AG75" s="212" t="s">
        <v>238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13" x14ac:dyDescent="0.25">
      <c r="A76" s="238" t="s">
        <v>227</v>
      </c>
      <c r="B76" s="239" t="s">
        <v>164</v>
      </c>
      <c r="C76" s="265" t="s">
        <v>165</v>
      </c>
      <c r="D76" s="240"/>
      <c r="E76" s="241"/>
      <c r="F76" s="242"/>
      <c r="G76" s="242">
        <f>SUMIF(AG77:AG79,"&lt;&gt;NOR",G77:G79)</f>
        <v>0</v>
      </c>
      <c r="H76" s="242"/>
      <c r="I76" s="242">
        <f>SUM(I77:I79)</f>
        <v>0</v>
      </c>
      <c r="J76" s="242"/>
      <c r="K76" s="242">
        <f>SUM(K77:K79)</f>
        <v>0</v>
      </c>
      <c r="L76" s="242"/>
      <c r="M76" s="242">
        <f>SUM(M77:M79)</f>
        <v>0</v>
      </c>
      <c r="N76" s="241"/>
      <c r="O76" s="241">
        <f>SUM(O77:O79)</f>
        <v>0</v>
      </c>
      <c r="P76" s="241"/>
      <c r="Q76" s="241">
        <f>SUM(Q77:Q79)</f>
        <v>1.2</v>
      </c>
      <c r="R76" s="242"/>
      <c r="S76" s="242"/>
      <c r="T76" s="243"/>
      <c r="U76" s="237"/>
      <c r="V76" s="237">
        <f>SUM(V77:V79)</f>
        <v>6.65</v>
      </c>
      <c r="W76" s="237"/>
      <c r="X76" s="237"/>
      <c r="Y76" s="237"/>
      <c r="AG76" t="s">
        <v>228</v>
      </c>
    </row>
    <row r="77" spans="1:60" outlineLevel="1" x14ac:dyDescent="0.25">
      <c r="A77" s="248">
        <v>23</v>
      </c>
      <c r="B77" s="249" t="s">
        <v>1098</v>
      </c>
      <c r="C77" s="266" t="s">
        <v>1099</v>
      </c>
      <c r="D77" s="250" t="s">
        <v>231</v>
      </c>
      <c r="E77" s="251">
        <v>0.5</v>
      </c>
      <c r="F77" s="252"/>
      <c r="G77" s="253">
        <f>ROUND(E77*F77,2)</f>
        <v>0</v>
      </c>
      <c r="H77" s="252"/>
      <c r="I77" s="253">
        <f>ROUND(E77*H77,2)</f>
        <v>0</v>
      </c>
      <c r="J77" s="252"/>
      <c r="K77" s="253">
        <f>ROUND(E77*J77,2)</f>
        <v>0</v>
      </c>
      <c r="L77" s="253">
        <v>21</v>
      </c>
      <c r="M77" s="253">
        <f>G77*(1+L77/100)</f>
        <v>0</v>
      </c>
      <c r="N77" s="251">
        <v>0</v>
      </c>
      <c r="O77" s="251">
        <f>ROUND(E77*N77,2)</f>
        <v>0</v>
      </c>
      <c r="P77" s="251">
        <v>2.4</v>
      </c>
      <c r="Q77" s="251">
        <f>ROUND(E77*P77,2)</f>
        <v>1.2</v>
      </c>
      <c r="R77" s="253"/>
      <c r="S77" s="253" t="s">
        <v>232</v>
      </c>
      <c r="T77" s="254" t="s">
        <v>233</v>
      </c>
      <c r="U77" s="232">
        <v>13.301</v>
      </c>
      <c r="V77" s="232">
        <f>ROUND(E77*U77,2)</f>
        <v>6.65</v>
      </c>
      <c r="W77" s="232"/>
      <c r="X77" s="232" t="s">
        <v>234</v>
      </c>
      <c r="Y77" s="232" t="s">
        <v>235</v>
      </c>
      <c r="Z77" s="212"/>
      <c r="AA77" s="212"/>
      <c r="AB77" s="212"/>
      <c r="AC77" s="212"/>
      <c r="AD77" s="212"/>
      <c r="AE77" s="212"/>
      <c r="AF77" s="212"/>
      <c r="AG77" s="212" t="s">
        <v>236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 x14ac:dyDescent="0.25">
      <c r="A78" s="229"/>
      <c r="B78" s="230"/>
      <c r="C78" s="267" t="s">
        <v>1460</v>
      </c>
      <c r="D78" s="233"/>
      <c r="E78" s="234"/>
      <c r="F78" s="232"/>
      <c r="G78" s="232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32"/>
      <c r="Z78" s="212"/>
      <c r="AA78" s="212"/>
      <c r="AB78" s="212"/>
      <c r="AC78" s="212"/>
      <c r="AD78" s="212"/>
      <c r="AE78" s="212"/>
      <c r="AF78" s="212"/>
      <c r="AG78" s="212" t="s">
        <v>238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0" outlineLevel="3" x14ac:dyDescent="0.25">
      <c r="A79" s="229"/>
      <c r="B79" s="230"/>
      <c r="C79" s="267" t="s">
        <v>1525</v>
      </c>
      <c r="D79" s="233"/>
      <c r="E79" s="234">
        <v>0.5</v>
      </c>
      <c r="F79" s="232"/>
      <c r="G79" s="232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32"/>
      <c r="Z79" s="212"/>
      <c r="AA79" s="212"/>
      <c r="AB79" s="212"/>
      <c r="AC79" s="212"/>
      <c r="AD79" s="212"/>
      <c r="AE79" s="212"/>
      <c r="AF79" s="212"/>
      <c r="AG79" s="212" t="s">
        <v>238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13" x14ac:dyDescent="0.25">
      <c r="A80" s="238" t="s">
        <v>227</v>
      </c>
      <c r="B80" s="239" t="s">
        <v>168</v>
      </c>
      <c r="C80" s="265" t="s">
        <v>169</v>
      </c>
      <c r="D80" s="240"/>
      <c r="E80" s="241"/>
      <c r="F80" s="242"/>
      <c r="G80" s="242">
        <f>SUMIF(AG81:AG81,"&lt;&gt;NOR",G81:G81)</f>
        <v>0</v>
      </c>
      <c r="H80" s="242"/>
      <c r="I80" s="242">
        <f>SUM(I81:I81)</f>
        <v>0</v>
      </c>
      <c r="J80" s="242"/>
      <c r="K80" s="242">
        <f>SUM(K81:K81)</f>
        <v>0</v>
      </c>
      <c r="L80" s="242"/>
      <c r="M80" s="242">
        <f>SUM(M81:M81)</f>
        <v>0</v>
      </c>
      <c r="N80" s="241"/>
      <c r="O80" s="241">
        <f>SUM(O81:O81)</f>
        <v>0</v>
      </c>
      <c r="P80" s="241"/>
      <c r="Q80" s="241">
        <f>SUM(Q81:Q81)</f>
        <v>0</v>
      </c>
      <c r="R80" s="242"/>
      <c r="S80" s="242"/>
      <c r="T80" s="243"/>
      <c r="U80" s="237"/>
      <c r="V80" s="237">
        <f>SUM(V81:V81)</f>
        <v>101.91</v>
      </c>
      <c r="W80" s="237"/>
      <c r="X80" s="237"/>
      <c r="Y80" s="237"/>
      <c r="AG80" t="s">
        <v>228</v>
      </c>
    </row>
    <row r="81" spans="1:60" outlineLevel="1" x14ac:dyDescent="0.25">
      <c r="A81" s="255">
        <v>24</v>
      </c>
      <c r="B81" s="256" t="s">
        <v>1526</v>
      </c>
      <c r="C81" s="268" t="s">
        <v>1527</v>
      </c>
      <c r="D81" s="257" t="s">
        <v>444</v>
      </c>
      <c r="E81" s="258">
        <v>261.30387999999999</v>
      </c>
      <c r="F81" s="259"/>
      <c r="G81" s="260">
        <f>ROUND(E81*F81,2)</f>
        <v>0</v>
      </c>
      <c r="H81" s="259"/>
      <c r="I81" s="260">
        <f>ROUND(E81*H81,2)</f>
        <v>0</v>
      </c>
      <c r="J81" s="259"/>
      <c r="K81" s="260">
        <f>ROUND(E81*J81,2)</f>
        <v>0</v>
      </c>
      <c r="L81" s="260">
        <v>21</v>
      </c>
      <c r="M81" s="260">
        <f>G81*(1+L81/100)</f>
        <v>0</v>
      </c>
      <c r="N81" s="258">
        <v>0</v>
      </c>
      <c r="O81" s="258">
        <f>ROUND(E81*N81,2)</f>
        <v>0</v>
      </c>
      <c r="P81" s="258">
        <v>0</v>
      </c>
      <c r="Q81" s="258">
        <f>ROUND(E81*P81,2)</f>
        <v>0</v>
      </c>
      <c r="R81" s="260"/>
      <c r="S81" s="260" t="s">
        <v>232</v>
      </c>
      <c r="T81" s="261" t="s">
        <v>233</v>
      </c>
      <c r="U81" s="232">
        <v>0.39</v>
      </c>
      <c r="V81" s="232">
        <f>ROUND(E81*U81,2)</f>
        <v>101.91</v>
      </c>
      <c r="W81" s="232"/>
      <c r="X81" s="232" t="s">
        <v>445</v>
      </c>
      <c r="Y81" s="232" t="s">
        <v>235</v>
      </c>
      <c r="Z81" s="212"/>
      <c r="AA81" s="212"/>
      <c r="AB81" s="212"/>
      <c r="AC81" s="212"/>
      <c r="AD81" s="212"/>
      <c r="AE81" s="212"/>
      <c r="AF81" s="212"/>
      <c r="AG81" s="212" t="s">
        <v>446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13" x14ac:dyDescent="0.25">
      <c r="A82" s="238" t="s">
        <v>227</v>
      </c>
      <c r="B82" s="239" t="s">
        <v>188</v>
      </c>
      <c r="C82" s="265" t="s">
        <v>189</v>
      </c>
      <c r="D82" s="240"/>
      <c r="E82" s="241"/>
      <c r="F82" s="242"/>
      <c r="G82" s="242">
        <f>SUMIF(AG83:AG86,"&lt;&gt;NOR",G83:G86)</f>
        <v>0</v>
      </c>
      <c r="H82" s="242"/>
      <c r="I82" s="242">
        <f>SUM(I83:I86)</f>
        <v>0</v>
      </c>
      <c r="J82" s="242"/>
      <c r="K82" s="242">
        <f>SUM(K83:K86)</f>
        <v>0</v>
      </c>
      <c r="L82" s="242"/>
      <c r="M82" s="242">
        <f>SUM(M83:M86)</f>
        <v>0</v>
      </c>
      <c r="N82" s="241"/>
      <c r="O82" s="241">
        <f>SUM(O83:O86)</f>
        <v>0</v>
      </c>
      <c r="P82" s="241"/>
      <c r="Q82" s="241">
        <f>SUM(Q83:Q86)</f>
        <v>0.45</v>
      </c>
      <c r="R82" s="242"/>
      <c r="S82" s="242"/>
      <c r="T82" s="243"/>
      <c r="U82" s="237"/>
      <c r="V82" s="237">
        <f>SUM(V83:V86)</f>
        <v>0</v>
      </c>
      <c r="W82" s="237"/>
      <c r="X82" s="237"/>
      <c r="Y82" s="237"/>
      <c r="AG82" t="s">
        <v>228</v>
      </c>
    </row>
    <row r="83" spans="1:60" outlineLevel="1" x14ac:dyDescent="0.25">
      <c r="A83" s="248">
        <v>25</v>
      </c>
      <c r="B83" s="249" t="s">
        <v>1528</v>
      </c>
      <c r="C83" s="266" t="s">
        <v>1529</v>
      </c>
      <c r="D83" s="250" t="s">
        <v>405</v>
      </c>
      <c r="E83" s="251">
        <v>38</v>
      </c>
      <c r="F83" s="252"/>
      <c r="G83" s="253">
        <f>ROUND(E83*F83,2)</f>
        <v>0</v>
      </c>
      <c r="H83" s="252"/>
      <c r="I83" s="253">
        <f>ROUND(E83*H83,2)</f>
        <v>0</v>
      </c>
      <c r="J83" s="252"/>
      <c r="K83" s="253">
        <f>ROUND(E83*J83,2)</f>
        <v>0</v>
      </c>
      <c r="L83" s="253">
        <v>21</v>
      </c>
      <c r="M83" s="253">
        <f>G83*(1+L83/100)</f>
        <v>0</v>
      </c>
      <c r="N83" s="251">
        <v>9.0000000000000006E-5</v>
      </c>
      <c r="O83" s="251">
        <f>ROUND(E83*N83,2)</f>
        <v>0</v>
      </c>
      <c r="P83" s="251">
        <v>1.184E-2</v>
      </c>
      <c r="Q83" s="251">
        <f>ROUND(E83*P83,2)</f>
        <v>0.45</v>
      </c>
      <c r="R83" s="253"/>
      <c r="S83" s="253" t="s">
        <v>232</v>
      </c>
      <c r="T83" s="254" t="s">
        <v>233</v>
      </c>
      <c r="U83" s="232">
        <v>0</v>
      </c>
      <c r="V83" s="232">
        <f>ROUND(E83*U83,2)</f>
        <v>0</v>
      </c>
      <c r="W83" s="232"/>
      <c r="X83" s="232" t="s">
        <v>1474</v>
      </c>
      <c r="Y83" s="232" t="s">
        <v>235</v>
      </c>
      <c r="Z83" s="212"/>
      <c r="AA83" s="212"/>
      <c r="AB83" s="212"/>
      <c r="AC83" s="212"/>
      <c r="AD83" s="212"/>
      <c r="AE83" s="212"/>
      <c r="AF83" s="212"/>
      <c r="AG83" s="212" t="s">
        <v>1475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0.5" outlineLevel="2" x14ac:dyDescent="0.25">
      <c r="A84" s="229"/>
      <c r="B84" s="230"/>
      <c r="C84" s="269" t="s">
        <v>1530</v>
      </c>
      <c r="D84" s="262"/>
      <c r="E84" s="262"/>
      <c r="F84" s="262"/>
      <c r="G84" s="262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32"/>
      <c r="Z84" s="212"/>
      <c r="AA84" s="212"/>
      <c r="AB84" s="212"/>
      <c r="AC84" s="212"/>
      <c r="AD84" s="212"/>
      <c r="AE84" s="212"/>
      <c r="AF84" s="212"/>
      <c r="AG84" s="212" t="s">
        <v>297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63" t="str">
        <f>C84</f>
        <v>Svislé přemístění ze 2. NP, nebo 1. PP, vodorovné vnitrostaveništní přemístění do 30 m, odvoz na skládku do 10 km. Bez poplatku za skládku.</v>
      </c>
      <c r="BB84" s="212"/>
      <c r="BC84" s="212"/>
      <c r="BD84" s="212"/>
      <c r="BE84" s="212"/>
      <c r="BF84" s="212"/>
      <c r="BG84" s="212"/>
      <c r="BH84" s="212"/>
    </row>
    <row r="85" spans="1:60" outlineLevel="2" x14ac:dyDescent="0.25">
      <c r="A85" s="229"/>
      <c r="B85" s="230"/>
      <c r="C85" s="267" t="s">
        <v>1460</v>
      </c>
      <c r="D85" s="233"/>
      <c r="E85" s="234"/>
      <c r="F85" s="232"/>
      <c r="G85" s="23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2"/>
      <c r="AA85" s="212"/>
      <c r="AB85" s="212"/>
      <c r="AC85" s="212"/>
      <c r="AD85" s="212"/>
      <c r="AE85" s="212"/>
      <c r="AF85" s="212"/>
      <c r="AG85" s="212" t="s">
        <v>238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0" outlineLevel="3" x14ac:dyDescent="0.25">
      <c r="A86" s="229"/>
      <c r="B86" s="230"/>
      <c r="C86" s="267" t="s">
        <v>1531</v>
      </c>
      <c r="D86" s="233"/>
      <c r="E86" s="234">
        <v>38</v>
      </c>
      <c r="F86" s="232"/>
      <c r="G86" s="232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32"/>
      <c r="Z86" s="212"/>
      <c r="AA86" s="212"/>
      <c r="AB86" s="212"/>
      <c r="AC86" s="212"/>
      <c r="AD86" s="212"/>
      <c r="AE86" s="212"/>
      <c r="AF86" s="212"/>
      <c r="AG86" s="212" t="s">
        <v>238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ht="13" x14ac:dyDescent="0.25">
      <c r="A87" s="238" t="s">
        <v>227</v>
      </c>
      <c r="B87" s="239" t="s">
        <v>196</v>
      </c>
      <c r="C87" s="265" t="s">
        <v>197</v>
      </c>
      <c r="D87" s="240"/>
      <c r="E87" s="241"/>
      <c r="F87" s="242"/>
      <c r="G87" s="242">
        <f>SUMIF(AG88:AG97,"&lt;&gt;NOR",G88:G97)</f>
        <v>0</v>
      </c>
      <c r="H87" s="242"/>
      <c r="I87" s="242">
        <f>SUM(I88:I97)</f>
        <v>0</v>
      </c>
      <c r="J87" s="242"/>
      <c r="K87" s="242">
        <f>SUM(K88:K97)</f>
        <v>0</v>
      </c>
      <c r="L87" s="242"/>
      <c r="M87" s="242">
        <f>SUM(M88:M97)</f>
        <v>0</v>
      </c>
      <c r="N87" s="241"/>
      <c r="O87" s="241">
        <f>SUM(O88:O97)</f>
        <v>0</v>
      </c>
      <c r="P87" s="241"/>
      <c r="Q87" s="241">
        <f>SUM(Q88:Q97)</f>
        <v>0</v>
      </c>
      <c r="R87" s="242"/>
      <c r="S87" s="242"/>
      <c r="T87" s="243"/>
      <c r="U87" s="237"/>
      <c r="V87" s="237">
        <f>SUM(V88:V97)</f>
        <v>312.55</v>
      </c>
      <c r="W87" s="237"/>
      <c r="X87" s="237"/>
      <c r="Y87" s="237"/>
      <c r="AG87" t="s">
        <v>228</v>
      </c>
    </row>
    <row r="88" spans="1:60" outlineLevel="1" x14ac:dyDescent="0.25">
      <c r="A88" s="248">
        <v>26</v>
      </c>
      <c r="B88" s="249" t="s">
        <v>1182</v>
      </c>
      <c r="C88" s="266" t="s">
        <v>1183</v>
      </c>
      <c r="D88" s="250" t="s">
        <v>444</v>
      </c>
      <c r="E88" s="251">
        <v>637.86699999999996</v>
      </c>
      <c r="F88" s="252"/>
      <c r="G88" s="253">
        <f>ROUND(E88*F88,2)</f>
        <v>0</v>
      </c>
      <c r="H88" s="252"/>
      <c r="I88" s="253">
        <f>ROUND(E88*H88,2)</f>
        <v>0</v>
      </c>
      <c r="J88" s="252"/>
      <c r="K88" s="253">
        <f>ROUND(E88*J88,2)</f>
        <v>0</v>
      </c>
      <c r="L88" s="253">
        <v>21</v>
      </c>
      <c r="M88" s="253">
        <f>G88*(1+L88/100)</f>
        <v>0</v>
      </c>
      <c r="N88" s="251">
        <v>0</v>
      </c>
      <c r="O88" s="251">
        <f>ROUND(E88*N88,2)</f>
        <v>0</v>
      </c>
      <c r="P88" s="251">
        <v>0</v>
      </c>
      <c r="Q88" s="251">
        <f>ROUND(E88*P88,2)</f>
        <v>0</v>
      </c>
      <c r="R88" s="253"/>
      <c r="S88" s="253" t="s">
        <v>232</v>
      </c>
      <c r="T88" s="254" t="s">
        <v>233</v>
      </c>
      <c r="U88" s="232">
        <v>0.49</v>
      </c>
      <c r="V88" s="232">
        <f>ROUND(E88*U88,2)</f>
        <v>312.55</v>
      </c>
      <c r="W88" s="232"/>
      <c r="X88" s="232" t="s">
        <v>1180</v>
      </c>
      <c r="Y88" s="232" t="s">
        <v>235</v>
      </c>
      <c r="Z88" s="212"/>
      <c r="AA88" s="212"/>
      <c r="AB88" s="212"/>
      <c r="AC88" s="212"/>
      <c r="AD88" s="212"/>
      <c r="AE88" s="212"/>
      <c r="AF88" s="212"/>
      <c r="AG88" s="212" t="s">
        <v>1181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2" x14ac:dyDescent="0.25">
      <c r="A89" s="229"/>
      <c r="B89" s="230"/>
      <c r="C89" s="269" t="s">
        <v>1184</v>
      </c>
      <c r="D89" s="262"/>
      <c r="E89" s="262"/>
      <c r="F89" s="262"/>
      <c r="G89" s="262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2"/>
      <c r="AA89" s="212"/>
      <c r="AB89" s="212"/>
      <c r="AC89" s="212"/>
      <c r="AD89" s="212"/>
      <c r="AE89" s="212"/>
      <c r="AF89" s="212"/>
      <c r="AG89" s="212" t="s">
        <v>297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5">
      <c r="A90" s="255">
        <v>27</v>
      </c>
      <c r="B90" s="256" t="s">
        <v>1185</v>
      </c>
      <c r="C90" s="268" t="s">
        <v>1186</v>
      </c>
      <c r="D90" s="257" t="s">
        <v>444</v>
      </c>
      <c r="E90" s="258">
        <v>6378.67</v>
      </c>
      <c r="F90" s="259"/>
      <c r="G90" s="260">
        <f>ROUND(E90*F90,2)</f>
        <v>0</v>
      </c>
      <c r="H90" s="259"/>
      <c r="I90" s="260">
        <f>ROUND(E90*H90,2)</f>
        <v>0</v>
      </c>
      <c r="J90" s="259"/>
      <c r="K90" s="260">
        <f>ROUND(E90*J90,2)</f>
        <v>0</v>
      </c>
      <c r="L90" s="260">
        <v>21</v>
      </c>
      <c r="M90" s="260">
        <f>G90*(1+L90/100)</f>
        <v>0</v>
      </c>
      <c r="N90" s="258">
        <v>0</v>
      </c>
      <c r="O90" s="258">
        <f>ROUND(E90*N90,2)</f>
        <v>0</v>
      </c>
      <c r="P90" s="258">
        <v>0</v>
      </c>
      <c r="Q90" s="258">
        <f>ROUND(E90*P90,2)</f>
        <v>0</v>
      </c>
      <c r="R90" s="260"/>
      <c r="S90" s="260" t="s">
        <v>232</v>
      </c>
      <c r="T90" s="261" t="s">
        <v>233</v>
      </c>
      <c r="U90" s="232">
        <v>0</v>
      </c>
      <c r="V90" s="232">
        <f>ROUND(E90*U90,2)</f>
        <v>0</v>
      </c>
      <c r="W90" s="232"/>
      <c r="X90" s="232" t="s">
        <v>1180</v>
      </c>
      <c r="Y90" s="232" t="s">
        <v>235</v>
      </c>
      <c r="Z90" s="212"/>
      <c r="AA90" s="212"/>
      <c r="AB90" s="212"/>
      <c r="AC90" s="212"/>
      <c r="AD90" s="212"/>
      <c r="AE90" s="212"/>
      <c r="AF90" s="212"/>
      <c r="AG90" s="212" t="s">
        <v>1181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5">
      <c r="A91" s="248">
        <v>28</v>
      </c>
      <c r="B91" s="249" t="s">
        <v>1532</v>
      </c>
      <c r="C91" s="266" t="s">
        <v>1533</v>
      </c>
      <c r="D91" s="250" t="s">
        <v>444</v>
      </c>
      <c r="E91" s="251">
        <v>391.666</v>
      </c>
      <c r="F91" s="252"/>
      <c r="G91" s="253">
        <f>ROUND(E91*F91,2)</f>
        <v>0</v>
      </c>
      <c r="H91" s="252"/>
      <c r="I91" s="253">
        <f>ROUND(E91*H91,2)</f>
        <v>0</v>
      </c>
      <c r="J91" s="252"/>
      <c r="K91" s="253">
        <f>ROUND(E91*J91,2)</f>
        <v>0</v>
      </c>
      <c r="L91" s="253">
        <v>21</v>
      </c>
      <c r="M91" s="253">
        <f>G91*(1+L91/100)</f>
        <v>0</v>
      </c>
      <c r="N91" s="251">
        <v>0</v>
      </c>
      <c r="O91" s="251">
        <f>ROUND(E91*N91,2)</f>
        <v>0</v>
      </c>
      <c r="P91" s="251">
        <v>0</v>
      </c>
      <c r="Q91" s="251">
        <f>ROUND(E91*P91,2)</f>
        <v>0</v>
      </c>
      <c r="R91" s="253"/>
      <c r="S91" s="253" t="s">
        <v>232</v>
      </c>
      <c r="T91" s="254" t="s">
        <v>233</v>
      </c>
      <c r="U91" s="232">
        <v>0</v>
      </c>
      <c r="V91" s="232">
        <f>ROUND(E91*U91,2)</f>
        <v>0</v>
      </c>
      <c r="W91" s="232"/>
      <c r="X91" s="232" t="s">
        <v>234</v>
      </c>
      <c r="Y91" s="232" t="s">
        <v>235</v>
      </c>
      <c r="Z91" s="212"/>
      <c r="AA91" s="212"/>
      <c r="AB91" s="212"/>
      <c r="AC91" s="212"/>
      <c r="AD91" s="212"/>
      <c r="AE91" s="212"/>
      <c r="AF91" s="212"/>
      <c r="AG91" s="212" t="s">
        <v>236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2" x14ac:dyDescent="0.25">
      <c r="A92" s="229"/>
      <c r="B92" s="230"/>
      <c r="C92" s="267" t="s">
        <v>1534</v>
      </c>
      <c r="D92" s="233"/>
      <c r="E92" s="234">
        <v>391.666</v>
      </c>
      <c r="F92" s="232"/>
      <c r="G92" s="232"/>
      <c r="H92" s="232"/>
      <c r="I92" s="232"/>
      <c r="J92" s="232"/>
      <c r="K92" s="232"/>
      <c r="L92" s="232"/>
      <c r="M92" s="232"/>
      <c r="N92" s="231"/>
      <c r="O92" s="231"/>
      <c r="P92" s="231"/>
      <c r="Q92" s="231"/>
      <c r="R92" s="232"/>
      <c r="S92" s="232"/>
      <c r="T92" s="232"/>
      <c r="U92" s="232"/>
      <c r="V92" s="232"/>
      <c r="W92" s="232"/>
      <c r="X92" s="232"/>
      <c r="Y92" s="232"/>
      <c r="Z92" s="212"/>
      <c r="AA92" s="212"/>
      <c r="AB92" s="212"/>
      <c r="AC92" s="212"/>
      <c r="AD92" s="212"/>
      <c r="AE92" s="212"/>
      <c r="AF92" s="212"/>
      <c r="AG92" s="212" t="s">
        <v>238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0" outlineLevel="1" x14ac:dyDescent="0.25">
      <c r="A93" s="248">
        <v>29</v>
      </c>
      <c r="B93" s="249" t="s">
        <v>1535</v>
      </c>
      <c r="C93" s="266" t="s">
        <v>1536</v>
      </c>
      <c r="D93" s="250" t="s">
        <v>444</v>
      </c>
      <c r="E93" s="251">
        <v>134.661</v>
      </c>
      <c r="F93" s="252"/>
      <c r="G93" s="253">
        <f>ROUND(E93*F93,2)</f>
        <v>0</v>
      </c>
      <c r="H93" s="252"/>
      <c r="I93" s="253">
        <f>ROUND(E93*H93,2)</f>
        <v>0</v>
      </c>
      <c r="J93" s="252"/>
      <c r="K93" s="253">
        <f>ROUND(E93*J93,2)</f>
        <v>0</v>
      </c>
      <c r="L93" s="253">
        <v>21</v>
      </c>
      <c r="M93" s="253">
        <f>G93*(1+L93/100)</f>
        <v>0</v>
      </c>
      <c r="N93" s="251">
        <v>0</v>
      </c>
      <c r="O93" s="251">
        <f>ROUND(E93*N93,2)</f>
        <v>0</v>
      </c>
      <c r="P93" s="251">
        <v>0</v>
      </c>
      <c r="Q93" s="251">
        <f>ROUND(E93*P93,2)</f>
        <v>0</v>
      </c>
      <c r="R93" s="253"/>
      <c r="S93" s="253" t="s">
        <v>232</v>
      </c>
      <c r="T93" s="254" t="s">
        <v>233</v>
      </c>
      <c r="U93" s="232">
        <v>0</v>
      </c>
      <c r="V93" s="232">
        <f>ROUND(E93*U93,2)</f>
        <v>0</v>
      </c>
      <c r="W93" s="232"/>
      <c r="X93" s="232" t="s">
        <v>234</v>
      </c>
      <c r="Y93" s="232" t="s">
        <v>235</v>
      </c>
      <c r="Z93" s="212"/>
      <c r="AA93" s="212"/>
      <c r="AB93" s="212"/>
      <c r="AC93" s="212"/>
      <c r="AD93" s="212"/>
      <c r="AE93" s="212"/>
      <c r="AF93" s="212"/>
      <c r="AG93" s="212" t="s">
        <v>236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2" x14ac:dyDescent="0.25">
      <c r="A94" s="229"/>
      <c r="B94" s="230"/>
      <c r="C94" s="267" t="s">
        <v>1537</v>
      </c>
      <c r="D94" s="233"/>
      <c r="E94" s="234">
        <v>134.661</v>
      </c>
      <c r="F94" s="232"/>
      <c r="G94" s="232"/>
      <c r="H94" s="232"/>
      <c r="I94" s="232"/>
      <c r="J94" s="232"/>
      <c r="K94" s="232"/>
      <c r="L94" s="232"/>
      <c r="M94" s="232"/>
      <c r="N94" s="231"/>
      <c r="O94" s="231"/>
      <c r="P94" s="231"/>
      <c r="Q94" s="231"/>
      <c r="R94" s="232"/>
      <c r="S94" s="232"/>
      <c r="T94" s="232"/>
      <c r="U94" s="232"/>
      <c r="V94" s="232"/>
      <c r="W94" s="232"/>
      <c r="X94" s="232"/>
      <c r="Y94" s="232"/>
      <c r="Z94" s="212"/>
      <c r="AA94" s="212"/>
      <c r="AB94" s="212"/>
      <c r="AC94" s="212"/>
      <c r="AD94" s="212"/>
      <c r="AE94" s="212"/>
      <c r="AF94" s="212"/>
      <c r="AG94" s="212" t="s">
        <v>238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20" outlineLevel="1" x14ac:dyDescent="0.25">
      <c r="A95" s="248">
        <v>30</v>
      </c>
      <c r="B95" s="249" t="s">
        <v>1538</v>
      </c>
      <c r="C95" s="266" t="s">
        <v>1539</v>
      </c>
      <c r="D95" s="250" t="s">
        <v>444</v>
      </c>
      <c r="E95" s="251">
        <v>111.54</v>
      </c>
      <c r="F95" s="252"/>
      <c r="G95" s="253">
        <f>ROUND(E95*F95,2)</f>
        <v>0</v>
      </c>
      <c r="H95" s="252"/>
      <c r="I95" s="253">
        <f>ROUND(E95*H95,2)</f>
        <v>0</v>
      </c>
      <c r="J95" s="252"/>
      <c r="K95" s="253">
        <f>ROUND(E95*J95,2)</f>
        <v>0</v>
      </c>
      <c r="L95" s="253">
        <v>21</v>
      </c>
      <c r="M95" s="253">
        <f>G95*(1+L95/100)</f>
        <v>0</v>
      </c>
      <c r="N95" s="251">
        <v>0</v>
      </c>
      <c r="O95" s="251">
        <f>ROUND(E95*N95,2)</f>
        <v>0</v>
      </c>
      <c r="P95" s="251">
        <v>0</v>
      </c>
      <c r="Q95" s="251">
        <f>ROUND(E95*P95,2)</f>
        <v>0</v>
      </c>
      <c r="R95" s="253"/>
      <c r="S95" s="253" t="s">
        <v>232</v>
      </c>
      <c r="T95" s="254" t="s">
        <v>233</v>
      </c>
      <c r="U95" s="232">
        <v>0</v>
      </c>
      <c r="V95" s="232">
        <f>ROUND(E95*U95,2)</f>
        <v>0</v>
      </c>
      <c r="W95" s="232"/>
      <c r="X95" s="232" t="s">
        <v>234</v>
      </c>
      <c r="Y95" s="232" t="s">
        <v>235</v>
      </c>
      <c r="Z95" s="212"/>
      <c r="AA95" s="212"/>
      <c r="AB95" s="212"/>
      <c r="AC95" s="212"/>
      <c r="AD95" s="212"/>
      <c r="AE95" s="212"/>
      <c r="AF95" s="212"/>
      <c r="AG95" s="212" t="s">
        <v>236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2" x14ac:dyDescent="0.25">
      <c r="A96" s="229"/>
      <c r="B96" s="230"/>
      <c r="C96" s="269" t="s">
        <v>1540</v>
      </c>
      <c r="D96" s="262"/>
      <c r="E96" s="262"/>
      <c r="F96" s="262"/>
      <c r="G96" s="262"/>
      <c r="H96" s="232"/>
      <c r="I96" s="232"/>
      <c r="J96" s="232"/>
      <c r="K96" s="232"/>
      <c r="L96" s="232"/>
      <c r="M96" s="232"/>
      <c r="N96" s="231"/>
      <c r="O96" s="231"/>
      <c r="P96" s="231"/>
      <c r="Q96" s="231"/>
      <c r="R96" s="232"/>
      <c r="S96" s="232"/>
      <c r="T96" s="232"/>
      <c r="U96" s="232"/>
      <c r="V96" s="232"/>
      <c r="W96" s="232"/>
      <c r="X96" s="232"/>
      <c r="Y96" s="232"/>
      <c r="Z96" s="212"/>
      <c r="AA96" s="212"/>
      <c r="AB96" s="212"/>
      <c r="AC96" s="212"/>
      <c r="AD96" s="212"/>
      <c r="AE96" s="212"/>
      <c r="AF96" s="212"/>
      <c r="AG96" s="212" t="s">
        <v>297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25">
      <c r="A97" s="229"/>
      <c r="B97" s="230"/>
      <c r="C97" s="267" t="s">
        <v>1541</v>
      </c>
      <c r="D97" s="233"/>
      <c r="E97" s="234">
        <v>111.54</v>
      </c>
      <c r="F97" s="232"/>
      <c r="G97" s="232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32"/>
      <c r="Z97" s="212"/>
      <c r="AA97" s="212"/>
      <c r="AB97" s="212"/>
      <c r="AC97" s="212"/>
      <c r="AD97" s="212"/>
      <c r="AE97" s="212"/>
      <c r="AF97" s="212"/>
      <c r="AG97" s="212" t="s">
        <v>238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x14ac:dyDescent="0.25">
      <c r="A98" s="3"/>
      <c r="B98" s="4"/>
      <c r="C98" s="272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E98">
        <v>12</v>
      </c>
      <c r="AF98">
        <v>21</v>
      </c>
      <c r="AG98" t="s">
        <v>213</v>
      </c>
    </row>
    <row r="99" spans="1:60" ht="13" x14ac:dyDescent="0.25">
      <c r="A99" s="215"/>
      <c r="B99" s="216" t="s">
        <v>31</v>
      </c>
      <c r="C99" s="273"/>
      <c r="D99" s="217"/>
      <c r="E99" s="218"/>
      <c r="F99" s="218"/>
      <c r="G99" s="247">
        <f>G8+G54+G76+G80+G82+G87</f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E99">
        <f>SUMIF(L7:L97,AE98,G7:G97)</f>
        <v>0</v>
      </c>
      <c r="AF99">
        <f>SUMIF(L7:L97,AF98,G7:G97)</f>
        <v>0</v>
      </c>
      <c r="AG99" t="s">
        <v>1013</v>
      </c>
    </row>
    <row r="100" spans="1:60" x14ac:dyDescent="0.25">
      <c r="A100" s="3"/>
      <c r="B100" s="4"/>
      <c r="C100" s="272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60" x14ac:dyDescent="0.25">
      <c r="A101" s="3"/>
      <c r="B101" s="4"/>
      <c r="C101" s="272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60" x14ac:dyDescent="0.25">
      <c r="A102" s="219" t="s">
        <v>1014</v>
      </c>
      <c r="B102" s="219"/>
      <c r="C102" s="274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60" x14ac:dyDescent="0.25">
      <c r="A103" s="220"/>
      <c r="B103" s="221"/>
      <c r="C103" s="275"/>
      <c r="D103" s="221"/>
      <c r="E103" s="221"/>
      <c r="F103" s="221"/>
      <c r="G103" s="22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G103" t="s">
        <v>1015</v>
      </c>
    </row>
    <row r="104" spans="1:60" x14ac:dyDescent="0.25">
      <c r="A104" s="223"/>
      <c r="B104" s="224"/>
      <c r="C104" s="276"/>
      <c r="D104" s="224"/>
      <c r="E104" s="224"/>
      <c r="F104" s="224"/>
      <c r="G104" s="225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60" x14ac:dyDescent="0.25">
      <c r="A105" s="223"/>
      <c r="B105" s="224"/>
      <c r="C105" s="276"/>
      <c r="D105" s="224"/>
      <c r="E105" s="224"/>
      <c r="F105" s="224"/>
      <c r="G105" s="225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60" x14ac:dyDescent="0.25">
      <c r="A106" s="223"/>
      <c r="B106" s="224"/>
      <c r="C106" s="276"/>
      <c r="D106" s="224"/>
      <c r="E106" s="224"/>
      <c r="F106" s="224"/>
      <c r="G106" s="225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5">
      <c r="A107" s="226"/>
      <c r="B107" s="227"/>
      <c r="C107" s="277"/>
      <c r="D107" s="227"/>
      <c r="E107" s="227"/>
      <c r="F107" s="227"/>
      <c r="G107" s="228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5">
      <c r="A108" s="3"/>
      <c r="B108" s="4"/>
      <c r="C108" s="272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60" x14ac:dyDescent="0.25">
      <c r="C109" s="278"/>
      <c r="D109" s="10"/>
      <c r="AG109" t="s">
        <v>1017</v>
      </c>
    </row>
    <row r="110" spans="1:60" x14ac:dyDescent="0.25">
      <c r="D110" s="10"/>
    </row>
    <row r="111" spans="1:60" x14ac:dyDescent="0.25">
      <c r="D111" s="10"/>
    </row>
    <row r="112" spans="1:60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7">
    <mergeCell ref="C96:G96"/>
    <mergeCell ref="C56:G56"/>
    <mergeCell ref="C57:G57"/>
    <mergeCell ref="C58:G58"/>
    <mergeCell ref="C59:G59"/>
    <mergeCell ref="C84:G84"/>
    <mergeCell ref="C89:G89"/>
    <mergeCell ref="A1:G1"/>
    <mergeCell ref="C2:G2"/>
    <mergeCell ref="C3:G3"/>
    <mergeCell ref="C4:G4"/>
    <mergeCell ref="A102:C102"/>
    <mergeCell ref="A103:G107"/>
    <mergeCell ref="C16:G16"/>
    <mergeCell ref="C17:G17"/>
    <mergeCell ref="C18:G18"/>
    <mergeCell ref="C19:G19"/>
  </mergeCells>
  <pageMargins left="0.59055118110236204" right="0.196850393700787" top="0.75" bottom="0.75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2A674-E3A8-4098-BFD6-C62CA5D6B89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201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202</v>
      </c>
    </row>
    <row r="3" spans="1:60" ht="25" customHeight="1" x14ac:dyDescent="0.25">
      <c r="A3" s="198" t="s">
        <v>9</v>
      </c>
      <c r="B3" s="49" t="s">
        <v>61</v>
      </c>
      <c r="C3" s="201" t="s">
        <v>62</v>
      </c>
      <c r="D3" s="199"/>
      <c r="E3" s="199"/>
      <c r="F3" s="199"/>
      <c r="G3" s="200"/>
      <c r="AC3" s="176" t="s">
        <v>202</v>
      </c>
      <c r="AG3" t="s">
        <v>203</v>
      </c>
    </row>
    <row r="4" spans="1:60" ht="25" customHeight="1" x14ac:dyDescent="0.25">
      <c r="A4" s="202" t="s">
        <v>10</v>
      </c>
      <c r="B4" s="203" t="s">
        <v>63</v>
      </c>
      <c r="C4" s="204" t="s">
        <v>62</v>
      </c>
      <c r="D4" s="205"/>
      <c r="E4" s="205"/>
      <c r="F4" s="205"/>
      <c r="G4" s="206"/>
      <c r="AG4" t="s">
        <v>204</v>
      </c>
    </row>
    <row r="5" spans="1:60" x14ac:dyDescent="0.25">
      <c r="D5" s="10"/>
    </row>
    <row r="6" spans="1:60" ht="37.5" x14ac:dyDescent="0.25">
      <c r="A6" s="208" t="s">
        <v>205</v>
      </c>
      <c r="B6" s="210" t="s">
        <v>206</v>
      </c>
      <c r="C6" s="210" t="s">
        <v>207</v>
      </c>
      <c r="D6" s="209" t="s">
        <v>208</v>
      </c>
      <c r="E6" s="208" t="s">
        <v>209</v>
      </c>
      <c r="F6" s="207" t="s">
        <v>210</v>
      </c>
      <c r="G6" s="208" t="s">
        <v>31</v>
      </c>
      <c r="H6" s="211" t="s">
        <v>32</v>
      </c>
      <c r="I6" s="211" t="s">
        <v>211</v>
      </c>
      <c r="J6" s="211" t="s">
        <v>33</v>
      </c>
      <c r="K6" s="211" t="s">
        <v>212</v>
      </c>
      <c r="L6" s="211" t="s">
        <v>213</v>
      </c>
      <c r="M6" s="211" t="s">
        <v>214</v>
      </c>
      <c r="N6" s="211" t="s">
        <v>215</v>
      </c>
      <c r="O6" s="211" t="s">
        <v>216</v>
      </c>
      <c r="P6" s="211" t="s">
        <v>217</v>
      </c>
      <c r="Q6" s="211" t="s">
        <v>218</v>
      </c>
      <c r="R6" s="211" t="s">
        <v>219</v>
      </c>
      <c r="S6" s="211" t="s">
        <v>220</v>
      </c>
      <c r="T6" s="211" t="s">
        <v>221</v>
      </c>
      <c r="U6" s="211" t="s">
        <v>222</v>
      </c>
      <c r="V6" s="211" t="s">
        <v>223</v>
      </c>
      <c r="W6" s="211" t="s">
        <v>224</v>
      </c>
      <c r="X6" s="211" t="s">
        <v>225</v>
      </c>
      <c r="Y6" s="211" t="s">
        <v>226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8" t="s">
        <v>227</v>
      </c>
      <c r="B8" s="239" t="s">
        <v>107</v>
      </c>
      <c r="C8" s="265" t="s">
        <v>111</v>
      </c>
      <c r="D8" s="240"/>
      <c r="E8" s="241"/>
      <c r="F8" s="242"/>
      <c r="G8" s="242">
        <f>SUMIF(AG9:AG41,"&lt;&gt;NOR",G9:G41)</f>
        <v>0</v>
      </c>
      <c r="H8" s="242"/>
      <c r="I8" s="242">
        <f>SUM(I9:I41)</f>
        <v>0</v>
      </c>
      <c r="J8" s="242"/>
      <c r="K8" s="242">
        <f>SUM(K9:K41)</f>
        <v>0</v>
      </c>
      <c r="L8" s="242"/>
      <c r="M8" s="242">
        <f>SUM(M9:M41)</f>
        <v>0</v>
      </c>
      <c r="N8" s="241"/>
      <c r="O8" s="241">
        <f>SUM(O9:O41)</f>
        <v>0</v>
      </c>
      <c r="P8" s="241"/>
      <c r="Q8" s="241">
        <f>SUM(Q9:Q41)</f>
        <v>0</v>
      </c>
      <c r="R8" s="242"/>
      <c r="S8" s="242"/>
      <c r="T8" s="243"/>
      <c r="U8" s="237"/>
      <c r="V8" s="237">
        <f>SUM(V9:V41)</f>
        <v>269.05</v>
      </c>
      <c r="W8" s="237"/>
      <c r="X8" s="237"/>
      <c r="Y8" s="237"/>
      <c r="AG8" t="s">
        <v>228</v>
      </c>
    </row>
    <row r="9" spans="1:60" ht="20" outlineLevel="1" x14ac:dyDescent="0.25">
      <c r="A9" s="248">
        <v>1</v>
      </c>
      <c r="B9" s="249" t="s">
        <v>1542</v>
      </c>
      <c r="C9" s="266" t="s">
        <v>1543</v>
      </c>
      <c r="D9" s="250" t="s">
        <v>231</v>
      </c>
      <c r="E9" s="251">
        <v>37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21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232</v>
      </c>
      <c r="T9" s="254" t="s">
        <v>233</v>
      </c>
      <c r="U9" s="232">
        <v>0.42199999999999999</v>
      </c>
      <c r="V9" s="232">
        <f>ROUND(E9*U9,2)</f>
        <v>15.61</v>
      </c>
      <c r="W9" s="232"/>
      <c r="X9" s="232" t="s">
        <v>234</v>
      </c>
      <c r="Y9" s="232" t="s">
        <v>235</v>
      </c>
      <c r="Z9" s="212"/>
      <c r="AA9" s="212"/>
      <c r="AB9" s="212"/>
      <c r="AC9" s="212"/>
      <c r="AD9" s="212"/>
      <c r="AE9" s="212"/>
      <c r="AF9" s="212"/>
      <c r="AG9" s="212" t="s">
        <v>236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9" t="s">
        <v>1544</v>
      </c>
      <c r="D10" s="262"/>
      <c r="E10" s="262"/>
      <c r="F10" s="262"/>
      <c r="G10" s="26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297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63" t="str">
        <f>C10</f>
        <v>s přemístěním výkopku v příčných profilech na vzdálenost do 15 m nebo s naložením na dopravní prostředek.</v>
      </c>
      <c r="BB10" s="212"/>
      <c r="BC10" s="212"/>
      <c r="BD10" s="212"/>
      <c r="BE10" s="212"/>
      <c r="BF10" s="212"/>
      <c r="BG10" s="212"/>
      <c r="BH10" s="212"/>
    </row>
    <row r="11" spans="1:60" outlineLevel="2" x14ac:dyDescent="0.25">
      <c r="A11" s="229"/>
      <c r="B11" s="230"/>
      <c r="C11" s="267" t="s">
        <v>1545</v>
      </c>
      <c r="D11" s="233"/>
      <c r="E11" s="234">
        <v>37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238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0" outlineLevel="1" x14ac:dyDescent="0.25">
      <c r="A12" s="248">
        <v>2</v>
      </c>
      <c r="B12" s="249" t="s">
        <v>1546</v>
      </c>
      <c r="C12" s="266" t="s">
        <v>1547</v>
      </c>
      <c r="D12" s="250" t="s">
        <v>231</v>
      </c>
      <c r="E12" s="251">
        <v>257.125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21</v>
      </c>
      <c r="M12" s="253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3"/>
      <c r="S12" s="253" t="s">
        <v>232</v>
      </c>
      <c r="T12" s="254" t="s">
        <v>233</v>
      </c>
      <c r="U12" s="232">
        <v>0.434</v>
      </c>
      <c r="V12" s="232">
        <f>ROUND(E12*U12,2)</f>
        <v>111.59</v>
      </c>
      <c r="W12" s="232"/>
      <c r="X12" s="232" t="s">
        <v>234</v>
      </c>
      <c r="Y12" s="232" t="s">
        <v>235</v>
      </c>
      <c r="Z12" s="212"/>
      <c r="AA12" s="212"/>
      <c r="AB12" s="212"/>
      <c r="AC12" s="212"/>
      <c r="AD12" s="212"/>
      <c r="AE12" s="212"/>
      <c r="AF12" s="212"/>
      <c r="AG12" s="212" t="s">
        <v>236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5">
      <c r="A13" s="229"/>
      <c r="B13" s="230"/>
      <c r="C13" s="269" t="s">
        <v>1544</v>
      </c>
      <c r="D13" s="262"/>
      <c r="E13" s="262"/>
      <c r="F13" s="262"/>
      <c r="G13" s="26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297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63" t="str">
        <f>C13</f>
        <v>s přemístěním výkopku v příčných profilech na vzdálenost do 15 m nebo s naložením na dopravní prostředek.</v>
      </c>
      <c r="BB13" s="212"/>
      <c r="BC13" s="212"/>
      <c r="BD13" s="212"/>
      <c r="BE13" s="212"/>
      <c r="BF13" s="212"/>
      <c r="BG13" s="212"/>
      <c r="BH13" s="212"/>
    </row>
    <row r="14" spans="1:60" outlineLevel="2" x14ac:dyDescent="0.25">
      <c r="A14" s="229"/>
      <c r="B14" s="230"/>
      <c r="C14" s="267" t="s">
        <v>1548</v>
      </c>
      <c r="D14" s="233"/>
      <c r="E14" s="234">
        <v>237.25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238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5">
      <c r="A15" s="229"/>
      <c r="B15" s="230"/>
      <c r="C15" s="267" t="s">
        <v>1549</v>
      </c>
      <c r="D15" s="233"/>
      <c r="E15" s="234">
        <v>19.88</v>
      </c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238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0" outlineLevel="1" x14ac:dyDescent="0.25">
      <c r="A16" s="248">
        <v>3</v>
      </c>
      <c r="B16" s="249" t="s">
        <v>259</v>
      </c>
      <c r="C16" s="266" t="s">
        <v>1550</v>
      </c>
      <c r="D16" s="250" t="s">
        <v>231</v>
      </c>
      <c r="E16" s="251">
        <v>137</v>
      </c>
      <c r="F16" s="252"/>
      <c r="G16" s="253">
        <f>ROUND(E16*F16,2)</f>
        <v>0</v>
      </c>
      <c r="H16" s="252"/>
      <c r="I16" s="253">
        <f>ROUND(E16*H16,2)</f>
        <v>0</v>
      </c>
      <c r="J16" s="252"/>
      <c r="K16" s="253">
        <f>ROUND(E16*J16,2)</f>
        <v>0</v>
      </c>
      <c r="L16" s="253">
        <v>21</v>
      </c>
      <c r="M16" s="253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3"/>
      <c r="S16" s="253" t="s">
        <v>232</v>
      </c>
      <c r="T16" s="254" t="s">
        <v>233</v>
      </c>
      <c r="U16" s="232">
        <v>1.0999999999999999E-2</v>
      </c>
      <c r="V16" s="232">
        <f>ROUND(E16*U16,2)</f>
        <v>1.51</v>
      </c>
      <c r="W16" s="232"/>
      <c r="X16" s="232" t="s">
        <v>234</v>
      </c>
      <c r="Y16" s="232" t="s">
        <v>235</v>
      </c>
      <c r="Z16" s="212"/>
      <c r="AA16" s="212"/>
      <c r="AB16" s="212"/>
      <c r="AC16" s="212"/>
      <c r="AD16" s="212"/>
      <c r="AE16" s="212"/>
      <c r="AF16" s="212"/>
      <c r="AG16" s="212" t="s">
        <v>236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 x14ac:dyDescent="0.25">
      <c r="A17" s="229"/>
      <c r="B17" s="230"/>
      <c r="C17" s="269" t="s">
        <v>1551</v>
      </c>
      <c r="D17" s="262"/>
      <c r="E17" s="262"/>
      <c r="F17" s="262"/>
      <c r="G17" s="26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297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5">
      <c r="A18" s="229"/>
      <c r="B18" s="230"/>
      <c r="C18" s="267" t="s">
        <v>1552</v>
      </c>
      <c r="D18" s="233"/>
      <c r="E18" s="234">
        <v>137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238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0" outlineLevel="1" x14ac:dyDescent="0.25">
      <c r="A19" s="248">
        <v>4</v>
      </c>
      <c r="B19" s="249" t="s">
        <v>267</v>
      </c>
      <c r="C19" s="266" t="s">
        <v>1553</v>
      </c>
      <c r="D19" s="250" t="s">
        <v>231</v>
      </c>
      <c r="E19" s="251">
        <v>157.125</v>
      </c>
      <c r="F19" s="252"/>
      <c r="G19" s="253">
        <f>ROUND(E19*F19,2)</f>
        <v>0</v>
      </c>
      <c r="H19" s="252"/>
      <c r="I19" s="253">
        <f>ROUND(E19*H19,2)</f>
        <v>0</v>
      </c>
      <c r="J19" s="252"/>
      <c r="K19" s="253">
        <f>ROUND(E19*J19,2)</f>
        <v>0</v>
      </c>
      <c r="L19" s="253">
        <v>21</v>
      </c>
      <c r="M19" s="253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3"/>
      <c r="S19" s="253" t="s">
        <v>232</v>
      </c>
      <c r="T19" s="254" t="s">
        <v>233</v>
      </c>
      <c r="U19" s="232">
        <v>1.0999999999999999E-2</v>
      </c>
      <c r="V19" s="232">
        <f>ROUND(E19*U19,2)</f>
        <v>1.73</v>
      </c>
      <c r="W19" s="232"/>
      <c r="X19" s="232" t="s">
        <v>234</v>
      </c>
      <c r="Y19" s="232" t="s">
        <v>235</v>
      </c>
      <c r="Z19" s="212"/>
      <c r="AA19" s="212"/>
      <c r="AB19" s="212"/>
      <c r="AC19" s="212"/>
      <c r="AD19" s="212"/>
      <c r="AE19" s="212"/>
      <c r="AF19" s="212"/>
      <c r="AG19" s="212" t="s">
        <v>236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5">
      <c r="A20" s="229"/>
      <c r="B20" s="230"/>
      <c r="C20" s="269" t="s">
        <v>1551</v>
      </c>
      <c r="D20" s="262"/>
      <c r="E20" s="262"/>
      <c r="F20" s="262"/>
      <c r="G20" s="26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297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5">
      <c r="A21" s="229"/>
      <c r="B21" s="230"/>
      <c r="C21" s="267" t="s">
        <v>1554</v>
      </c>
      <c r="D21" s="233"/>
      <c r="E21" s="234">
        <v>257.13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238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5">
      <c r="A22" s="229"/>
      <c r="B22" s="230"/>
      <c r="C22" s="267" t="s">
        <v>1555</v>
      </c>
      <c r="D22" s="233"/>
      <c r="E22" s="234">
        <v>37</v>
      </c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238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5">
      <c r="A23" s="229"/>
      <c r="B23" s="230"/>
      <c r="C23" s="267" t="s">
        <v>1556</v>
      </c>
      <c r="D23" s="233"/>
      <c r="E23" s="234">
        <v>-137</v>
      </c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238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40" outlineLevel="1" x14ac:dyDescent="0.25">
      <c r="A24" s="248">
        <v>5</v>
      </c>
      <c r="B24" s="249" t="s">
        <v>1557</v>
      </c>
      <c r="C24" s="266" t="s">
        <v>1558</v>
      </c>
      <c r="D24" s="250" t="s">
        <v>231</v>
      </c>
      <c r="E24" s="251">
        <v>137</v>
      </c>
      <c r="F24" s="252"/>
      <c r="G24" s="253">
        <f>ROUND(E24*F24,2)</f>
        <v>0</v>
      </c>
      <c r="H24" s="252"/>
      <c r="I24" s="253">
        <f>ROUND(E24*H24,2)</f>
        <v>0</v>
      </c>
      <c r="J24" s="252"/>
      <c r="K24" s="253">
        <f>ROUND(E24*J24,2)</f>
        <v>0</v>
      </c>
      <c r="L24" s="253">
        <v>21</v>
      </c>
      <c r="M24" s="253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3"/>
      <c r="S24" s="253" t="s">
        <v>232</v>
      </c>
      <c r="T24" s="254" t="s">
        <v>233</v>
      </c>
      <c r="U24" s="232">
        <v>8.5999999999999993E-2</v>
      </c>
      <c r="V24" s="232">
        <f>ROUND(E24*U24,2)</f>
        <v>11.78</v>
      </c>
      <c r="W24" s="232"/>
      <c r="X24" s="232" t="s">
        <v>234</v>
      </c>
      <c r="Y24" s="232" t="s">
        <v>235</v>
      </c>
      <c r="Z24" s="212"/>
      <c r="AA24" s="212"/>
      <c r="AB24" s="212"/>
      <c r="AC24" s="212"/>
      <c r="AD24" s="212"/>
      <c r="AE24" s="212"/>
      <c r="AF24" s="212"/>
      <c r="AG24" s="212" t="s">
        <v>236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5">
      <c r="A25" s="229"/>
      <c r="B25" s="230"/>
      <c r="C25" s="269" t="s">
        <v>1559</v>
      </c>
      <c r="D25" s="262"/>
      <c r="E25" s="262"/>
      <c r="F25" s="262"/>
      <c r="G25" s="26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297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2" x14ac:dyDescent="0.25">
      <c r="A26" s="229"/>
      <c r="B26" s="230"/>
      <c r="C26" s="267" t="s">
        <v>1560</v>
      </c>
      <c r="D26" s="233"/>
      <c r="E26" s="234">
        <v>137</v>
      </c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238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48">
        <v>6</v>
      </c>
      <c r="B27" s="249" t="s">
        <v>1561</v>
      </c>
      <c r="C27" s="266" t="s">
        <v>1562</v>
      </c>
      <c r="D27" s="250" t="s">
        <v>291</v>
      </c>
      <c r="E27" s="251">
        <v>365</v>
      </c>
      <c r="F27" s="252"/>
      <c r="G27" s="253">
        <f>ROUND(E27*F27,2)</f>
        <v>0</v>
      </c>
      <c r="H27" s="252"/>
      <c r="I27" s="253">
        <f>ROUND(E27*H27,2)</f>
        <v>0</v>
      </c>
      <c r="J27" s="252"/>
      <c r="K27" s="253">
        <f>ROUND(E27*J27,2)</f>
        <v>0</v>
      </c>
      <c r="L27" s="253">
        <v>21</v>
      </c>
      <c r="M27" s="253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3"/>
      <c r="S27" s="253" t="s">
        <v>232</v>
      </c>
      <c r="T27" s="254" t="s">
        <v>233</v>
      </c>
      <c r="U27" s="232">
        <v>1.2999999999999999E-2</v>
      </c>
      <c r="V27" s="232">
        <f>ROUND(E27*U27,2)</f>
        <v>4.75</v>
      </c>
      <c r="W27" s="232"/>
      <c r="X27" s="232" t="s">
        <v>234</v>
      </c>
      <c r="Y27" s="232" t="s">
        <v>235</v>
      </c>
      <c r="Z27" s="212"/>
      <c r="AA27" s="212"/>
      <c r="AB27" s="212"/>
      <c r="AC27" s="212"/>
      <c r="AD27" s="212"/>
      <c r="AE27" s="212"/>
      <c r="AF27" s="212"/>
      <c r="AG27" s="212" t="s">
        <v>236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5">
      <c r="A28" s="229"/>
      <c r="B28" s="230"/>
      <c r="C28" s="269" t="s">
        <v>1563</v>
      </c>
      <c r="D28" s="262"/>
      <c r="E28" s="262"/>
      <c r="F28" s="262"/>
      <c r="G28" s="26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297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5">
      <c r="A29" s="229"/>
      <c r="B29" s="230"/>
      <c r="C29" s="267" t="s">
        <v>1564</v>
      </c>
      <c r="D29" s="233"/>
      <c r="E29" s="234">
        <v>365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238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48">
        <v>7</v>
      </c>
      <c r="B30" s="249" t="s">
        <v>1565</v>
      </c>
      <c r="C30" s="266" t="s">
        <v>1566</v>
      </c>
      <c r="D30" s="250" t="s">
        <v>291</v>
      </c>
      <c r="E30" s="251">
        <v>670.15</v>
      </c>
      <c r="F30" s="252"/>
      <c r="G30" s="253">
        <f>ROUND(E30*F30,2)</f>
        <v>0</v>
      </c>
      <c r="H30" s="252"/>
      <c r="I30" s="253">
        <f>ROUND(E30*H30,2)</f>
        <v>0</v>
      </c>
      <c r="J30" s="252"/>
      <c r="K30" s="253">
        <f>ROUND(E30*J30,2)</f>
        <v>0</v>
      </c>
      <c r="L30" s="253">
        <v>21</v>
      </c>
      <c r="M30" s="253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3"/>
      <c r="S30" s="253" t="s">
        <v>232</v>
      </c>
      <c r="T30" s="254" t="s">
        <v>233</v>
      </c>
      <c r="U30" s="232">
        <v>1.7999999999999999E-2</v>
      </c>
      <c r="V30" s="232">
        <f>ROUND(E30*U30,2)</f>
        <v>12.06</v>
      </c>
      <c r="W30" s="232"/>
      <c r="X30" s="232" t="s">
        <v>234</v>
      </c>
      <c r="Y30" s="232" t="s">
        <v>235</v>
      </c>
      <c r="Z30" s="212"/>
      <c r="AA30" s="212"/>
      <c r="AB30" s="212"/>
      <c r="AC30" s="212"/>
      <c r="AD30" s="212"/>
      <c r="AE30" s="212"/>
      <c r="AF30" s="212"/>
      <c r="AG30" s="212" t="s">
        <v>236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5">
      <c r="A31" s="229"/>
      <c r="B31" s="230"/>
      <c r="C31" s="269" t="s">
        <v>1563</v>
      </c>
      <c r="D31" s="262"/>
      <c r="E31" s="262"/>
      <c r="F31" s="262"/>
      <c r="G31" s="26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297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5">
      <c r="A32" s="229"/>
      <c r="B32" s="230"/>
      <c r="C32" s="267" t="s">
        <v>1567</v>
      </c>
      <c r="D32" s="233"/>
      <c r="E32" s="234">
        <v>560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238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5">
      <c r="A33" s="229"/>
      <c r="B33" s="230"/>
      <c r="C33" s="267" t="s">
        <v>1568</v>
      </c>
      <c r="D33" s="233"/>
      <c r="E33" s="234">
        <v>110.15</v>
      </c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238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48">
        <v>8</v>
      </c>
      <c r="B34" s="249" t="s">
        <v>1569</v>
      </c>
      <c r="C34" s="266" t="s">
        <v>1570</v>
      </c>
      <c r="D34" s="250" t="s">
        <v>291</v>
      </c>
      <c r="E34" s="251">
        <v>131</v>
      </c>
      <c r="F34" s="252"/>
      <c r="G34" s="253">
        <f>ROUND(E34*F34,2)</f>
        <v>0</v>
      </c>
      <c r="H34" s="252"/>
      <c r="I34" s="253">
        <f>ROUND(E34*H34,2)</f>
        <v>0</v>
      </c>
      <c r="J34" s="252"/>
      <c r="K34" s="253">
        <f>ROUND(E34*J34,2)</f>
        <v>0</v>
      </c>
      <c r="L34" s="253">
        <v>21</v>
      </c>
      <c r="M34" s="253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3"/>
      <c r="S34" s="253" t="s">
        <v>232</v>
      </c>
      <c r="T34" s="254" t="s">
        <v>233</v>
      </c>
      <c r="U34" s="232">
        <v>0.107</v>
      </c>
      <c r="V34" s="232">
        <f>ROUND(E34*U34,2)</f>
        <v>14.02</v>
      </c>
      <c r="W34" s="232"/>
      <c r="X34" s="232" t="s">
        <v>234</v>
      </c>
      <c r="Y34" s="232" t="s">
        <v>235</v>
      </c>
      <c r="Z34" s="212"/>
      <c r="AA34" s="212"/>
      <c r="AB34" s="212"/>
      <c r="AC34" s="212"/>
      <c r="AD34" s="212"/>
      <c r="AE34" s="212"/>
      <c r="AF34" s="212"/>
      <c r="AG34" s="212" t="s">
        <v>236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5">
      <c r="A35" s="229"/>
      <c r="B35" s="230"/>
      <c r="C35" s="269" t="s">
        <v>1571</v>
      </c>
      <c r="D35" s="262"/>
      <c r="E35" s="262"/>
      <c r="F35" s="262"/>
      <c r="G35" s="26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297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5">
      <c r="A36" s="229"/>
      <c r="B36" s="230"/>
      <c r="C36" s="267" t="s">
        <v>1572</v>
      </c>
      <c r="D36" s="233"/>
      <c r="E36" s="234">
        <v>131</v>
      </c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238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0" outlineLevel="1" x14ac:dyDescent="0.25">
      <c r="A37" s="248">
        <v>9</v>
      </c>
      <c r="B37" s="249" t="s">
        <v>1573</v>
      </c>
      <c r="C37" s="266" t="s">
        <v>1574</v>
      </c>
      <c r="D37" s="250" t="s">
        <v>291</v>
      </c>
      <c r="E37" s="251">
        <v>365</v>
      </c>
      <c r="F37" s="252"/>
      <c r="G37" s="253">
        <f>ROUND(E37*F37,2)</f>
        <v>0</v>
      </c>
      <c r="H37" s="252"/>
      <c r="I37" s="253">
        <f>ROUND(E37*H37,2)</f>
        <v>0</v>
      </c>
      <c r="J37" s="252"/>
      <c r="K37" s="253">
        <f>ROUND(E37*J37,2)</f>
        <v>0</v>
      </c>
      <c r="L37" s="253">
        <v>21</v>
      </c>
      <c r="M37" s="253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3"/>
      <c r="S37" s="253" t="s">
        <v>232</v>
      </c>
      <c r="T37" s="254" t="s">
        <v>233</v>
      </c>
      <c r="U37" s="232">
        <v>0.26300000000000001</v>
      </c>
      <c r="V37" s="232">
        <f>ROUND(E37*U37,2)</f>
        <v>96</v>
      </c>
      <c r="W37" s="232"/>
      <c r="X37" s="232" t="s">
        <v>234</v>
      </c>
      <c r="Y37" s="232" t="s">
        <v>235</v>
      </c>
      <c r="Z37" s="212"/>
      <c r="AA37" s="212"/>
      <c r="AB37" s="212"/>
      <c r="AC37" s="212"/>
      <c r="AD37" s="212"/>
      <c r="AE37" s="212"/>
      <c r="AF37" s="212"/>
      <c r="AG37" s="212" t="s">
        <v>236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0.5" outlineLevel="2" x14ac:dyDescent="0.25">
      <c r="A38" s="229"/>
      <c r="B38" s="230"/>
      <c r="C38" s="269" t="s">
        <v>1575</v>
      </c>
      <c r="D38" s="262"/>
      <c r="E38" s="262"/>
      <c r="F38" s="262"/>
      <c r="G38" s="26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297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63" t="str">
        <f>C38</f>
        <v>s případným nutným přemístěním hromad nebo dočasných skládek na místo potřeby ze vzdálenosti do 30 m, ve svahu sklonu přes 1 : 5,</v>
      </c>
      <c r="BB38" s="212"/>
      <c r="BC38" s="212"/>
      <c r="BD38" s="212"/>
      <c r="BE38" s="212"/>
      <c r="BF38" s="212"/>
      <c r="BG38" s="212"/>
      <c r="BH38" s="212"/>
    </row>
    <row r="39" spans="1:60" outlineLevel="2" x14ac:dyDescent="0.25">
      <c r="A39" s="229"/>
      <c r="B39" s="230"/>
      <c r="C39" s="267" t="s">
        <v>1576</v>
      </c>
      <c r="D39" s="233"/>
      <c r="E39" s="234">
        <v>365</v>
      </c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238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0" outlineLevel="1" x14ac:dyDescent="0.25">
      <c r="A40" s="248">
        <v>10</v>
      </c>
      <c r="B40" s="249" t="s">
        <v>273</v>
      </c>
      <c r="C40" s="266" t="s">
        <v>1577</v>
      </c>
      <c r="D40" s="250" t="s">
        <v>231</v>
      </c>
      <c r="E40" s="251">
        <v>157.125</v>
      </c>
      <c r="F40" s="252"/>
      <c r="G40" s="253">
        <f>ROUND(E40*F40,2)</f>
        <v>0</v>
      </c>
      <c r="H40" s="252"/>
      <c r="I40" s="253">
        <f>ROUND(E40*H40,2)</f>
        <v>0</v>
      </c>
      <c r="J40" s="252"/>
      <c r="K40" s="253">
        <f>ROUND(E40*J40,2)</f>
        <v>0</v>
      </c>
      <c r="L40" s="253">
        <v>21</v>
      </c>
      <c r="M40" s="253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3"/>
      <c r="S40" s="253" t="s">
        <v>232</v>
      </c>
      <c r="T40" s="254" t="s">
        <v>233</v>
      </c>
      <c r="U40" s="232">
        <v>0</v>
      </c>
      <c r="V40" s="232">
        <f>ROUND(E40*U40,2)</f>
        <v>0</v>
      </c>
      <c r="W40" s="232"/>
      <c r="X40" s="232" t="s">
        <v>234</v>
      </c>
      <c r="Y40" s="232" t="s">
        <v>235</v>
      </c>
      <c r="Z40" s="212"/>
      <c r="AA40" s="212"/>
      <c r="AB40" s="212"/>
      <c r="AC40" s="212"/>
      <c r="AD40" s="212"/>
      <c r="AE40" s="212"/>
      <c r="AF40" s="212"/>
      <c r="AG40" s="212" t="s">
        <v>236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5">
      <c r="A41" s="229"/>
      <c r="B41" s="230"/>
      <c r="C41" s="267" t="s">
        <v>1578</v>
      </c>
      <c r="D41" s="233"/>
      <c r="E41" s="234">
        <v>157.13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238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13" x14ac:dyDescent="0.25">
      <c r="A42" s="238" t="s">
        <v>227</v>
      </c>
      <c r="B42" s="239" t="s">
        <v>116</v>
      </c>
      <c r="C42" s="265" t="s">
        <v>117</v>
      </c>
      <c r="D42" s="240"/>
      <c r="E42" s="241"/>
      <c r="F42" s="242"/>
      <c r="G42" s="242">
        <f>SUMIF(AG43:AG46,"&lt;&gt;NOR",G43:G46)</f>
        <v>0</v>
      </c>
      <c r="H42" s="242"/>
      <c r="I42" s="242">
        <f>SUM(I43:I46)</f>
        <v>0</v>
      </c>
      <c r="J42" s="242"/>
      <c r="K42" s="242">
        <f>SUM(K43:K46)</f>
        <v>0</v>
      </c>
      <c r="L42" s="242"/>
      <c r="M42" s="242">
        <f>SUM(M43:M46)</f>
        <v>0</v>
      </c>
      <c r="N42" s="241"/>
      <c r="O42" s="241">
        <f>SUM(O43:O46)</f>
        <v>0.06</v>
      </c>
      <c r="P42" s="241"/>
      <c r="Q42" s="241">
        <f>SUM(Q43:Q46)</f>
        <v>0</v>
      </c>
      <c r="R42" s="242"/>
      <c r="S42" s="242"/>
      <c r="T42" s="243"/>
      <c r="U42" s="237"/>
      <c r="V42" s="237">
        <f>SUM(V43:V46)</f>
        <v>11.15</v>
      </c>
      <c r="W42" s="237"/>
      <c r="X42" s="237"/>
      <c r="Y42" s="237"/>
      <c r="AG42" t="s">
        <v>228</v>
      </c>
    </row>
    <row r="43" spans="1:60" ht="20" outlineLevel="1" x14ac:dyDescent="0.25">
      <c r="A43" s="248">
        <v>11</v>
      </c>
      <c r="B43" s="249" t="s">
        <v>1579</v>
      </c>
      <c r="C43" s="266" t="s">
        <v>1580</v>
      </c>
      <c r="D43" s="250" t="s">
        <v>291</v>
      </c>
      <c r="E43" s="251">
        <v>118.65</v>
      </c>
      <c r="F43" s="252"/>
      <c r="G43" s="253">
        <f>ROUND(E43*F43,2)</f>
        <v>0</v>
      </c>
      <c r="H43" s="252"/>
      <c r="I43" s="253">
        <f>ROUND(E43*H43,2)</f>
        <v>0</v>
      </c>
      <c r="J43" s="252"/>
      <c r="K43" s="253">
        <f>ROUND(E43*J43,2)</f>
        <v>0</v>
      </c>
      <c r="L43" s="253">
        <v>21</v>
      </c>
      <c r="M43" s="253">
        <f>G43*(1+L43/100)</f>
        <v>0</v>
      </c>
      <c r="N43" s="251">
        <v>5.0000000000000001E-4</v>
      </c>
      <c r="O43" s="251">
        <f>ROUND(E43*N43,2)</f>
        <v>0.06</v>
      </c>
      <c r="P43" s="251">
        <v>0</v>
      </c>
      <c r="Q43" s="251">
        <f>ROUND(E43*P43,2)</f>
        <v>0</v>
      </c>
      <c r="R43" s="253"/>
      <c r="S43" s="253" t="s">
        <v>232</v>
      </c>
      <c r="T43" s="254" t="s">
        <v>233</v>
      </c>
      <c r="U43" s="232">
        <v>9.4E-2</v>
      </c>
      <c r="V43" s="232">
        <f>ROUND(E43*U43,2)</f>
        <v>11.15</v>
      </c>
      <c r="W43" s="232"/>
      <c r="X43" s="232" t="s">
        <v>234</v>
      </c>
      <c r="Y43" s="232" t="s">
        <v>235</v>
      </c>
      <c r="Z43" s="212"/>
      <c r="AA43" s="212"/>
      <c r="AB43" s="212"/>
      <c r="AC43" s="212"/>
      <c r="AD43" s="212"/>
      <c r="AE43" s="212"/>
      <c r="AF43" s="212"/>
      <c r="AG43" s="212" t="s">
        <v>236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5">
      <c r="A44" s="229"/>
      <c r="B44" s="230"/>
      <c r="C44" s="269" t="s">
        <v>1581</v>
      </c>
      <c r="D44" s="262"/>
      <c r="E44" s="262"/>
      <c r="F44" s="262"/>
      <c r="G44" s="26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297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5">
      <c r="A45" s="229"/>
      <c r="B45" s="230"/>
      <c r="C45" s="267" t="s">
        <v>1582</v>
      </c>
      <c r="D45" s="233"/>
      <c r="E45" s="234">
        <v>113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238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5">
      <c r="A46" s="229"/>
      <c r="B46" s="230"/>
      <c r="C46" s="281" t="s">
        <v>1583</v>
      </c>
      <c r="D46" s="279"/>
      <c r="E46" s="280">
        <v>5.65</v>
      </c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238</v>
      </c>
      <c r="AH46" s="212">
        <v>4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13" x14ac:dyDescent="0.25">
      <c r="A47" s="238" t="s">
        <v>227</v>
      </c>
      <c r="B47" s="239" t="s">
        <v>145</v>
      </c>
      <c r="C47" s="265" t="s">
        <v>62</v>
      </c>
      <c r="D47" s="240"/>
      <c r="E47" s="241"/>
      <c r="F47" s="242"/>
      <c r="G47" s="242">
        <f>SUMIF(AG48:AG103,"&lt;&gt;NOR",G48:G103)</f>
        <v>0</v>
      </c>
      <c r="H47" s="242"/>
      <c r="I47" s="242">
        <f>SUM(I48:I103)</f>
        <v>0</v>
      </c>
      <c r="J47" s="242"/>
      <c r="K47" s="242">
        <f>SUM(K48:K103)</f>
        <v>0</v>
      </c>
      <c r="L47" s="242"/>
      <c r="M47" s="242">
        <f>SUM(M48:M103)</f>
        <v>0</v>
      </c>
      <c r="N47" s="241"/>
      <c r="O47" s="241">
        <f>SUM(O48:O103)</f>
        <v>1118.19</v>
      </c>
      <c r="P47" s="241"/>
      <c r="Q47" s="241">
        <f>SUM(Q48:Q103)</f>
        <v>0</v>
      </c>
      <c r="R47" s="242"/>
      <c r="S47" s="242"/>
      <c r="T47" s="243"/>
      <c r="U47" s="237"/>
      <c r="V47" s="237">
        <f>SUM(V48:V103)</f>
        <v>350.38</v>
      </c>
      <c r="W47" s="237"/>
      <c r="X47" s="237"/>
      <c r="Y47" s="237"/>
      <c r="AG47" t="s">
        <v>228</v>
      </c>
    </row>
    <row r="48" spans="1:60" ht="20" outlineLevel="1" x14ac:dyDescent="0.25">
      <c r="A48" s="248">
        <v>12</v>
      </c>
      <c r="B48" s="249" t="s">
        <v>1584</v>
      </c>
      <c r="C48" s="266" t="s">
        <v>1585</v>
      </c>
      <c r="D48" s="250" t="s">
        <v>291</v>
      </c>
      <c r="E48" s="251">
        <v>41</v>
      </c>
      <c r="F48" s="252"/>
      <c r="G48" s="253">
        <f>ROUND(E48*F48,2)</f>
        <v>0</v>
      </c>
      <c r="H48" s="252"/>
      <c r="I48" s="253">
        <f>ROUND(E48*H48,2)</f>
        <v>0</v>
      </c>
      <c r="J48" s="252"/>
      <c r="K48" s="253">
        <f>ROUND(E48*J48,2)</f>
        <v>0</v>
      </c>
      <c r="L48" s="253">
        <v>21</v>
      </c>
      <c r="M48" s="253">
        <f>G48*(1+L48/100)</f>
        <v>0</v>
      </c>
      <c r="N48" s="251">
        <v>0.32250000000000001</v>
      </c>
      <c r="O48" s="251">
        <f>ROUND(E48*N48,2)</f>
        <v>13.22</v>
      </c>
      <c r="P48" s="251">
        <v>0</v>
      </c>
      <c r="Q48" s="251">
        <f>ROUND(E48*P48,2)</f>
        <v>0</v>
      </c>
      <c r="R48" s="253"/>
      <c r="S48" s="253" t="s">
        <v>232</v>
      </c>
      <c r="T48" s="254" t="s">
        <v>233</v>
      </c>
      <c r="U48" s="232">
        <v>2.5999999999999999E-2</v>
      </c>
      <c r="V48" s="232">
        <f>ROUND(E48*U48,2)</f>
        <v>1.07</v>
      </c>
      <c r="W48" s="232"/>
      <c r="X48" s="232" t="s">
        <v>234</v>
      </c>
      <c r="Y48" s="232" t="s">
        <v>235</v>
      </c>
      <c r="Z48" s="212"/>
      <c r="AA48" s="212"/>
      <c r="AB48" s="212"/>
      <c r="AC48" s="212"/>
      <c r="AD48" s="212"/>
      <c r="AE48" s="212"/>
      <c r="AF48" s="212"/>
      <c r="AG48" s="212" t="s">
        <v>236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5">
      <c r="A49" s="229"/>
      <c r="B49" s="230"/>
      <c r="C49" s="269" t="s">
        <v>1586</v>
      </c>
      <c r="D49" s="262"/>
      <c r="E49" s="262"/>
      <c r="F49" s="262"/>
      <c r="G49" s="26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297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5">
      <c r="A50" s="229"/>
      <c r="B50" s="230"/>
      <c r="C50" s="267" t="s">
        <v>1587</v>
      </c>
      <c r="D50" s="233"/>
      <c r="E50" s="234">
        <v>41</v>
      </c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238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0" outlineLevel="1" x14ac:dyDescent="0.25">
      <c r="A51" s="248">
        <v>13</v>
      </c>
      <c r="B51" s="249" t="s">
        <v>1588</v>
      </c>
      <c r="C51" s="266" t="s">
        <v>1589</v>
      </c>
      <c r="D51" s="250" t="s">
        <v>291</v>
      </c>
      <c r="E51" s="251">
        <v>41</v>
      </c>
      <c r="F51" s="252"/>
      <c r="G51" s="253">
        <f>ROUND(E51*F51,2)</f>
        <v>0</v>
      </c>
      <c r="H51" s="252"/>
      <c r="I51" s="253">
        <f>ROUND(E51*H51,2)</f>
        <v>0</v>
      </c>
      <c r="J51" s="252"/>
      <c r="K51" s="253">
        <f>ROUND(E51*J51,2)</f>
        <v>0</v>
      </c>
      <c r="L51" s="253">
        <v>21</v>
      </c>
      <c r="M51" s="253">
        <f>G51*(1+L51/100)</f>
        <v>0</v>
      </c>
      <c r="N51" s="251">
        <v>0.38700000000000001</v>
      </c>
      <c r="O51" s="251">
        <f>ROUND(E51*N51,2)</f>
        <v>15.87</v>
      </c>
      <c r="P51" s="251">
        <v>0</v>
      </c>
      <c r="Q51" s="251">
        <f>ROUND(E51*P51,2)</f>
        <v>0</v>
      </c>
      <c r="R51" s="253"/>
      <c r="S51" s="253" t="s">
        <v>232</v>
      </c>
      <c r="T51" s="254" t="s">
        <v>233</v>
      </c>
      <c r="U51" s="232">
        <v>2.7E-2</v>
      </c>
      <c r="V51" s="232">
        <f>ROUND(E51*U51,2)</f>
        <v>1.1100000000000001</v>
      </c>
      <c r="W51" s="232"/>
      <c r="X51" s="232" t="s">
        <v>234</v>
      </c>
      <c r="Y51" s="232" t="s">
        <v>235</v>
      </c>
      <c r="Z51" s="212"/>
      <c r="AA51" s="212"/>
      <c r="AB51" s="212"/>
      <c r="AC51" s="212"/>
      <c r="AD51" s="212"/>
      <c r="AE51" s="212"/>
      <c r="AF51" s="212"/>
      <c r="AG51" s="212" t="s">
        <v>236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2" x14ac:dyDescent="0.25">
      <c r="A52" s="229"/>
      <c r="B52" s="230"/>
      <c r="C52" s="269" t="s">
        <v>1586</v>
      </c>
      <c r="D52" s="262"/>
      <c r="E52" s="262"/>
      <c r="F52" s="262"/>
      <c r="G52" s="26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32"/>
      <c r="Z52" s="212"/>
      <c r="AA52" s="212"/>
      <c r="AB52" s="212"/>
      <c r="AC52" s="212"/>
      <c r="AD52" s="212"/>
      <c r="AE52" s="212"/>
      <c r="AF52" s="212"/>
      <c r="AG52" s="212" t="s">
        <v>297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5">
      <c r="A53" s="229"/>
      <c r="B53" s="230"/>
      <c r="C53" s="267" t="s">
        <v>1590</v>
      </c>
      <c r="D53" s="233"/>
      <c r="E53" s="234">
        <v>41</v>
      </c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2"/>
      <c r="AA53" s="212"/>
      <c r="AB53" s="212"/>
      <c r="AC53" s="212"/>
      <c r="AD53" s="212"/>
      <c r="AE53" s="212"/>
      <c r="AF53" s="212"/>
      <c r="AG53" s="212" t="s">
        <v>238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0" outlineLevel="1" x14ac:dyDescent="0.25">
      <c r="A54" s="248">
        <v>14</v>
      </c>
      <c r="B54" s="249" t="s">
        <v>1591</v>
      </c>
      <c r="C54" s="266" t="s">
        <v>1592</v>
      </c>
      <c r="D54" s="250" t="s">
        <v>291</v>
      </c>
      <c r="E54" s="251">
        <v>2571.25</v>
      </c>
      <c r="F54" s="252"/>
      <c r="G54" s="253">
        <f>ROUND(E54*F54,2)</f>
        <v>0</v>
      </c>
      <c r="H54" s="252"/>
      <c r="I54" s="253">
        <f>ROUND(E54*H54,2)</f>
        <v>0</v>
      </c>
      <c r="J54" s="252"/>
      <c r="K54" s="253">
        <f>ROUND(E54*J54,2)</f>
        <v>0</v>
      </c>
      <c r="L54" s="253">
        <v>21</v>
      </c>
      <c r="M54" s="253">
        <f>G54*(1+L54/100)</f>
        <v>0</v>
      </c>
      <c r="N54" s="251">
        <v>0.23</v>
      </c>
      <c r="O54" s="251">
        <f>ROUND(E54*N54,2)</f>
        <v>591.39</v>
      </c>
      <c r="P54" s="251">
        <v>0</v>
      </c>
      <c r="Q54" s="251">
        <f>ROUND(E54*P54,2)</f>
        <v>0</v>
      </c>
      <c r="R54" s="253"/>
      <c r="S54" s="253" t="s">
        <v>232</v>
      </c>
      <c r="T54" s="254" t="s">
        <v>233</v>
      </c>
      <c r="U54" s="232">
        <v>2.3E-2</v>
      </c>
      <c r="V54" s="232">
        <f>ROUND(E54*U54,2)</f>
        <v>59.14</v>
      </c>
      <c r="W54" s="232"/>
      <c r="X54" s="232" t="s">
        <v>234</v>
      </c>
      <c r="Y54" s="232" t="s">
        <v>235</v>
      </c>
      <c r="Z54" s="212"/>
      <c r="AA54" s="212"/>
      <c r="AB54" s="212"/>
      <c r="AC54" s="212"/>
      <c r="AD54" s="212"/>
      <c r="AE54" s="212"/>
      <c r="AF54" s="212"/>
      <c r="AG54" s="212" t="s">
        <v>236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0" outlineLevel="2" x14ac:dyDescent="0.25">
      <c r="A55" s="229"/>
      <c r="B55" s="230"/>
      <c r="C55" s="267" t="s">
        <v>1593</v>
      </c>
      <c r="D55" s="233"/>
      <c r="E55" s="234">
        <v>2372.5</v>
      </c>
      <c r="F55" s="232"/>
      <c r="G55" s="23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2"/>
      <c r="AA55" s="212"/>
      <c r="AB55" s="212"/>
      <c r="AC55" s="212"/>
      <c r="AD55" s="212"/>
      <c r="AE55" s="212"/>
      <c r="AF55" s="212"/>
      <c r="AG55" s="212" t="s">
        <v>238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5">
      <c r="A56" s="229"/>
      <c r="B56" s="230"/>
      <c r="C56" s="267" t="s">
        <v>1594</v>
      </c>
      <c r="D56" s="233"/>
      <c r="E56" s="234">
        <v>198.75</v>
      </c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32"/>
      <c r="Z56" s="212"/>
      <c r="AA56" s="212"/>
      <c r="AB56" s="212"/>
      <c r="AC56" s="212"/>
      <c r="AD56" s="212"/>
      <c r="AE56" s="212"/>
      <c r="AF56" s="212"/>
      <c r="AG56" s="212" t="s">
        <v>238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0" outlineLevel="1" x14ac:dyDescent="0.25">
      <c r="A57" s="248">
        <v>15</v>
      </c>
      <c r="B57" s="249" t="s">
        <v>1520</v>
      </c>
      <c r="C57" s="266" t="s">
        <v>1595</v>
      </c>
      <c r="D57" s="250" t="s">
        <v>291</v>
      </c>
      <c r="E57" s="251">
        <v>44</v>
      </c>
      <c r="F57" s="252"/>
      <c r="G57" s="253">
        <f>ROUND(E57*F57,2)</f>
        <v>0</v>
      </c>
      <c r="H57" s="252"/>
      <c r="I57" s="253">
        <f>ROUND(E57*H57,2)</f>
        <v>0</v>
      </c>
      <c r="J57" s="252"/>
      <c r="K57" s="253">
        <f>ROUND(E57*J57,2)</f>
        <v>0</v>
      </c>
      <c r="L57" s="253">
        <v>21</v>
      </c>
      <c r="M57" s="253">
        <f>G57*(1+L57/100)</f>
        <v>0</v>
      </c>
      <c r="N57" s="251">
        <v>0.23</v>
      </c>
      <c r="O57" s="251">
        <f>ROUND(E57*N57,2)</f>
        <v>10.119999999999999</v>
      </c>
      <c r="P57" s="251">
        <v>0</v>
      </c>
      <c r="Q57" s="251">
        <f>ROUND(E57*P57,2)</f>
        <v>0</v>
      </c>
      <c r="R57" s="253"/>
      <c r="S57" s="253" t="s">
        <v>232</v>
      </c>
      <c r="T57" s="254" t="s">
        <v>233</v>
      </c>
      <c r="U57" s="232">
        <v>2.3E-2</v>
      </c>
      <c r="V57" s="232">
        <f>ROUND(E57*U57,2)</f>
        <v>1.01</v>
      </c>
      <c r="W57" s="232"/>
      <c r="X57" s="232" t="s">
        <v>234</v>
      </c>
      <c r="Y57" s="232" t="s">
        <v>235</v>
      </c>
      <c r="Z57" s="212"/>
      <c r="AA57" s="212"/>
      <c r="AB57" s="212"/>
      <c r="AC57" s="212"/>
      <c r="AD57" s="212"/>
      <c r="AE57" s="212"/>
      <c r="AF57" s="212"/>
      <c r="AG57" s="212" t="s">
        <v>236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5">
      <c r="A58" s="229"/>
      <c r="B58" s="230"/>
      <c r="C58" s="267" t="s">
        <v>1596</v>
      </c>
      <c r="D58" s="233"/>
      <c r="E58" s="234">
        <v>44</v>
      </c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238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0" outlineLevel="1" x14ac:dyDescent="0.25">
      <c r="A59" s="248">
        <v>16</v>
      </c>
      <c r="B59" s="249" t="s">
        <v>1597</v>
      </c>
      <c r="C59" s="266" t="s">
        <v>1598</v>
      </c>
      <c r="D59" s="250" t="s">
        <v>291</v>
      </c>
      <c r="E59" s="251">
        <v>450.5</v>
      </c>
      <c r="F59" s="252"/>
      <c r="G59" s="253">
        <f>ROUND(E59*F59,2)</f>
        <v>0</v>
      </c>
      <c r="H59" s="252"/>
      <c r="I59" s="253">
        <f>ROUND(E59*H59,2)</f>
        <v>0</v>
      </c>
      <c r="J59" s="252"/>
      <c r="K59" s="253">
        <f>ROUND(E59*J59,2)</f>
        <v>0</v>
      </c>
      <c r="L59" s="253">
        <v>21</v>
      </c>
      <c r="M59" s="253">
        <f>G59*(1+L59/100)</f>
        <v>0</v>
      </c>
      <c r="N59" s="251">
        <v>0.34499999999999997</v>
      </c>
      <c r="O59" s="251">
        <f>ROUND(E59*N59,2)</f>
        <v>155.41999999999999</v>
      </c>
      <c r="P59" s="251">
        <v>0</v>
      </c>
      <c r="Q59" s="251">
        <f>ROUND(E59*P59,2)</f>
        <v>0</v>
      </c>
      <c r="R59" s="253"/>
      <c r="S59" s="253" t="s">
        <v>232</v>
      </c>
      <c r="T59" s="254" t="s">
        <v>233</v>
      </c>
      <c r="U59" s="232">
        <v>2.5999999999999999E-2</v>
      </c>
      <c r="V59" s="232">
        <f>ROUND(E59*U59,2)</f>
        <v>11.71</v>
      </c>
      <c r="W59" s="232"/>
      <c r="X59" s="232" t="s">
        <v>234</v>
      </c>
      <c r="Y59" s="232" t="s">
        <v>235</v>
      </c>
      <c r="Z59" s="212"/>
      <c r="AA59" s="212"/>
      <c r="AB59" s="212"/>
      <c r="AC59" s="212"/>
      <c r="AD59" s="212"/>
      <c r="AE59" s="212"/>
      <c r="AF59" s="212"/>
      <c r="AG59" s="212" t="s">
        <v>236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5">
      <c r="A60" s="229"/>
      <c r="B60" s="230"/>
      <c r="C60" s="267" t="s">
        <v>1599</v>
      </c>
      <c r="D60" s="233"/>
      <c r="E60" s="234">
        <v>362</v>
      </c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2"/>
      <c r="AA60" s="212"/>
      <c r="AB60" s="212"/>
      <c r="AC60" s="212"/>
      <c r="AD60" s="212"/>
      <c r="AE60" s="212"/>
      <c r="AF60" s="212"/>
      <c r="AG60" s="212" t="s">
        <v>238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5">
      <c r="A61" s="229"/>
      <c r="B61" s="230"/>
      <c r="C61" s="267" t="s">
        <v>1600</v>
      </c>
      <c r="D61" s="233"/>
      <c r="E61" s="234">
        <v>71.5</v>
      </c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2"/>
      <c r="AA61" s="212"/>
      <c r="AB61" s="212"/>
      <c r="AC61" s="212"/>
      <c r="AD61" s="212"/>
      <c r="AE61" s="212"/>
      <c r="AF61" s="212"/>
      <c r="AG61" s="212" t="s">
        <v>238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5">
      <c r="A62" s="229"/>
      <c r="B62" s="230"/>
      <c r="C62" s="267" t="s">
        <v>1601</v>
      </c>
      <c r="D62" s="233"/>
      <c r="E62" s="234">
        <v>17</v>
      </c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32"/>
      <c r="Z62" s="212"/>
      <c r="AA62" s="212"/>
      <c r="AB62" s="212"/>
      <c r="AC62" s="212"/>
      <c r="AD62" s="212"/>
      <c r="AE62" s="212"/>
      <c r="AF62" s="212"/>
      <c r="AG62" s="212" t="s">
        <v>238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0" outlineLevel="1" x14ac:dyDescent="0.25">
      <c r="A63" s="248">
        <v>17</v>
      </c>
      <c r="B63" s="249" t="s">
        <v>1602</v>
      </c>
      <c r="C63" s="266" t="s">
        <v>1603</v>
      </c>
      <c r="D63" s="250" t="s">
        <v>291</v>
      </c>
      <c r="E63" s="251">
        <v>17</v>
      </c>
      <c r="F63" s="252"/>
      <c r="G63" s="253">
        <f>ROUND(E63*F63,2)</f>
        <v>0</v>
      </c>
      <c r="H63" s="252"/>
      <c r="I63" s="253">
        <f>ROUND(E63*H63,2)</f>
        <v>0</v>
      </c>
      <c r="J63" s="252"/>
      <c r="K63" s="253">
        <f>ROUND(E63*J63,2)</f>
        <v>0</v>
      </c>
      <c r="L63" s="253">
        <v>21</v>
      </c>
      <c r="M63" s="253">
        <f>G63*(1+L63/100)</f>
        <v>0</v>
      </c>
      <c r="N63" s="251">
        <v>0.13188</v>
      </c>
      <c r="O63" s="251">
        <f>ROUND(E63*N63,2)</f>
        <v>2.2400000000000002</v>
      </c>
      <c r="P63" s="251">
        <v>0</v>
      </c>
      <c r="Q63" s="251">
        <f>ROUND(E63*P63,2)</f>
        <v>0</v>
      </c>
      <c r="R63" s="253"/>
      <c r="S63" s="253" t="s">
        <v>232</v>
      </c>
      <c r="T63" s="254" t="s">
        <v>233</v>
      </c>
      <c r="U63" s="232">
        <v>4.9000000000000002E-2</v>
      </c>
      <c r="V63" s="232">
        <f>ROUND(E63*U63,2)</f>
        <v>0.83</v>
      </c>
      <c r="W63" s="232"/>
      <c r="X63" s="232" t="s">
        <v>234</v>
      </c>
      <c r="Y63" s="232" t="s">
        <v>235</v>
      </c>
      <c r="Z63" s="212"/>
      <c r="AA63" s="212"/>
      <c r="AB63" s="212"/>
      <c r="AC63" s="212"/>
      <c r="AD63" s="212"/>
      <c r="AE63" s="212"/>
      <c r="AF63" s="212"/>
      <c r="AG63" s="212" t="s">
        <v>236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2" x14ac:dyDescent="0.25">
      <c r="A64" s="229"/>
      <c r="B64" s="230"/>
      <c r="C64" s="269" t="s">
        <v>1604</v>
      </c>
      <c r="D64" s="262"/>
      <c r="E64" s="262"/>
      <c r="F64" s="262"/>
      <c r="G64" s="26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32"/>
      <c r="Z64" s="212"/>
      <c r="AA64" s="212"/>
      <c r="AB64" s="212"/>
      <c r="AC64" s="212"/>
      <c r="AD64" s="212"/>
      <c r="AE64" s="212"/>
      <c r="AF64" s="212"/>
      <c r="AG64" s="212" t="s">
        <v>297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2" x14ac:dyDescent="0.25">
      <c r="A65" s="229"/>
      <c r="B65" s="230"/>
      <c r="C65" s="267" t="s">
        <v>1605</v>
      </c>
      <c r="D65" s="233"/>
      <c r="E65" s="234">
        <v>17</v>
      </c>
      <c r="F65" s="232"/>
      <c r="G65" s="23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32"/>
      <c r="Z65" s="212"/>
      <c r="AA65" s="212"/>
      <c r="AB65" s="212"/>
      <c r="AC65" s="212"/>
      <c r="AD65" s="212"/>
      <c r="AE65" s="212"/>
      <c r="AF65" s="212"/>
      <c r="AG65" s="212" t="s">
        <v>238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0" outlineLevel="1" x14ac:dyDescent="0.25">
      <c r="A66" s="248">
        <v>18</v>
      </c>
      <c r="B66" s="249" t="s">
        <v>1518</v>
      </c>
      <c r="C66" s="266" t="s">
        <v>1606</v>
      </c>
      <c r="D66" s="250" t="s">
        <v>291</v>
      </c>
      <c r="E66" s="251">
        <v>44</v>
      </c>
      <c r="F66" s="252"/>
      <c r="G66" s="253">
        <f>ROUND(E66*F66,2)</f>
        <v>0</v>
      </c>
      <c r="H66" s="252"/>
      <c r="I66" s="253">
        <f>ROUND(E66*H66,2)</f>
        <v>0</v>
      </c>
      <c r="J66" s="252"/>
      <c r="K66" s="253">
        <f>ROUND(E66*J66,2)</f>
        <v>0</v>
      </c>
      <c r="L66" s="253">
        <v>21</v>
      </c>
      <c r="M66" s="253">
        <f>G66*(1+L66/100)</f>
        <v>0</v>
      </c>
      <c r="N66" s="251">
        <v>0.30651</v>
      </c>
      <c r="O66" s="251">
        <f>ROUND(E66*N66,2)</f>
        <v>13.49</v>
      </c>
      <c r="P66" s="251">
        <v>0</v>
      </c>
      <c r="Q66" s="251">
        <f>ROUND(E66*P66,2)</f>
        <v>0</v>
      </c>
      <c r="R66" s="253"/>
      <c r="S66" s="253" t="s">
        <v>232</v>
      </c>
      <c r="T66" s="254" t="s">
        <v>233</v>
      </c>
      <c r="U66" s="232">
        <v>2.5000000000000001E-2</v>
      </c>
      <c r="V66" s="232">
        <f>ROUND(E66*U66,2)</f>
        <v>1.1000000000000001</v>
      </c>
      <c r="W66" s="232"/>
      <c r="X66" s="232" t="s">
        <v>234</v>
      </c>
      <c r="Y66" s="232" t="s">
        <v>235</v>
      </c>
      <c r="Z66" s="212"/>
      <c r="AA66" s="212"/>
      <c r="AB66" s="212"/>
      <c r="AC66" s="212"/>
      <c r="AD66" s="212"/>
      <c r="AE66" s="212"/>
      <c r="AF66" s="212"/>
      <c r="AG66" s="212" t="s">
        <v>236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 x14ac:dyDescent="0.25">
      <c r="A67" s="229"/>
      <c r="B67" s="230"/>
      <c r="C67" s="269" t="s">
        <v>1607</v>
      </c>
      <c r="D67" s="262"/>
      <c r="E67" s="262"/>
      <c r="F67" s="262"/>
      <c r="G67" s="26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32"/>
      <c r="Z67" s="212"/>
      <c r="AA67" s="212"/>
      <c r="AB67" s="212"/>
      <c r="AC67" s="212"/>
      <c r="AD67" s="212"/>
      <c r="AE67" s="212"/>
      <c r="AF67" s="212"/>
      <c r="AG67" s="212" t="s">
        <v>297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2" x14ac:dyDescent="0.25">
      <c r="A68" s="229"/>
      <c r="B68" s="230"/>
      <c r="C68" s="267" t="s">
        <v>1608</v>
      </c>
      <c r="D68" s="233"/>
      <c r="E68" s="234">
        <v>44</v>
      </c>
      <c r="F68" s="232"/>
      <c r="G68" s="23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32"/>
      <c r="Z68" s="212"/>
      <c r="AA68" s="212"/>
      <c r="AB68" s="212"/>
      <c r="AC68" s="212"/>
      <c r="AD68" s="212"/>
      <c r="AE68" s="212"/>
      <c r="AF68" s="212"/>
      <c r="AG68" s="212" t="s">
        <v>238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0" outlineLevel="1" x14ac:dyDescent="0.25">
      <c r="A69" s="248">
        <v>19</v>
      </c>
      <c r="B69" s="249" t="s">
        <v>1609</v>
      </c>
      <c r="C69" s="266" t="s">
        <v>1610</v>
      </c>
      <c r="D69" s="250" t="s">
        <v>291</v>
      </c>
      <c r="E69" s="251">
        <v>17</v>
      </c>
      <c r="F69" s="252"/>
      <c r="G69" s="253">
        <f>ROUND(E69*F69,2)</f>
        <v>0</v>
      </c>
      <c r="H69" s="252"/>
      <c r="I69" s="253">
        <f>ROUND(E69*H69,2)</f>
        <v>0</v>
      </c>
      <c r="J69" s="252"/>
      <c r="K69" s="253">
        <f>ROUND(E69*J69,2)</f>
        <v>0</v>
      </c>
      <c r="L69" s="253">
        <v>21</v>
      </c>
      <c r="M69" s="253">
        <f>G69*(1+L69/100)</f>
        <v>0</v>
      </c>
      <c r="N69" s="251">
        <v>0.38313999999999998</v>
      </c>
      <c r="O69" s="251">
        <f>ROUND(E69*N69,2)</f>
        <v>6.51</v>
      </c>
      <c r="P69" s="251">
        <v>0</v>
      </c>
      <c r="Q69" s="251">
        <f>ROUND(E69*P69,2)</f>
        <v>0</v>
      </c>
      <c r="R69" s="253"/>
      <c r="S69" s="253" t="s">
        <v>232</v>
      </c>
      <c r="T69" s="254" t="s">
        <v>233</v>
      </c>
      <c r="U69" s="232">
        <v>2.5999999999999999E-2</v>
      </c>
      <c r="V69" s="232">
        <f>ROUND(E69*U69,2)</f>
        <v>0.44</v>
      </c>
      <c r="W69" s="232"/>
      <c r="X69" s="232" t="s">
        <v>234</v>
      </c>
      <c r="Y69" s="232" t="s">
        <v>235</v>
      </c>
      <c r="Z69" s="212"/>
      <c r="AA69" s="212"/>
      <c r="AB69" s="212"/>
      <c r="AC69" s="212"/>
      <c r="AD69" s="212"/>
      <c r="AE69" s="212"/>
      <c r="AF69" s="212"/>
      <c r="AG69" s="212" t="s">
        <v>236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2" x14ac:dyDescent="0.25">
      <c r="A70" s="229"/>
      <c r="B70" s="230"/>
      <c r="C70" s="269" t="s">
        <v>1607</v>
      </c>
      <c r="D70" s="262"/>
      <c r="E70" s="262"/>
      <c r="F70" s="262"/>
      <c r="G70" s="26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32"/>
      <c r="Z70" s="212"/>
      <c r="AA70" s="212"/>
      <c r="AB70" s="212"/>
      <c r="AC70" s="212"/>
      <c r="AD70" s="212"/>
      <c r="AE70" s="212"/>
      <c r="AF70" s="212"/>
      <c r="AG70" s="212" t="s">
        <v>297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2" x14ac:dyDescent="0.25">
      <c r="A71" s="229"/>
      <c r="B71" s="230"/>
      <c r="C71" s="267" t="s">
        <v>1601</v>
      </c>
      <c r="D71" s="233"/>
      <c r="E71" s="234">
        <v>17</v>
      </c>
      <c r="F71" s="232"/>
      <c r="G71" s="232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32"/>
      <c r="Z71" s="212"/>
      <c r="AA71" s="212"/>
      <c r="AB71" s="212"/>
      <c r="AC71" s="212"/>
      <c r="AD71" s="212"/>
      <c r="AE71" s="212"/>
      <c r="AF71" s="212"/>
      <c r="AG71" s="212" t="s">
        <v>238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0" outlineLevel="1" x14ac:dyDescent="0.25">
      <c r="A72" s="248">
        <v>20</v>
      </c>
      <c r="B72" s="249" t="s">
        <v>1611</v>
      </c>
      <c r="C72" s="266" t="s">
        <v>1612</v>
      </c>
      <c r="D72" s="250" t="s">
        <v>291</v>
      </c>
      <c r="E72" s="251">
        <v>362</v>
      </c>
      <c r="F72" s="252"/>
      <c r="G72" s="253">
        <f>ROUND(E72*F72,2)</f>
        <v>0</v>
      </c>
      <c r="H72" s="252"/>
      <c r="I72" s="253">
        <f>ROUND(E72*H72,2)</f>
        <v>0</v>
      </c>
      <c r="J72" s="252"/>
      <c r="K72" s="253">
        <f>ROUND(E72*J72,2)</f>
        <v>0</v>
      </c>
      <c r="L72" s="253">
        <v>21</v>
      </c>
      <c r="M72" s="253">
        <f>G72*(1+L72/100)</f>
        <v>0</v>
      </c>
      <c r="N72" s="251">
        <v>0.45977000000000001</v>
      </c>
      <c r="O72" s="251">
        <f>ROUND(E72*N72,2)</f>
        <v>166.44</v>
      </c>
      <c r="P72" s="251">
        <v>0</v>
      </c>
      <c r="Q72" s="251">
        <f>ROUND(E72*P72,2)</f>
        <v>0</v>
      </c>
      <c r="R72" s="253"/>
      <c r="S72" s="253" t="s">
        <v>232</v>
      </c>
      <c r="T72" s="254" t="s">
        <v>233</v>
      </c>
      <c r="U72" s="232">
        <v>2.5999999999999999E-2</v>
      </c>
      <c r="V72" s="232">
        <f>ROUND(E72*U72,2)</f>
        <v>9.41</v>
      </c>
      <c r="W72" s="232"/>
      <c r="X72" s="232" t="s">
        <v>234</v>
      </c>
      <c r="Y72" s="232" t="s">
        <v>235</v>
      </c>
      <c r="Z72" s="212"/>
      <c r="AA72" s="212"/>
      <c r="AB72" s="212"/>
      <c r="AC72" s="212"/>
      <c r="AD72" s="212"/>
      <c r="AE72" s="212"/>
      <c r="AF72" s="212"/>
      <c r="AG72" s="212" t="s">
        <v>236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2" x14ac:dyDescent="0.25">
      <c r="A73" s="229"/>
      <c r="B73" s="230"/>
      <c r="C73" s="269" t="s">
        <v>1607</v>
      </c>
      <c r="D73" s="262"/>
      <c r="E73" s="262"/>
      <c r="F73" s="262"/>
      <c r="G73" s="26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2"/>
      <c r="AA73" s="212"/>
      <c r="AB73" s="212"/>
      <c r="AC73" s="212"/>
      <c r="AD73" s="212"/>
      <c r="AE73" s="212"/>
      <c r="AF73" s="212"/>
      <c r="AG73" s="212" t="s">
        <v>297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2" x14ac:dyDescent="0.25">
      <c r="A74" s="229"/>
      <c r="B74" s="230"/>
      <c r="C74" s="267" t="s">
        <v>1599</v>
      </c>
      <c r="D74" s="233"/>
      <c r="E74" s="234">
        <v>362</v>
      </c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32"/>
      <c r="Z74" s="212"/>
      <c r="AA74" s="212"/>
      <c r="AB74" s="212"/>
      <c r="AC74" s="212"/>
      <c r="AD74" s="212"/>
      <c r="AE74" s="212"/>
      <c r="AF74" s="212"/>
      <c r="AG74" s="212" t="s">
        <v>238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5">
      <c r="A75" s="248">
        <v>21</v>
      </c>
      <c r="B75" s="249" t="s">
        <v>1613</v>
      </c>
      <c r="C75" s="266" t="s">
        <v>1614</v>
      </c>
      <c r="D75" s="250" t="s">
        <v>291</v>
      </c>
      <c r="E75" s="251">
        <v>17</v>
      </c>
      <c r="F75" s="252"/>
      <c r="G75" s="253">
        <f>ROUND(E75*F75,2)</f>
        <v>0</v>
      </c>
      <c r="H75" s="252"/>
      <c r="I75" s="253">
        <f>ROUND(E75*H75,2)</f>
        <v>0</v>
      </c>
      <c r="J75" s="252"/>
      <c r="K75" s="253">
        <f>ROUND(E75*J75,2)</f>
        <v>0</v>
      </c>
      <c r="L75" s="253">
        <v>21</v>
      </c>
      <c r="M75" s="253">
        <f>G75*(1+L75/100)</f>
        <v>0</v>
      </c>
      <c r="N75" s="251">
        <v>6.5199999999999998E-3</v>
      </c>
      <c r="O75" s="251">
        <f>ROUND(E75*N75,2)</f>
        <v>0.11</v>
      </c>
      <c r="P75" s="251">
        <v>0</v>
      </c>
      <c r="Q75" s="251">
        <f>ROUND(E75*P75,2)</f>
        <v>0</v>
      </c>
      <c r="R75" s="253"/>
      <c r="S75" s="253" t="s">
        <v>232</v>
      </c>
      <c r="T75" s="254" t="s">
        <v>233</v>
      </c>
      <c r="U75" s="232">
        <v>4.0000000000000001E-3</v>
      </c>
      <c r="V75" s="232">
        <f>ROUND(E75*U75,2)</f>
        <v>7.0000000000000007E-2</v>
      </c>
      <c r="W75" s="232"/>
      <c r="X75" s="232" t="s">
        <v>234</v>
      </c>
      <c r="Y75" s="232" t="s">
        <v>235</v>
      </c>
      <c r="Z75" s="212"/>
      <c r="AA75" s="212"/>
      <c r="AB75" s="212"/>
      <c r="AC75" s="212"/>
      <c r="AD75" s="212"/>
      <c r="AE75" s="212"/>
      <c r="AF75" s="212"/>
      <c r="AG75" s="212" t="s">
        <v>236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2" x14ac:dyDescent="0.25">
      <c r="A76" s="229"/>
      <c r="B76" s="230"/>
      <c r="C76" s="267" t="s">
        <v>1605</v>
      </c>
      <c r="D76" s="233"/>
      <c r="E76" s="234">
        <v>17</v>
      </c>
      <c r="F76" s="232"/>
      <c r="G76" s="232"/>
      <c r="H76" s="232"/>
      <c r="I76" s="232"/>
      <c r="J76" s="232"/>
      <c r="K76" s="232"/>
      <c r="L76" s="232"/>
      <c r="M76" s="232"/>
      <c r="N76" s="231"/>
      <c r="O76" s="231"/>
      <c r="P76" s="231"/>
      <c r="Q76" s="231"/>
      <c r="R76" s="232"/>
      <c r="S76" s="232"/>
      <c r="T76" s="232"/>
      <c r="U76" s="232"/>
      <c r="V76" s="232"/>
      <c r="W76" s="232"/>
      <c r="X76" s="232"/>
      <c r="Y76" s="232"/>
      <c r="Z76" s="212"/>
      <c r="AA76" s="212"/>
      <c r="AB76" s="212"/>
      <c r="AC76" s="212"/>
      <c r="AD76" s="212"/>
      <c r="AE76" s="212"/>
      <c r="AF76" s="212"/>
      <c r="AG76" s="212" t="s">
        <v>238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0" outlineLevel="1" x14ac:dyDescent="0.25">
      <c r="A77" s="248">
        <v>22</v>
      </c>
      <c r="B77" s="249" t="s">
        <v>1615</v>
      </c>
      <c r="C77" s="266" t="s">
        <v>1616</v>
      </c>
      <c r="D77" s="250" t="s">
        <v>291</v>
      </c>
      <c r="E77" s="251">
        <v>34</v>
      </c>
      <c r="F77" s="252"/>
      <c r="G77" s="253">
        <f>ROUND(E77*F77,2)</f>
        <v>0</v>
      </c>
      <c r="H77" s="252"/>
      <c r="I77" s="253">
        <f>ROUND(E77*H77,2)</f>
        <v>0</v>
      </c>
      <c r="J77" s="252"/>
      <c r="K77" s="253">
        <f>ROUND(E77*J77,2)</f>
        <v>0</v>
      </c>
      <c r="L77" s="253">
        <v>21</v>
      </c>
      <c r="M77" s="253">
        <f>G77*(1+L77/100)</f>
        <v>0</v>
      </c>
      <c r="N77" s="251">
        <v>2.9999999999999997E-4</v>
      </c>
      <c r="O77" s="251">
        <f>ROUND(E77*N77,2)</f>
        <v>0.01</v>
      </c>
      <c r="P77" s="251">
        <v>0</v>
      </c>
      <c r="Q77" s="251">
        <f>ROUND(E77*P77,2)</f>
        <v>0</v>
      </c>
      <c r="R77" s="253"/>
      <c r="S77" s="253" t="s">
        <v>232</v>
      </c>
      <c r="T77" s="254" t="s">
        <v>233</v>
      </c>
      <c r="U77" s="232">
        <v>2E-3</v>
      </c>
      <c r="V77" s="232">
        <f>ROUND(E77*U77,2)</f>
        <v>7.0000000000000007E-2</v>
      </c>
      <c r="W77" s="232"/>
      <c r="X77" s="232" t="s">
        <v>234</v>
      </c>
      <c r="Y77" s="232" t="s">
        <v>235</v>
      </c>
      <c r="Z77" s="212"/>
      <c r="AA77" s="212"/>
      <c r="AB77" s="212"/>
      <c r="AC77" s="212"/>
      <c r="AD77" s="212"/>
      <c r="AE77" s="212"/>
      <c r="AF77" s="212"/>
      <c r="AG77" s="212" t="s">
        <v>236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 x14ac:dyDescent="0.25">
      <c r="A78" s="229"/>
      <c r="B78" s="230"/>
      <c r="C78" s="269" t="s">
        <v>1617</v>
      </c>
      <c r="D78" s="262"/>
      <c r="E78" s="262"/>
      <c r="F78" s="262"/>
      <c r="G78" s="262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32"/>
      <c r="Z78" s="212"/>
      <c r="AA78" s="212"/>
      <c r="AB78" s="212"/>
      <c r="AC78" s="212"/>
      <c r="AD78" s="212"/>
      <c r="AE78" s="212"/>
      <c r="AF78" s="212"/>
      <c r="AG78" s="212" t="s">
        <v>297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2" x14ac:dyDescent="0.25">
      <c r="A79" s="229"/>
      <c r="B79" s="230"/>
      <c r="C79" s="267" t="s">
        <v>1618</v>
      </c>
      <c r="D79" s="233"/>
      <c r="E79" s="234">
        <v>34</v>
      </c>
      <c r="F79" s="232"/>
      <c r="G79" s="232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32"/>
      <c r="Z79" s="212"/>
      <c r="AA79" s="212"/>
      <c r="AB79" s="212"/>
      <c r="AC79" s="212"/>
      <c r="AD79" s="212"/>
      <c r="AE79" s="212"/>
      <c r="AF79" s="212"/>
      <c r="AG79" s="212" t="s">
        <v>238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0" outlineLevel="1" x14ac:dyDescent="0.25">
      <c r="A80" s="248">
        <v>23</v>
      </c>
      <c r="B80" s="249" t="s">
        <v>1619</v>
      </c>
      <c r="C80" s="266" t="s">
        <v>1620</v>
      </c>
      <c r="D80" s="250" t="s">
        <v>291</v>
      </c>
      <c r="E80" s="251">
        <v>17</v>
      </c>
      <c r="F80" s="252"/>
      <c r="G80" s="253">
        <f>ROUND(E80*F80,2)</f>
        <v>0</v>
      </c>
      <c r="H80" s="252"/>
      <c r="I80" s="253">
        <f>ROUND(E80*H80,2)</f>
        <v>0</v>
      </c>
      <c r="J80" s="252"/>
      <c r="K80" s="253">
        <f>ROUND(E80*J80,2)</f>
        <v>0</v>
      </c>
      <c r="L80" s="253">
        <v>21</v>
      </c>
      <c r="M80" s="253">
        <f>G80*(1+L80/100)</f>
        <v>0</v>
      </c>
      <c r="N80" s="251">
        <v>0.10373</v>
      </c>
      <c r="O80" s="251">
        <f>ROUND(E80*N80,2)</f>
        <v>1.76</v>
      </c>
      <c r="P80" s="251">
        <v>0</v>
      </c>
      <c r="Q80" s="251">
        <f>ROUND(E80*P80,2)</f>
        <v>0</v>
      </c>
      <c r="R80" s="253"/>
      <c r="S80" s="253" t="s">
        <v>232</v>
      </c>
      <c r="T80" s="254" t="s">
        <v>233</v>
      </c>
      <c r="U80" s="232">
        <v>6.4000000000000001E-2</v>
      </c>
      <c r="V80" s="232">
        <f>ROUND(E80*U80,2)</f>
        <v>1.0900000000000001</v>
      </c>
      <c r="W80" s="232"/>
      <c r="X80" s="232" t="s">
        <v>234</v>
      </c>
      <c r="Y80" s="232" t="s">
        <v>235</v>
      </c>
      <c r="Z80" s="212"/>
      <c r="AA80" s="212"/>
      <c r="AB80" s="212"/>
      <c r="AC80" s="212"/>
      <c r="AD80" s="212"/>
      <c r="AE80" s="212"/>
      <c r="AF80" s="212"/>
      <c r="AG80" s="212" t="s">
        <v>236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2" x14ac:dyDescent="0.25">
      <c r="A81" s="229"/>
      <c r="B81" s="230"/>
      <c r="C81" s="267" t="s">
        <v>1621</v>
      </c>
      <c r="D81" s="233"/>
      <c r="E81" s="234">
        <v>17</v>
      </c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32"/>
      <c r="Z81" s="212"/>
      <c r="AA81" s="212"/>
      <c r="AB81" s="212"/>
      <c r="AC81" s="212"/>
      <c r="AD81" s="212"/>
      <c r="AE81" s="212"/>
      <c r="AF81" s="212"/>
      <c r="AG81" s="212" t="s">
        <v>238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0" outlineLevel="1" x14ac:dyDescent="0.25">
      <c r="A82" s="248">
        <v>24</v>
      </c>
      <c r="B82" s="249" t="s">
        <v>1622</v>
      </c>
      <c r="C82" s="266" t="s">
        <v>1623</v>
      </c>
      <c r="D82" s="250" t="s">
        <v>291</v>
      </c>
      <c r="E82" s="251">
        <v>17</v>
      </c>
      <c r="F82" s="252"/>
      <c r="G82" s="253">
        <f>ROUND(E82*F82,2)</f>
        <v>0</v>
      </c>
      <c r="H82" s="252"/>
      <c r="I82" s="253">
        <f>ROUND(E82*H82,2)</f>
        <v>0</v>
      </c>
      <c r="J82" s="252"/>
      <c r="K82" s="253">
        <f>ROUND(E82*J82,2)</f>
        <v>0</v>
      </c>
      <c r="L82" s="253">
        <v>21</v>
      </c>
      <c r="M82" s="253">
        <f>G82*(1+L82/100)</f>
        <v>0</v>
      </c>
      <c r="N82" s="251">
        <v>0.15559000000000001</v>
      </c>
      <c r="O82" s="251">
        <f>ROUND(E82*N82,2)</f>
        <v>2.65</v>
      </c>
      <c r="P82" s="251">
        <v>0</v>
      </c>
      <c r="Q82" s="251">
        <f>ROUND(E82*P82,2)</f>
        <v>0</v>
      </c>
      <c r="R82" s="253"/>
      <c r="S82" s="253" t="s">
        <v>232</v>
      </c>
      <c r="T82" s="254" t="s">
        <v>233</v>
      </c>
      <c r="U82" s="232">
        <v>8.2000000000000003E-2</v>
      </c>
      <c r="V82" s="232">
        <f>ROUND(E82*U82,2)</f>
        <v>1.39</v>
      </c>
      <c r="W82" s="232"/>
      <c r="X82" s="232" t="s">
        <v>234</v>
      </c>
      <c r="Y82" s="232" t="s">
        <v>235</v>
      </c>
      <c r="Z82" s="212"/>
      <c r="AA82" s="212"/>
      <c r="AB82" s="212"/>
      <c r="AC82" s="212"/>
      <c r="AD82" s="212"/>
      <c r="AE82" s="212"/>
      <c r="AF82" s="212"/>
      <c r="AG82" s="212" t="s">
        <v>236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2" x14ac:dyDescent="0.25">
      <c r="A83" s="229"/>
      <c r="B83" s="230"/>
      <c r="C83" s="267" t="s">
        <v>1624</v>
      </c>
      <c r="D83" s="233"/>
      <c r="E83" s="234">
        <v>17</v>
      </c>
      <c r="F83" s="232"/>
      <c r="G83" s="232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32"/>
      <c r="Z83" s="212"/>
      <c r="AA83" s="212"/>
      <c r="AB83" s="212"/>
      <c r="AC83" s="212"/>
      <c r="AD83" s="212"/>
      <c r="AE83" s="212"/>
      <c r="AF83" s="212"/>
      <c r="AG83" s="212" t="s">
        <v>238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0" outlineLevel="1" x14ac:dyDescent="0.25">
      <c r="A84" s="248">
        <v>25</v>
      </c>
      <c r="B84" s="249" t="s">
        <v>1512</v>
      </c>
      <c r="C84" s="266" t="s">
        <v>1625</v>
      </c>
      <c r="D84" s="250" t="s">
        <v>291</v>
      </c>
      <c r="E84" s="251">
        <v>548</v>
      </c>
      <c r="F84" s="252"/>
      <c r="G84" s="253">
        <f>ROUND(E84*F84,2)</f>
        <v>0</v>
      </c>
      <c r="H84" s="252"/>
      <c r="I84" s="253">
        <f>ROUND(E84*H84,2)</f>
        <v>0</v>
      </c>
      <c r="J84" s="252"/>
      <c r="K84" s="253">
        <f>ROUND(E84*J84,2)</f>
        <v>0</v>
      </c>
      <c r="L84" s="253">
        <v>21</v>
      </c>
      <c r="M84" s="253">
        <f>G84*(1+L84/100)</f>
        <v>0</v>
      </c>
      <c r="N84" s="251">
        <v>7.3899999999999993E-2</v>
      </c>
      <c r="O84" s="251">
        <f>ROUND(E84*N84,2)</f>
        <v>40.5</v>
      </c>
      <c r="P84" s="251">
        <v>0</v>
      </c>
      <c r="Q84" s="251">
        <f>ROUND(E84*P84,2)</f>
        <v>0</v>
      </c>
      <c r="R84" s="253"/>
      <c r="S84" s="253" t="s">
        <v>232</v>
      </c>
      <c r="T84" s="254" t="s">
        <v>233</v>
      </c>
      <c r="U84" s="232">
        <v>0.47799999999999998</v>
      </c>
      <c r="V84" s="232">
        <f>ROUND(E84*U84,2)</f>
        <v>261.94</v>
      </c>
      <c r="W84" s="232"/>
      <c r="X84" s="232" t="s">
        <v>234</v>
      </c>
      <c r="Y84" s="232" t="s">
        <v>235</v>
      </c>
      <c r="Z84" s="212"/>
      <c r="AA84" s="212"/>
      <c r="AB84" s="212"/>
      <c r="AC84" s="212"/>
      <c r="AD84" s="212"/>
      <c r="AE84" s="212"/>
      <c r="AF84" s="212"/>
      <c r="AG84" s="212" t="s">
        <v>236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20.5" outlineLevel="2" x14ac:dyDescent="0.25">
      <c r="A85" s="229"/>
      <c r="B85" s="230"/>
      <c r="C85" s="269" t="s">
        <v>1626</v>
      </c>
      <c r="D85" s="262"/>
      <c r="E85" s="262"/>
      <c r="F85" s="262"/>
      <c r="G85" s="26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2"/>
      <c r="AA85" s="212"/>
      <c r="AB85" s="212"/>
      <c r="AC85" s="212"/>
      <c r="AD85" s="212"/>
      <c r="AE85" s="212"/>
      <c r="AF85" s="212"/>
      <c r="AG85" s="212" t="s">
        <v>297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63" t="str">
        <f>C85</f>
        <v>s provedením lože z kameniva drceného, s vyplněním spár, s dvojitým hutněním a se smetením přebytečného materiálu na krajnici. S dodáním hmot pro lože a výplň spár.</v>
      </c>
      <c r="BB85" s="212"/>
      <c r="BC85" s="212"/>
      <c r="BD85" s="212"/>
      <c r="BE85" s="212"/>
      <c r="BF85" s="212"/>
      <c r="BG85" s="212"/>
      <c r="BH85" s="212"/>
    </row>
    <row r="86" spans="1:60" outlineLevel="2" x14ac:dyDescent="0.25">
      <c r="A86" s="229"/>
      <c r="B86" s="230"/>
      <c r="C86" s="267" t="s">
        <v>1627</v>
      </c>
      <c r="D86" s="233"/>
      <c r="E86" s="234">
        <v>44</v>
      </c>
      <c r="F86" s="232"/>
      <c r="G86" s="232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32"/>
      <c r="Z86" s="212"/>
      <c r="AA86" s="212"/>
      <c r="AB86" s="212"/>
      <c r="AC86" s="212"/>
      <c r="AD86" s="212"/>
      <c r="AE86" s="212"/>
      <c r="AF86" s="212"/>
      <c r="AG86" s="212" t="s">
        <v>238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5">
      <c r="A87" s="229"/>
      <c r="B87" s="230"/>
      <c r="C87" s="267" t="s">
        <v>1599</v>
      </c>
      <c r="D87" s="233"/>
      <c r="E87" s="234">
        <v>362</v>
      </c>
      <c r="F87" s="232"/>
      <c r="G87" s="232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32"/>
      <c r="Z87" s="212"/>
      <c r="AA87" s="212"/>
      <c r="AB87" s="212"/>
      <c r="AC87" s="212"/>
      <c r="AD87" s="212"/>
      <c r="AE87" s="212"/>
      <c r="AF87" s="212"/>
      <c r="AG87" s="212" t="s">
        <v>238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5">
      <c r="A88" s="229"/>
      <c r="B88" s="230"/>
      <c r="C88" s="267" t="s">
        <v>1628</v>
      </c>
      <c r="D88" s="233"/>
      <c r="E88" s="234">
        <v>101</v>
      </c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2"/>
      <c r="AA88" s="212"/>
      <c r="AB88" s="212"/>
      <c r="AC88" s="212"/>
      <c r="AD88" s="212"/>
      <c r="AE88" s="212"/>
      <c r="AF88" s="212"/>
      <c r="AG88" s="212" t="s">
        <v>238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5">
      <c r="A89" s="229"/>
      <c r="B89" s="230"/>
      <c r="C89" s="267" t="s">
        <v>1587</v>
      </c>
      <c r="D89" s="233"/>
      <c r="E89" s="234">
        <v>41</v>
      </c>
      <c r="F89" s="232"/>
      <c r="G89" s="232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2"/>
      <c r="AA89" s="212"/>
      <c r="AB89" s="212"/>
      <c r="AC89" s="212"/>
      <c r="AD89" s="212"/>
      <c r="AE89" s="212"/>
      <c r="AF89" s="212"/>
      <c r="AG89" s="212" t="s">
        <v>238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30" outlineLevel="1" x14ac:dyDescent="0.25">
      <c r="A90" s="248">
        <v>26</v>
      </c>
      <c r="B90" s="249" t="s">
        <v>1629</v>
      </c>
      <c r="C90" s="266" t="s">
        <v>1630</v>
      </c>
      <c r="D90" s="250" t="s">
        <v>291</v>
      </c>
      <c r="E90" s="251">
        <v>4.5674999999999999</v>
      </c>
      <c r="F90" s="252"/>
      <c r="G90" s="253">
        <f>ROUND(E90*F90,2)</f>
        <v>0</v>
      </c>
      <c r="H90" s="252"/>
      <c r="I90" s="253">
        <f>ROUND(E90*H90,2)</f>
        <v>0</v>
      </c>
      <c r="J90" s="252"/>
      <c r="K90" s="253">
        <f>ROUND(E90*J90,2)</f>
        <v>0</v>
      </c>
      <c r="L90" s="253">
        <v>21</v>
      </c>
      <c r="M90" s="253">
        <f>G90*(1+L90/100)</f>
        <v>0</v>
      </c>
      <c r="N90" s="251">
        <v>0.17824000000000001</v>
      </c>
      <c r="O90" s="251">
        <f>ROUND(E90*N90,2)</f>
        <v>0.81</v>
      </c>
      <c r="P90" s="251">
        <v>0</v>
      </c>
      <c r="Q90" s="251">
        <f>ROUND(E90*P90,2)</f>
        <v>0</v>
      </c>
      <c r="R90" s="253" t="s">
        <v>461</v>
      </c>
      <c r="S90" s="253" t="s">
        <v>232</v>
      </c>
      <c r="T90" s="254" t="s">
        <v>233</v>
      </c>
      <c r="U90" s="232">
        <v>0</v>
      </c>
      <c r="V90" s="232">
        <f>ROUND(E90*U90,2)</f>
        <v>0</v>
      </c>
      <c r="W90" s="232"/>
      <c r="X90" s="232" t="s">
        <v>462</v>
      </c>
      <c r="Y90" s="232" t="s">
        <v>235</v>
      </c>
      <c r="Z90" s="212"/>
      <c r="AA90" s="212"/>
      <c r="AB90" s="212"/>
      <c r="AC90" s="212"/>
      <c r="AD90" s="212"/>
      <c r="AE90" s="212"/>
      <c r="AF90" s="212"/>
      <c r="AG90" s="212" t="s">
        <v>463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2" x14ac:dyDescent="0.25">
      <c r="A91" s="229"/>
      <c r="B91" s="230"/>
      <c r="C91" s="267" t="s">
        <v>1631</v>
      </c>
      <c r="D91" s="233"/>
      <c r="E91" s="234">
        <v>4.3499999999999996</v>
      </c>
      <c r="F91" s="232"/>
      <c r="G91" s="232"/>
      <c r="H91" s="232"/>
      <c r="I91" s="232"/>
      <c r="J91" s="232"/>
      <c r="K91" s="232"/>
      <c r="L91" s="232"/>
      <c r="M91" s="232"/>
      <c r="N91" s="231"/>
      <c r="O91" s="231"/>
      <c r="P91" s="231"/>
      <c r="Q91" s="231"/>
      <c r="R91" s="232"/>
      <c r="S91" s="232"/>
      <c r="T91" s="232"/>
      <c r="U91" s="232"/>
      <c r="V91" s="232"/>
      <c r="W91" s="232"/>
      <c r="X91" s="232"/>
      <c r="Y91" s="232"/>
      <c r="Z91" s="212"/>
      <c r="AA91" s="212"/>
      <c r="AB91" s="212"/>
      <c r="AC91" s="212"/>
      <c r="AD91" s="212"/>
      <c r="AE91" s="212"/>
      <c r="AF91" s="212"/>
      <c r="AG91" s="212" t="s">
        <v>238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5">
      <c r="A92" s="229"/>
      <c r="B92" s="230"/>
      <c r="C92" s="281" t="s">
        <v>1583</v>
      </c>
      <c r="D92" s="279"/>
      <c r="E92" s="280">
        <v>0.22</v>
      </c>
      <c r="F92" s="232"/>
      <c r="G92" s="232"/>
      <c r="H92" s="232"/>
      <c r="I92" s="232"/>
      <c r="J92" s="232"/>
      <c r="K92" s="232"/>
      <c r="L92" s="232"/>
      <c r="M92" s="232"/>
      <c r="N92" s="231"/>
      <c r="O92" s="231"/>
      <c r="P92" s="231"/>
      <c r="Q92" s="231"/>
      <c r="R92" s="232"/>
      <c r="S92" s="232"/>
      <c r="T92" s="232"/>
      <c r="U92" s="232"/>
      <c r="V92" s="232"/>
      <c r="W92" s="232"/>
      <c r="X92" s="232"/>
      <c r="Y92" s="232"/>
      <c r="Z92" s="212"/>
      <c r="AA92" s="212"/>
      <c r="AB92" s="212"/>
      <c r="AC92" s="212"/>
      <c r="AD92" s="212"/>
      <c r="AE92" s="212"/>
      <c r="AF92" s="212"/>
      <c r="AG92" s="212" t="s">
        <v>238</v>
      </c>
      <c r="AH92" s="212">
        <v>4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0" outlineLevel="1" x14ac:dyDescent="0.25">
      <c r="A93" s="248">
        <v>27</v>
      </c>
      <c r="B93" s="249" t="s">
        <v>1515</v>
      </c>
      <c r="C93" s="266" t="s">
        <v>1632</v>
      </c>
      <c r="D93" s="250" t="s">
        <v>291</v>
      </c>
      <c r="E93" s="251">
        <v>529.20000000000005</v>
      </c>
      <c r="F93" s="252"/>
      <c r="G93" s="253">
        <f>ROUND(E93*F93,2)</f>
        <v>0</v>
      </c>
      <c r="H93" s="252"/>
      <c r="I93" s="253">
        <f>ROUND(E93*H93,2)</f>
        <v>0</v>
      </c>
      <c r="J93" s="252"/>
      <c r="K93" s="253">
        <f>ROUND(E93*J93,2)</f>
        <v>0</v>
      </c>
      <c r="L93" s="253">
        <v>21</v>
      </c>
      <c r="M93" s="253">
        <f>G93*(1+L93/100)</f>
        <v>0</v>
      </c>
      <c r="N93" s="251">
        <v>0.17244999999999999</v>
      </c>
      <c r="O93" s="251">
        <f>ROUND(E93*N93,2)</f>
        <v>91.26</v>
      </c>
      <c r="P93" s="251">
        <v>0</v>
      </c>
      <c r="Q93" s="251">
        <f>ROUND(E93*P93,2)</f>
        <v>0</v>
      </c>
      <c r="R93" s="253" t="s">
        <v>461</v>
      </c>
      <c r="S93" s="253" t="s">
        <v>232</v>
      </c>
      <c r="T93" s="254" t="s">
        <v>233</v>
      </c>
      <c r="U93" s="232">
        <v>0</v>
      </c>
      <c r="V93" s="232">
        <f>ROUND(E93*U93,2)</f>
        <v>0</v>
      </c>
      <c r="W93" s="232"/>
      <c r="X93" s="232" t="s">
        <v>462</v>
      </c>
      <c r="Y93" s="232" t="s">
        <v>235</v>
      </c>
      <c r="Z93" s="212"/>
      <c r="AA93" s="212"/>
      <c r="AB93" s="212"/>
      <c r="AC93" s="212"/>
      <c r="AD93" s="212"/>
      <c r="AE93" s="212"/>
      <c r="AF93" s="212"/>
      <c r="AG93" s="212" t="s">
        <v>463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2" x14ac:dyDescent="0.25">
      <c r="A94" s="229"/>
      <c r="B94" s="230"/>
      <c r="C94" s="267" t="s">
        <v>1627</v>
      </c>
      <c r="D94" s="233"/>
      <c r="E94" s="234">
        <v>44</v>
      </c>
      <c r="F94" s="232"/>
      <c r="G94" s="232"/>
      <c r="H94" s="232"/>
      <c r="I94" s="232"/>
      <c r="J94" s="232"/>
      <c r="K94" s="232"/>
      <c r="L94" s="232"/>
      <c r="M94" s="232"/>
      <c r="N94" s="231"/>
      <c r="O94" s="231"/>
      <c r="P94" s="231"/>
      <c r="Q94" s="231"/>
      <c r="R94" s="232"/>
      <c r="S94" s="232"/>
      <c r="T94" s="232"/>
      <c r="U94" s="232"/>
      <c r="V94" s="232"/>
      <c r="W94" s="232"/>
      <c r="X94" s="232"/>
      <c r="Y94" s="232"/>
      <c r="Z94" s="212"/>
      <c r="AA94" s="212"/>
      <c r="AB94" s="212"/>
      <c r="AC94" s="212"/>
      <c r="AD94" s="212"/>
      <c r="AE94" s="212"/>
      <c r="AF94" s="212"/>
      <c r="AG94" s="212" t="s">
        <v>238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5">
      <c r="A95" s="229"/>
      <c r="B95" s="230"/>
      <c r="C95" s="267" t="s">
        <v>1633</v>
      </c>
      <c r="D95" s="233"/>
      <c r="E95" s="234">
        <v>359</v>
      </c>
      <c r="F95" s="232"/>
      <c r="G95" s="232"/>
      <c r="H95" s="232"/>
      <c r="I95" s="232"/>
      <c r="J95" s="232"/>
      <c r="K95" s="232"/>
      <c r="L95" s="232"/>
      <c r="M95" s="232"/>
      <c r="N95" s="231"/>
      <c r="O95" s="231"/>
      <c r="P95" s="231"/>
      <c r="Q95" s="231"/>
      <c r="R95" s="232"/>
      <c r="S95" s="232"/>
      <c r="T95" s="232"/>
      <c r="U95" s="232"/>
      <c r="V95" s="232"/>
      <c r="W95" s="232"/>
      <c r="X95" s="232"/>
      <c r="Y95" s="232"/>
      <c r="Z95" s="212"/>
      <c r="AA95" s="212"/>
      <c r="AB95" s="212"/>
      <c r="AC95" s="212"/>
      <c r="AD95" s="212"/>
      <c r="AE95" s="212"/>
      <c r="AF95" s="212"/>
      <c r="AG95" s="212" t="s">
        <v>238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5">
      <c r="A96" s="229"/>
      <c r="B96" s="230"/>
      <c r="C96" s="267" t="s">
        <v>1628</v>
      </c>
      <c r="D96" s="233"/>
      <c r="E96" s="234">
        <v>101</v>
      </c>
      <c r="F96" s="232"/>
      <c r="G96" s="232"/>
      <c r="H96" s="232"/>
      <c r="I96" s="232"/>
      <c r="J96" s="232"/>
      <c r="K96" s="232"/>
      <c r="L96" s="232"/>
      <c r="M96" s="232"/>
      <c r="N96" s="231"/>
      <c r="O96" s="231"/>
      <c r="P96" s="231"/>
      <c r="Q96" s="231"/>
      <c r="R96" s="232"/>
      <c r="S96" s="232"/>
      <c r="T96" s="232"/>
      <c r="U96" s="232"/>
      <c r="V96" s="232"/>
      <c r="W96" s="232"/>
      <c r="X96" s="232"/>
      <c r="Y96" s="232"/>
      <c r="Z96" s="212"/>
      <c r="AA96" s="212"/>
      <c r="AB96" s="212"/>
      <c r="AC96" s="212"/>
      <c r="AD96" s="212"/>
      <c r="AE96" s="212"/>
      <c r="AF96" s="212"/>
      <c r="AG96" s="212" t="s">
        <v>238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5">
      <c r="A97" s="229"/>
      <c r="B97" s="230"/>
      <c r="C97" s="281" t="s">
        <v>1583</v>
      </c>
      <c r="D97" s="279"/>
      <c r="E97" s="280">
        <v>25.2</v>
      </c>
      <c r="F97" s="232"/>
      <c r="G97" s="232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32"/>
      <c r="Z97" s="212"/>
      <c r="AA97" s="212"/>
      <c r="AB97" s="212"/>
      <c r="AC97" s="212"/>
      <c r="AD97" s="212"/>
      <c r="AE97" s="212"/>
      <c r="AF97" s="212"/>
      <c r="AG97" s="212" t="s">
        <v>238</v>
      </c>
      <c r="AH97" s="212">
        <v>4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0" outlineLevel="1" x14ac:dyDescent="0.25">
      <c r="A98" s="248">
        <v>28</v>
      </c>
      <c r="B98" s="249" t="s">
        <v>1634</v>
      </c>
      <c r="C98" s="266" t="s">
        <v>1635</v>
      </c>
      <c r="D98" s="250" t="s">
        <v>291</v>
      </c>
      <c r="E98" s="251">
        <v>0.94499999999999995</v>
      </c>
      <c r="F98" s="252"/>
      <c r="G98" s="253">
        <f>ROUND(E98*F98,2)</f>
        <v>0</v>
      </c>
      <c r="H98" s="252"/>
      <c r="I98" s="253">
        <f>ROUND(E98*H98,2)</f>
        <v>0</v>
      </c>
      <c r="J98" s="252"/>
      <c r="K98" s="253">
        <f>ROUND(E98*J98,2)</f>
        <v>0</v>
      </c>
      <c r="L98" s="253">
        <v>21</v>
      </c>
      <c r="M98" s="253">
        <f>G98*(1+L98/100)</f>
        <v>0</v>
      </c>
      <c r="N98" s="251">
        <v>0.17244999999999999</v>
      </c>
      <c r="O98" s="251">
        <f>ROUND(E98*N98,2)</f>
        <v>0.16</v>
      </c>
      <c r="P98" s="251">
        <v>0</v>
      </c>
      <c r="Q98" s="251">
        <f>ROUND(E98*P98,2)</f>
        <v>0</v>
      </c>
      <c r="R98" s="253" t="s">
        <v>461</v>
      </c>
      <c r="S98" s="253" t="s">
        <v>232</v>
      </c>
      <c r="T98" s="254" t="s">
        <v>233</v>
      </c>
      <c r="U98" s="232">
        <v>0</v>
      </c>
      <c r="V98" s="232">
        <f>ROUND(E98*U98,2)</f>
        <v>0</v>
      </c>
      <c r="W98" s="232"/>
      <c r="X98" s="232" t="s">
        <v>462</v>
      </c>
      <c r="Y98" s="232" t="s">
        <v>235</v>
      </c>
      <c r="Z98" s="212"/>
      <c r="AA98" s="212"/>
      <c r="AB98" s="212"/>
      <c r="AC98" s="212"/>
      <c r="AD98" s="212"/>
      <c r="AE98" s="212"/>
      <c r="AF98" s="212"/>
      <c r="AG98" s="212" t="s">
        <v>463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2" x14ac:dyDescent="0.25">
      <c r="A99" s="229"/>
      <c r="B99" s="230"/>
      <c r="C99" s="267" t="s">
        <v>1636</v>
      </c>
      <c r="D99" s="233"/>
      <c r="E99" s="234">
        <v>0.9</v>
      </c>
      <c r="F99" s="232"/>
      <c r="G99" s="232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32"/>
      <c r="Z99" s="212"/>
      <c r="AA99" s="212"/>
      <c r="AB99" s="212"/>
      <c r="AC99" s="212"/>
      <c r="AD99" s="212"/>
      <c r="AE99" s="212"/>
      <c r="AF99" s="212"/>
      <c r="AG99" s="212" t="s">
        <v>238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5">
      <c r="A100" s="229"/>
      <c r="B100" s="230"/>
      <c r="C100" s="281" t="s">
        <v>1583</v>
      </c>
      <c r="D100" s="279"/>
      <c r="E100" s="280">
        <v>0.04</v>
      </c>
      <c r="F100" s="232"/>
      <c r="G100" s="232"/>
      <c r="H100" s="232"/>
      <c r="I100" s="232"/>
      <c r="J100" s="232"/>
      <c r="K100" s="232"/>
      <c r="L100" s="232"/>
      <c r="M100" s="232"/>
      <c r="N100" s="231"/>
      <c r="O100" s="231"/>
      <c r="P100" s="231"/>
      <c r="Q100" s="231"/>
      <c r="R100" s="232"/>
      <c r="S100" s="232"/>
      <c r="T100" s="232"/>
      <c r="U100" s="232"/>
      <c r="V100" s="232"/>
      <c r="W100" s="232"/>
      <c r="X100" s="232"/>
      <c r="Y100" s="232"/>
      <c r="Z100" s="212"/>
      <c r="AA100" s="212"/>
      <c r="AB100" s="212"/>
      <c r="AC100" s="212"/>
      <c r="AD100" s="212"/>
      <c r="AE100" s="212"/>
      <c r="AF100" s="212"/>
      <c r="AG100" s="212" t="s">
        <v>238</v>
      </c>
      <c r="AH100" s="212">
        <v>4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30" outlineLevel="1" x14ac:dyDescent="0.25">
      <c r="A101" s="248">
        <v>29</v>
      </c>
      <c r="B101" s="249" t="s">
        <v>1637</v>
      </c>
      <c r="C101" s="266" t="s">
        <v>1638</v>
      </c>
      <c r="D101" s="250" t="s">
        <v>291</v>
      </c>
      <c r="E101" s="251">
        <v>43.05</v>
      </c>
      <c r="F101" s="252"/>
      <c r="G101" s="253">
        <f>ROUND(E101*F101,2)</f>
        <v>0</v>
      </c>
      <c r="H101" s="252"/>
      <c r="I101" s="253">
        <f>ROUND(E101*H101,2)</f>
        <v>0</v>
      </c>
      <c r="J101" s="252"/>
      <c r="K101" s="253">
        <f>ROUND(E101*J101,2)</f>
        <v>0</v>
      </c>
      <c r="L101" s="253">
        <v>21</v>
      </c>
      <c r="M101" s="253">
        <f>G101*(1+L101/100)</f>
        <v>0</v>
      </c>
      <c r="N101" s="251">
        <v>0.14479</v>
      </c>
      <c r="O101" s="251">
        <f>ROUND(E101*N101,2)</f>
        <v>6.23</v>
      </c>
      <c r="P101" s="251">
        <v>0</v>
      </c>
      <c r="Q101" s="251">
        <f>ROUND(E101*P101,2)</f>
        <v>0</v>
      </c>
      <c r="R101" s="253" t="s">
        <v>461</v>
      </c>
      <c r="S101" s="253" t="s">
        <v>232</v>
      </c>
      <c r="T101" s="254" t="s">
        <v>233</v>
      </c>
      <c r="U101" s="232">
        <v>0</v>
      </c>
      <c r="V101" s="232">
        <f>ROUND(E101*U101,2)</f>
        <v>0</v>
      </c>
      <c r="W101" s="232"/>
      <c r="X101" s="232" t="s">
        <v>462</v>
      </c>
      <c r="Y101" s="232" t="s">
        <v>235</v>
      </c>
      <c r="Z101" s="212"/>
      <c r="AA101" s="212"/>
      <c r="AB101" s="212"/>
      <c r="AC101" s="212"/>
      <c r="AD101" s="212"/>
      <c r="AE101" s="212"/>
      <c r="AF101" s="212"/>
      <c r="AG101" s="212" t="s">
        <v>463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2" x14ac:dyDescent="0.25">
      <c r="A102" s="229"/>
      <c r="B102" s="230"/>
      <c r="C102" s="267" t="s">
        <v>1587</v>
      </c>
      <c r="D102" s="233"/>
      <c r="E102" s="234">
        <v>41</v>
      </c>
      <c r="F102" s="232"/>
      <c r="G102" s="232"/>
      <c r="H102" s="232"/>
      <c r="I102" s="232"/>
      <c r="J102" s="232"/>
      <c r="K102" s="232"/>
      <c r="L102" s="232"/>
      <c r="M102" s="232"/>
      <c r="N102" s="231"/>
      <c r="O102" s="231"/>
      <c r="P102" s="231"/>
      <c r="Q102" s="231"/>
      <c r="R102" s="232"/>
      <c r="S102" s="232"/>
      <c r="T102" s="232"/>
      <c r="U102" s="232"/>
      <c r="V102" s="232"/>
      <c r="W102" s="232"/>
      <c r="X102" s="232"/>
      <c r="Y102" s="232"/>
      <c r="Z102" s="212"/>
      <c r="AA102" s="212"/>
      <c r="AB102" s="212"/>
      <c r="AC102" s="212"/>
      <c r="AD102" s="212"/>
      <c r="AE102" s="212"/>
      <c r="AF102" s="212"/>
      <c r="AG102" s="212" t="s">
        <v>238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5">
      <c r="A103" s="229"/>
      <c r="B103" s="230"/>
      <c r="C103" s="281" t="s">
        <v>1583</v>
      </c>
      <c r="D103" s="279"/>
      <c r="E103" s="280">
        <v>2.0499999999999998</v>
      </c>
      <c r="F103" s="232"/>
      <c r="G103" s="232"/>
      <c r="H103" s="232"/>
      <c r="I103" s="232"/>
      <c r="J103" s="232"/>
      <c r="K103" s="232"/>
      <c r="L103" s="232"/>
      <c r="M103" s="232"/>
      <c r="N103" s="231"/>
      <c r="O103" s="231"/>
      <c r="P103" s="231"/>
      <c r="Q103" s="231"/>
      <c r="R103" s="232"/>
      <c r="S103" s="232"/>
      <c r="T103" s="232"/>
      <c r="U103" s="232"/>
      <c r="V103" s="232"/>
      <c r="W103" s="232"/>
      <c r="X103" s="232"/>
      <c r="Y103" s="232"/>
      <c r="Z103" s="212"/>
      <c r="AA103" s="212"/>
      <c r="AB103" s="212"/>
      <c r="AC103" s="212"/>
      <c r="AD103" s="212"/>
      <c r="AE103" s="212"/>
      <c r="AF103" s="212"/>
      <c r="AG103" s="212" t="s">
        <v>238</v>
      </c>
      <c r="AH103" s="212">
        <v>4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ht="13" x14ac:dyDescent="0.25">
      <c r="A104" s="238" t="s">
        <v>227</v>
      </c>
      <c r="B104" s="239" t="s">
        <v>150</v>
      </c>
      <c r="C104" s="265" t="s">
        <v>151</v>
      </c>
      <c r="D104" s="240"/>
      <c r="E104" s="241"/>
      <c r="F104" s="242"/>
      <c r="G104" s="242">
        <f>SUMIF(AG105:AG107,"&lt;&gt;NOR",G105:G107)</f>
        <v>0</v>
      </c>
      <c r="H104" s="242"/>
      <c r="I104" s="242">
        <f>SUM(I105:I107)</f>
        <v>0</v>
      </c>
      <c r="J104" s="242"/>
      <c r="K104" s="242">
        <f>SUM(K105:K107)</f>
        <v>0</v>
      </c>
      <c r="L104" s="242"/>
      <c r="M104" s="242">
        <f>SUM(M105:M107)</f>
        <v>0</v>
      </c>
      <c r="N104" s="241"/>
      <c r="O104" s="241">
        <f>SUM(O105:O107)</f>
        <v>28.48</v>
      </c>
      <c r="P104" s="241"/>
      <c r="Q104" s="241">
        <f>SUM(Q105:Q107)</f>
        <v>0</v>
      </c>
      <c r="R104" s="242"/>
      <c r="S104" s="242"/>
      <c r="T104" s="243"/>
      <c r="U104" s="237"/>
      <c r="V104" s="237">
        <f>SUM(V105:V107)</f>
        <v>31.12</v>
      </c>
      <c r="W104" s="237"/>
      <c r="X104" s="237"/>
      <c r="Y104" s="237"/>
      <c r="AG104" t="s">
        <v>228</v>
      </c>
    </row>
    <row r="105" spans="1:60" outlineLevel="1" x14ac:dyDescent="0.25">
      <c r="A105" s="248">
        <v>30</v>
      </c>
      <c r="B105" s="249" t="s">
        <v>1639</v>
      </c>
      <c r="C105" s="266" t="s">
        <v>1640</v>
      </c>
      <c r="D105" s="250" t="s">
        <v>231</v>
      </c>
      <c r="E105" s="251">
        <v>16.95</v>
      </c>
      <c r="F105" s="252"/>
      <c r="G105" s="253">
        <f>ROUND(E105*F105,2)</f>
        <v>0</v>
      </c>
      <c r="H105" s="252"/>
      <c r="I105" s="253">
        <f>ROUND(E105*H105,2)</f>
        <v>0</v>
      </c>
      <c r="J105" s="252"/>
      <c r="K105" s="253">
        <f>ROUND(E105*J105,2)</f>
        <v>0</v>
      </c>
      <c r="L105" s="253">
        <v>21</v>
      </c>
      <c r="M105" s="253">
        <f>G105*(1+L105/100)</f>
        <v>0</v>
      </c>
      <c r="N105" s="251">
        <v>1.68</v>
      </c>
      <c r="O105" s="251">
        <f>ROUND(E105*N105,2)</f>
        <v>28.48</v>
      </c>
      <c r="P105" s="251">
        <v>0</v>
      </c>
      <c r="Q105" s="251">
        <f>ROUND(E105*P105,2)</f>
        <v>0</v>
      </c>
      <c r="R105" s="253"/>
      <c r="S105" s="253" t="s">
        <v>232</v>
      </c>
      <c r="T105" s="254" t="s">
        <v>233</v>
      </c>
      <c r="U105" s="232">
        <v>1.8360000000000001</v>
      </c>
      <c r="V105" s="232">
        <f>ROUND(E105*U105,2)</f>
        <v>31.12</v>
      </c>
      <c r="W105" s="232"/>
      <c r="X105" s="232" t="s">
        <v>234</v>
      </c>
      <c r="Y105" s="232" t="s">
        <v>235</v>
      </c>
      <c r="Z105" s="212"/>
      <c r="AA105" s="212"/>
      <c r="AB105" s="212"/>
      <c r="AC105" s="212"/>
      <c r="AD105" s="212"/>
      <c r="AE105" s="212"/>
      <c r="AF105" s="212"/>
      <c r="AG105" s="212" t="s">
        <v>236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2" x14ac:dyDescent="0.25">
      <c r="A106" s="229"/>
      <c r="B106" s="230"/>
      <c r="C106" s="269" t="s">
        <v>1641</v>
      </c>
      <c r="D106" s="262"/>
      <c r="E106" s="262"/>
      <c r="F106" s="262"/>
      <c r="G106" s="262"/>
      <c r="H106" s="232"/>
      <c r="I106" s="232"/>
      <c r="J106" s="232"/>
      <c r="K106" s="232"/>
      <c r="L106" s="232"/>
      <c r="M106" s="232"/>
      <c r="N106" s="231"/>
      <c r="O106" s="231"/>
      <c r="P106" s="231"/>
      <c r="Q106" s="231"/>
      <c r="R106" s="232"/>
      <c r="S106" s="232"/>
      <c r="T106" s="232"/>
      <c r="U106" s="232"/>
      <c r="V106" s="232"/>
      <c r="W106" s="232"/>
      <c r="X106" s="232"/>
      <c r="Y106" s="232"/>
      <c r="Z106" s="212"/>
      <c r="AA106" s="212"/>
      <c r="AB106" s="212"/>
      <c r="AC106" s="212"/>
      <c r="AD106" s="212"/>
      <c r="AE106" s="212"/>
      <c r="AF106" s="212"/>
      <c r="AG106" s="212" t="s">
        <v>297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63" t="str">
        <f>C106</f>
        <v>pod mazaniny a dlažby, popř. na plochých střechách, vodorovný nebo ve spádu, s udusáním a urovnáním povrchu,</v>
      </c>
      <c r="BB106" s="212"/>
      <c r="BC106" s="212"/>
      <c r="BD106" s="212"/>
      <c r="BE106" s="212"/>
      <c r="BF106" s="212"/>
      <c r="BG106" s="212"/>
      <c r="BH106" s="212"/>
    </row>
    <row r="107" spans="1:60" outlineLevel="2" x14ac:dyDescent="0.25">
      <c r="A107" s="229"/>
      <c r="B107" s="230"/>
      <c r="C107" s="267" t="s">
        <v>1642</v>
      </c>
      <c r="D107" s="233"/>
      <c r="E107" s="234">
        <v>16.95</v>
      </c>
      <c r="F107" s="232"/>
      <c r="G107" s="232"/>
      <c r="H107" s="232"/>
      <c r="I107" s="232"/>
      <c r="J107" s="232"/>
      <c r="K107" s="232"/>
      <c r="L107" s="232"/>
      <c r="M107" s="232"/>
      <c r="N107" s="231"/>
      <c r="O107" s="231"/>
      <c r="P107" s="231"/>
      <c r="Q107" s="231"/>
      <c r="R107" s="232"/>
      <c r="S107" s="232"/>
      <c r="T107" s="232"/>
      <c r="U107" s="232"/>
      <c r="V107" s="232"/>
      <c r="W107" s="232"/>
      <c r="X107" s="232"/>
      <c r="Y107" s="232"/>
      <c r="Z107" s="212"/>
      <c r="AA107" s="212"/>
      <c r="AB107" s="212"/>
      <c r="AC107" s="212"/>
      <c r="AD107" s="212"/>
      <c r="AE107" s="212"/>
      <c r="AF107" s="212"/>
      <c r="AG107" s="212" t="s">
        <v>238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ht="13" x14ac:dyDescent="0.25">
      <c r="A108" s="238" t="s">
        <v>227</v>
      </c>
      <c r="B108" s="239" t="s">
        <v>152</v>
      </c>
      <c r="C108" s="265" t="s">
        <v>153</v>
      </c>
      <c r="D108" s="240"/>
      <c r="E108" s="241"/>
      <c r="F108" s="242"/>
      <c r="G108" s="242">
        <f>SUMIF(AG109:AG113,"&lt;&gt;NOR",G109:G113)</f>
        <v>0</v>
      </c>
      <c r="H108" s="242"/>
      <c r="I108" s="242">
        <f>SUM(I109:I113)</f>
        <v>0</v>
      </c>
      <c r="J108" s="242"/>
      <c r="K108" s="242">
        <f>SUM(K109:K113)</f>
        <v>0</v>
      </c>
      <c r="L108" s="242"/>
      <c r="M108" s="242">
        <f>SUM(M109:M113)</f>
        <v>0</v>
      </c>
      <c r="N108" s="241"/>
      <c r="O108" s="241">
        <f>SUM(O109:O113)</f>
        <v>1.6</v>
      </c>
      <c r="P108" s="241"/>
      <c r="Q108" s="241">
        <f>SUM(Q109:Q113)</f>
        <v>0</v>
      </c>
      <c r="R108" s="242"/>
      <c r="S108" s="242"/>
      <c r="T108" s="243"/>
      <c r="U108" s="237"/>
      <c r="V108" s="237">
        <f>SUM(V109:V113)</f>
        <v>11.78</v>
      </c>
      <c r="W108" s="237"/>
      <c r="X108" s="237"/>
      <c r="Y108" s="237"/>
      <c r="AG108" t="s">
        <v>228</v>
      </c>
    </row>
    <row r="109" spans="1:60" ht="40" outlineLevel="1" x14ac:dyDescent="0.25">
      <c r="A109" s="248">
        <v>31</v>
      </c>
      <c r="B109" s="249" t="s">
        <v>1643</v>
      </c>
      <c r="C109" s="266" t="s">
        <v>1644</v>
      </c>
      <c r="D109" s="250" t="s">
        <v>1091</v>
      </c>
      <c r="E109" s="251">
        <v>2</v>
      </c>
      <c r="F109" s="252"/>
      <c r="G109" s="253">
        <f>ROUND(E109*F109,2)</f>
        <v>0</v>
      </c>
      <c r="H109" s="252"/>
      <c r="I109" s="253">
        <f>ROUND(E109*H109,2)</f>
        <v>0</v>
      </c>
      <c r="J109" s="252"/>
      <c r="K109" s="253">
        <f>ROUND(E109*J109,2)</f>
        <v>0</v>
      </c>
      <c r="L109" s="253">
        <v>21</v>
      </c>
      <c r="M109" s="253">
        <f>G109*(1+L109/100)</f>
        <v>0</v>
      </c>
      <c r="N109" s="251">
        <v>0.79886000000000001</v>
      </c>
      <c r="O109" s="251">
        <f>ROUND(E109*N109,2)</f>
        <v>1.6</v>
      </c>
      <c r="P109" s="251">
        <v>0</v>
      </c>
      <c r="Q109" s="251">
        <f>ROUND(E109*P109,2)</f>
        <v>0</v>
      </c>
      <c r="R109" s="253"/>
      <c r="S109" s="253" t="s">
        <v>232</v>
      </c>
      <c r="T109" s="254" t="s">
        <v>233</v>
      </c>
      <c r="U109" s="232">
        <v>5.89</v>
      </c>
      <c r="V109" s="232">
        <f>ROUND(E109*U109,2)</f>
        <v>11.78</v>
      </c>
      <c r="W109" s="232"/>
      <c r="X109" s="232" t="s">
        <v>1474</v>
      </c>
      <c r="Y109" s="232" t="s">
        <v>235</v>
      </c>
      <c r="Z109" s="212"/>
      <c r="AA109" s="212"/>
      <c r="AB109" s="212"/>
      <c r="AC109" s="212"/>
      <c r="AD109" s="212"/>
      <c r="AE109" s="212"/>
      <c r="AF109" s="212"/>
      <c r="AG109" s="212" t="s">
        <v>1475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ht="30.5" outlineLevel="2" x14ac:dyDescent="0.25">
      <c r="A110" s="229"/>
      <c r="B110" s="230"/>
      <c r="C110" s="269" t="s">
        <v>1645</v>
      </c>
      <c r="D110" s="262"/>
      <c r="E110" s="262"/>
      <c r="F110" s="262"/>
      <c r="G110" s="262"/>
      <c r="H110" s="232"/>
      <c r="I110" s="232"/>
      <c r="J110" s="232"/>
      <c r="K110" s="232"/>
      <c r="L110" s="232"/>
      <c r="M110" s="232"/>
      <c r="N110" s="231"/>
      <c r="O110" s="231"/>
      <c r="P110" s="231"/>
      <c r="Q110" s="231"/>
      <c r="R110" s="232"/>
      <c r="S110" s="232"/>
      <c r="T110" s="232"/>
      <c r="U110" s="232"/>
      <c r="V110" s="232"/>
      <c r="W110" s="232"/>
      <c r="X110" s="232"/>
      <c r="Y110" s="232"/>
      <c r="Z110" s="212"/>
      <c r="AA110" s="212"/>
      <c r="AB110" s="212"/>
      <c r="AC110" s="212"/>
      <c r="AD110" s="212"/>
      <c r="AE110" s="212"/>
      <c r="AF110" s="212"/>
      <c r="AG110" s="212" t="s">
        <v>297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63" t="str">
        <f>C110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5">
      <c r="A111" s="229"/>
      <c r="B111" s="230"/>
      <c r="C111" s="270" t="s">
        <v>1646</v>
      </c>
      <c r="D111" s="264"/>
      <c r="E111" s="264"/>
      <c r="F111" s="264"/>
      <c r="G111" s="264"/>
      <c r="H111" s="232"/>
      <c r="I111" s="232"/>
      <c r="J111" s="232"/>
      <c r="K111" s="232"/>
      <c r="L111" s="232"/>
      <c r="M111" s="232"/>
      <c r="N111" s="231"/>
      <c r="O111" s="231"/>
      <c r="P111" s="231"/>
      <c r="Q111" s="231"/>
      <c r="R111" s="232"/>
      <c r="S111" s="232"/>
      <c r="T111" s="232"/>
      <c r="U111" s="232"/>
      <c r="V111" s="232"/>
      <c r="W111" s="232"/>
      <c r="X111" s="232"/>
      <c r="Y111" s="232"/>
      <c r="Z111" s="212"/>
      <c r="AA111" s="212"/>
      <c r="AB111" s="212"/>
      <c r="AC111" s="212"/>
      <c r="AD111" s="212"/>
      <c r="AE111" s="212"/>
      <c r="AF111" s="212"/>
      <c r="AG111" s="212" t="s">
        <v>297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20.5" outlineLevel="3" x14ac:dyDescent="0.25">
      <c r="A112" s="229"/>
      <c r="B112" s="230"/>
      <c r="C112" s="270" t="s">
        <v>1647</v>
      </c>
      <c r="D112" s="264"/>
      <c r="E112" s="264"/>
      <c r="F112" s="264"/>
      <c r="G112" s="264"/>
      <c r="H112" s="232"/>
      <c r="I112" s="232"/>
      <c r="J112" s="232"/>
      <c r="K112" s="232"/>
      <c r="L112" s="232"/>
      <c r="M112" s="232"/>
      <c r="N112" s="231"/>
      <c r="O112" s="231"/>
      <c r="P112" s="231"/>
      <c r="Q112" s="231"/>
      <c r="R112" s="232"/>
      <c r="S112" s="232"/>
      <c r="T112" s="232"/>
      <c r="U112" s="232"/>
      <c r="V112" s="232"/>
      <c r="W112" s="232"/>
      <c r="X112" s="232"/>
      <c r="Y112" s="232"/>
      <c r="Z112" s="212"/>
      <c r="AA112" s="212"/>
      <c r="AB112" s="212"/>
      <c r="AC112" s="212"/>
      <c r="AD112" s="212"/>
      <c r="AE112" s="212"/>
      <c r="AF112" s="212"/>
      <c r="AG112" s="212" t="s">
        <v>297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63" t="str">
        <f>C112</f>
        <v>Kompletní dodávka a montáž vpusti DN 500 včetně mříže 40t, odkop, lože, zásyp vhodným materiálem, včetně odvozu a skládkovného přebytečného materiálu.</v>
      </c>
      <c r="BB112" s="212"/>
      <c r="BC112" s="212"/>
      <c r="BD112" s="212"/>
      <c r="BE112" s="212"/>
      <c r="BF112" s="212"/>
      <c r="BG112" s="212"/>
      <c r="BH112" s="212"/>
    </row>
    <row r="113" spans="1:60" outlineLevel="2" x14ac:dyDescent="0.25">
      <c r="A113" s="229"/>
      <c r="B113" s="230"/>
      <c r="C113" s="267" t="s">
        <v>1648</v>
      </c>
      <c r="D113" s="233"/>
      <c r="E113" s="234">
        <v>2</v>
      </c>
      <c r="F113" s="232"/>
      <c r="G113" s="232"/>
      <c r="H113" s="232"/>
      <c r="I113" s="232"/>
      <c r="J113" s="232"/>
      <c r="K113" s="232"/>
      <c r="L113" s="232"/>
      <c r="M113" s="232"/>
      <c r="N113" s="231"/>
      <c r="O113" s="231"/>
      <c r="P113" s="231"/>
      <c r="Q113" s="231"/>
      <c r="R113" s="232"/>
      <c r="S113" s="232"/>
      <c r="T113" s="232"/>
      <c r="U113" s="232"/>
      <c r="V113" s="232"/>
      <c r="W113" s="232"/>
      <c r="X113" s="232"/>
      <c r="Y113" s="232"/>
      <c r="Z113" s="212"/>
      <c r="AA113" s="212"/>
      <c r="AB113" s="212"/>
      <c r="AC113" s="212"/>
      <c r="AD113" s="212"/>
      <c r="AE113" s="212"/>
      <c r="AF113" s="212"/>
      <c r="AG113" s="212" t="s">
        <v>238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13" x14ac:dyDescent="0.25">
      <c r="A114" s="238" t="s">
        <v>227</v>
      </c>
      <c r="B114" s="239" t="s">
        <v>158</v>
      </c>
      <c r="C114" s="265" t="s">
        <v>159</v>
      </c>
      <c r="D114" s="240"/>
      <c r="E114" s="241"/>
      <c r="F114" s="242"/>
      <c r="G114" s="242">
        <f>SUMIF(AG115:AG147,"&lt;&gt;NOR",G115:G147)</f>
        <v>0</v>
      </c>
      <c r="H114" s="242"/>
      <c r="I114" s="242">
        <f>SUM(I115:I147)</f>
        <v>0</v>
      </c>
      <c r="J114" s="242"/>
      <c r="K114" s="242">
        <f>SUM(K115:K147)</f>
        <v>0</v>
      </c>
      <c r="L114" s="242"/>
      <c r="M114" s="242">
        <f>SUM(M115:M147)</f>
        <v>0</v>
      </c>
      <c r="N114" s="241"/>
      <c r="O114" s="241">
        <f>SUM(O115:O147)</f>
        <v>95.08</v>
      </c>
      <c r="P114" s="241"/>
      <c r="Q114" s="241">
        <f>SUM(Q115:Q147)</f>
        <v>0</v>
      </c>
      <c r="R114" s="242"/>
      <c r="S114" s="242"/>
      <c r="T114" s="243"/>
      <c r="U114" s="237"/>
      <c r="V114" s="237">
        <f>SUM(V115:V147)</f>
        <v>108.97999999999999</v>
      </c>
      <c r="W114" s="237"/>
      <c r="X114" s="237"/>
      <c r="Y114" s="237"/>
      <c r="AG114" t="s">
        <v>228</v>
      </c>
    </row>
    <row r="115" spans="1:60" ht="30" outlineLevel="1" x14ac:dyDescent="0.25">
      <c r="A115" s="248">
        <v>32</v>
      </c>
      <c r="B115" s="249" t="s">
        <v>1649</v>
      </c>
      <c r="C115" s="266" t="s">
        <v>1650</v>
      </c>
      <c r="D115" s="250" t="s">
        <v>405</v>
      </c>
      <c r="E115" s="251">
        <v>396</v>
      </c>
      <c r="F115" s="252"/>
      <c r="G115" s="253">
        <f>ROUND(E115*F115,2)</f>
        <v>0</v>
      </c>
      <c r="H115" s="252"/>
      <c r="I115" s="253">
        <f>ROUND(E115*H115,2)</f>
        <v>0</v>
      </c>
      <c r="J115" s="252"/>
      <c r="K115" s="253">
        <f>ROUND(E115*J115,2)</f>
        <v>0</v>
      </c>
      <c r="L115" s="253">
        <v>21</v>
      </c>
      <c r="M115" s="253">
        <f>G115*(1+L115/100)</f>
        <v>0</v>
      </c>
      <c r="N115" s="251">
        <v>0.188</v>
      </c>
      <c r="O115" s="251">
        <f>ROUND(E115*N115,2)</f>
        <v>74.45</v>
      </c>
      <c r="P115" s="251">
        <v>0</v>
      </c>
      <c r="Q115" s="251">
        <f>ROUND(E115*P115,2)</f>
        <v>0</v>
      </c>
      <c r="R115" s="253"/>
      <c r="S115" s="253" t="s">
        <v>232</v>
      </c>
      <c r="T115" s="254" t="s">
        <v>233</v>
      </c>
      <c r="U115" s="232">
        <v>0.27200000000000002</v>
      </c>
      <c r="V115" s="232">
        <f>ROUND(E115*U115,2)</f>
        <v>107.71</v>
      </c>
      <c r="W115" s="232"/>
      <c r="X115" s="232" t="s">
        <v>234</v>
      </c>
      <c r="Y115" s="232" t="s">
        <v>235</v>
      </c>
      <c r="Z115" s="212"/>
      <c r="AA115" s="212"/>
      <c r="AB115" s="212"/>
      <c r="AC115" s="212"/>
      <c r="AD115" s="212"/>
      <c r="AE115" s="212"/>
      <c r="AF115" s="212"/>
      <c r="AG115" s="212" t="s">
        <v>236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2" x14ac:dyDescent="0.25">
      <c r="A116" s="229"/>
      <c r="B116" s="230"/>
      <c r="C116" s="269" t="s">
        <v>1651</v>
      </c>
      <c r="D116" s="262"/>
      <c r="E116" s="262"/>
      <c r="F116" s="262"/>
      <c r="G116" s="262"/>
      <c r="H116" s="232"/>
      <c r="I116" s="232"/>
      <c r="J116" s="232"/>
      <c r="K116" s="232"/>
      <c r="L116" s="232"/>
      <c r="M116" s="232"/>
      <c r="N116" s="231"/>
      <c r="O116" s="231"/>
      <c r="P116" s="231"/>
      <c r="Q116" s="231"/>
      <c r="R116" s="232"/>
      <c r="S116" s="232"/>
      <c r="T116" s="232"/>
      <c r="U116" s="232"/>
      <c r="V116" s="232"/>
      <c r="W116" s="232"/>
      <c r="X116" s="232"/>
      <c r="Y116" s="232"/>
      <c r="Z116" s="212"/>
      <c r="AA116" s="212"/>
      <c r="AB116" s="212"/>
      <c r="AC116" s="212"/>
      <c r="AD116" s="212"/>
      <c r="AE116" s="212"/>
      <c r="AF116" s="212"/>
      <c r="AG116" s="212" t="s">
        <v>297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2" x14ac:dyDescent="0.25">
      <c r="A117" s="229"/>
      <c r="B117" s="230"/>
      <c r="C117" s="267" t="s">
        <v>1652</v>
      </c>
      <c r="D117" s="233"/>
      <c r="E117" s="234">
        <v>136</v>
      </c>
      <c r="F117" s="232"/>
      <c r="G117" s="232"/>
      <c r="H117" s="232"/>
      <c r="I117" s="232"/>
      <c r="J117" s="232"/>
      <c r="K117" s="232"/>
      <c r="L117" s="232"/>
      <c r="M117" s="232"/>
      <c r="N117" s="231"/>
      <c r="O117" s="231"/>
      <c r="P117" s="231"/>
      <c r="Q117" s="231"/>
      <c r="R117" s="232"/>
      <c r="S117" s="232"/>
      <c r="T117" s="232"/>
      <c r="U117" s="232"/>
      <c r="V117" s="232"/>
      <c r="W117" s="232"/>
      <c r="X117" s="232"/>
      <c r="Y117" s="232"/>
      <c r="Z117" s="212"/>
      <c r="AA117" s="212"/>
      <c r="AB117" s="212"/>
      <c r="AC117" s="212"/>
      <c r="AD117" s="212"/>
      <c r="AE117" s="212"/>
      <c r="AF117" s="212"/>
      <c r="AG117" s="212" t="s">
        <v>238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5">
      <c r="A118" s="229"/>
      <c r="B118" s="230"/>
      <c r="C118" s="267" t="s">
        <v>1653</v>
      </c>
      <c r="D118" s="233"/>
      <c r="E118" s="234">
        <v>5</v>
      </c>
      <c r="F118" s="232"/>
      <c r="G118" s="232"/>
      <c r="H118" s="232"/>
      <c r="I118" s="232"/>
      <c r="J118" s="232"/>
      <c r="K118" s="232"/>
      <c r="L118" s="232"/>
      <c r="M118" s="232"/>
      <c r="N118" s="231"/>
      <c r="O118" s="231"/>
      <c r="P118" s="231"/>
      <c r="Q118" s="231"/>
      <c r="R118" s="232"/>
      <c r="S118" s="232"/>
      <c r="T118" s="232"/>
      <c r="U118" s="232"/>
      <c r="V118" s="232"/>
      <c r="W118" s="232"/>
      <c r="X118" s="232"/>
      <c r="Y118" s="232"/>
      <c r="Z118" s="212"/>
      <c r="AA118" s="212"/>
      <c r="AB118" s="212"/>
      <c r="AC118" s="212"/>
      <c r="AD118" s="212"/>
      <c r="AE118" s="212"/>
      <c r="AF118" s="212"/>
      <c r="AG118" s="212" t="s">
        <v>238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5">
      <c r="A119" s="229"/>
      <c r="B119" s="230"/>
      <c r="C119" s="267" t="s">
        <v>1654</v>
      </c>
      <c r="D119" s="233"/>
      <c r="E119" s="234">
        <v>2</v>
      </c>
      <c r="F119" s="232"/>
      <c r="G119" s="232"/>
      <c r="H119" s="232"/>
      <c r="I119" s="232"/>
      <c r="J119" s="232"/>
      <c r="K119" s="232"/>
      <c r="L119" s="232"/>
      <c r="M119" s="232"/>
      <c r="N119" s="231"/>
      <c r="O119" s="231"/>
      <c r="P119" s="231"/>
      <c r="Q119" s="231"/>
      <c r="R119" s="232"/>
      <c r="S119" s="232"/>
      <c r="T119" s="232"/>
      <c r="U119" s="232"/>
      <c r="V119" s="232"/>
      <c r="W119" s="232"/>
      <c r="X119" s="232"/>
      <c r="Y119" s="232"/>
      <c r="Z119" s="212"/>
      <c r="AA119" s="212"/>
      <c r="AB119" s="212"/>
      <c r="AC119" s="212"/>
      <c r="AD119" s="212"/>
      <c r="AE119" s="212"/>
      <c r="AF119" s="212"/>
      <c r="AG119" s="212" t="s">
        <v>238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5">
      <c r="A120" s="229"/>
      <c r="B120" s="230"/>
      <c r="C120" s="267" t="s">
        <v>1655</v>
      </c>
      <c r="D120" s="233"/>
      <c r="E120" s="234">
        <v>42</v>
      </c>
      <c r="F120" s="232"/>
      <c r="G120" s="232"/>
      <c r="H120" s="232"/>
      <c r="I120" s="232"/>
      <c r="J120" s="232"/>
      <c r="K120" s="232"/>
      <c r="L120" s="232"/>
      <c r="M120" s="232"/>
      <c r="N120" s="231"/>
      <c r="O120" s="231"/>
      <c r="P120" s="231"/>
      <c r="Q120" s="231"/>
      <c r="R120" s="232"/>
      <c r="S120" s="232"/>
      <c r="T120" s="232"/>
      <c r="U120" s="232"/>
      <c r="V120" s="232"/>
      <c r="W120" s="232"/>
      <c r="X120" s="232"/>
      <c r="Y120" s="232"/>
      <c r="Z120" s="212"/>
      <c r="AA120" s="212"/>
      <c r="AB120" s="212"/>
      <c r="AC120" s="212"/>
      <c r="AD120" s="212"/>
      <c r="AE120" s="212"/>
      <c r="AF120" s="212"/>
      <c r="AG120" s="212" t="s">
        <v>238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5">
      <c r="A121" s="229"/>
      <c r="B121" s="230"/>
      <c r="C121" s="267" t="s">
        <v>1656</v>
      </c>
      <c r="D121" s="233"/>
      <c r="E121" s="234">
        <v>47</v>
      </c>
      <c r="F121" s="232"/>
      <c r="G121" s="232"/>
      <c r="H121" s="232"/>
      <c r="I121" s="232"/>
      <c r="J121" s="232"/>
      <c r="K121" s="232"/>
      <c r="L121" s="232"/>
      <c r="M121" s="232"/>
      <c r="N121" s="231"/>
      <c r="O121" s="231"/>
      <c r="P121" s="231"/>
      <c r="Q121" s="231"/>
      <c r="R121" s="232"/>
      <c r="S121" s="232"/>
      <c r="T121" s="232"/>
      <c r="U121" s="232"/>
      <c r="V121" s="232"/>
      <c r="W121" s="232"/>
      <c r="X121" s="232"/>
      <c r="Y121" s="232"/>
      <c r="Z121" s="212"/>
      <c r="AA121" s="212"/>
      <c r="AB121" s="212"/>
      <c r="AC121" s="212"/>
      <c r="AD121" s="212"/>
      <c r="AE121" s="212"/>
      <c r="AF121" s="212"/>
      <c r="AG121" s="212" t="s">
        <v>238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5">
      <c r="A122" s="229"/>
      <c r="B122" s="230"/>
      <c r="C122" s="267" t="s">
        <v>1657</v>
      </c>
      <c r="D122" s="233"/>
      <c r="E122" s="234">
        <v>164</v>
      </c>
      <c r="F122" s="232"/>
      <c r="G122" s="232"/>
      <c r="H122" s="232"/>
      <c r="I122" s="232"/>
      <c r="J122" s="232"/>
      <c r="K122" s="232"/>
      <c r="L122" s="232"/>
      <c r="M122" s="232"/>
      <c r="N122" s="231"/>
      <c r="O122" s="231"/>
      <c r="P122" s="231"/>
      <c r="Q122" s="231"/>
      <c r="R122" s="232"/>
      <c r="S122" s="232"/>
      <c r="T122" s="232"/>
      <c r="U122" s="232"/>
      <c r="V122" s="232"/>
      <c r="W122" s="232"/>
      <c r="X122" s="232"/>
      <c r="Y122" s="232"/>
      <c r="Z122" s="212"/>
      <c r="AA122" s="212"/>
      <c r="AB122" s="212"/>
      <c r="AC122" s="212"/>
      <c r="AD122" s="212"/>
      <c r="AE122" s="212"/>
      <c r="AF122" s="212"/>
      <c r="AG122" s="212" t="s">
        <v>238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ht="20" outlineLevel="1" x14ac:dyDescent="0.25">
      <c r="A123" s="248">
        <v>33</v>
      </c>
      <c r="B123" s="249" t="s">
        <v>1658</v>
      </c>
      <c r="C123" s="266" t="s">
        <v>1659</v>
      </c>
      <c r="D123" s="250" t="s">
        <v>405</v>
      </c>
      <c r="E123" s="251">
        <v>15</v>
      </c>
      <c r="F123" s="252"/>
      <c r="G123" s="253">
        <f>ROUND(E123*F123,2)</f>
        <v>0</v>
      </c>
      <c r="H123" s="252"/>
      <c r="I123" s="253">
        <f>ROUND(E123*H123,2)</f>
        <v>0</v>
      </c>
      <c r="J123" s="252"/>
      <c r="K123" s="253">
        <f>ROUND(E123*J123,2)</f>
        <v>0</v>
      </c>
      <c r="L123" s="253">
        <v>21</v>
      </c>
      <c r="M123" s="253">
        <f>G123*(1+L123/100)</f>
        <v>0</v>
      </c>
      <c r="N123" s="251">
        <v>1.0000000000000001E-5</v>
      </c>
      <c r="O123" s="251">
        <f>ROUND(E123*N123,2)</f>
        <v>0</v>
      </c>
      <c r="P123" s="251">
        <v>0</v>
      </c>
      <c r="Q123" s="251">
        <f>ROUND(E123*P123,2)</f>
        <v>0</v>
      </c>
      <c r="R123" s="253"/>
      <c r="S123" s="253" t="s">
        <v>232</v>
      </c>
      <c r="T123" s="254" t="s">
        <v>233</v>
      </c>
      <c r="U123" s="232">
        <v>3.1E-2</v>
      </c>
      <c r="V123" s="232">
        <f>ROUND(E123*U123,2)</f>
        <v>0.47</v>
      </c>
      <c r="W123" s="232"/>
      <c r="X123" s="232" t="s">
        <v>234</v>
      </c>
      <c r="Y123" s="232" t="s">
        <v>235</v>
      </c>
      <c r="Z123" s="212"/>
      <c r="AA123" s="212"/>
      <c r="AB123" s="212"/>
      <c r="AC123" s="212"/>
      <c r="AD123" s="212"/>
      <c r="AE123" s="212"/>
      <c r="AF123" s="212"/>
      <c r="AG123" s="212" t="s">
        <v>236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2" x14ac:dyDescent="0.25">
      <c r="A124" s="229"/>
      <c r="B124" s="230"/>
      <c r="C124" s="269" t="s">
        <v>1660</v>
      </c>
      <c r="D124" s="262"/>
      <c r="E124" s="262"/>
      <c r="F124" s="262"/>
      <c r="G124" s="262"/>
      <c r="H124" s="232"/>
      <c r="I124" s="232"/>
      <c r="J124" s="232"/>
      <c r="K124" s="232"/>
      <c r="L124" s="232"/>
      <c r="M124" s="232"/>
      <c r="N124" s="231"/>
      <c r="O124" s="231"/>
      <c r="P124" s="231"/>
      <c r="Q124" s="231"/>
      <c r="R124" s="232"/>
      <c r="S124" s="232"/>
      <c r="T124" s="232"/>
      <c r="U124" s="232"/>
      <c r="V124" s="232"/>
      <c r="W124" s="232"/>
      <c r="X124" s="232"/>
      <c r="Y124" s="232"/>
      <c r="Z124" s="212"/>
      <c r="AA124" s="212"/>
      <c r="AB124" s="212"/>
      <c r="AC124" s="212"/>
      <c r="AD124" s="212"/>
      <c r="AE124" s="212"/>
      <c r="AF124" s="212"/>
      <c r="AG124" s="212" t="s">
        <v>297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2" x14ac:dyDescent="0.25">
      <c r="A125" s="229"/>
      <c r="B125" s="230"/>
      <c r="C125" s="267" t="s">
        <v>1661</v>
      </c>
      <c r="D125" s="233"/>
      <c r="E125" s="234">
        <v>15</v>
      </c>
      <c r="F125" s="232"/>
      <c r="G125" s="232"/>
      <c r="H125" s="232"/>
      <c r="I125" s="232"/>
      <c r="J125" s="232"/>
      <c r="K125" s="232"/>
      <c r="L125" s="232"/>
      <c r="M125" s="232"/>
      <c r="N125" s="231"/>
      <c r="O125" s="231"/>
      <c r="P125" s="231"/>
      <c r="Q125" s="231"/>
      <c r="R125" s="232"/>
      <c r="S125" s="232"/>
      <c r="T125" s="232"/>
      <c r="U125" s="232"/>
      <c r="V125" s="232"/>
      <c r="W125" s="232"/>
      <c r="X125" s="232"/>
      <c r="Y125" s="232"/>
      <c r="Z125" s="212"/>
      <c r="AA125" s="212"/>
      <c r="AB125" s="212"/>
      <c r="AC125" s="212"/>
      <c r="AD125" s="212"/>
      <c r="AE125" s="212"/>
      <c r="AF125" s="212"/>
      <c r="AG125" s="212" t="s">
        <v>238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ht="20" outlineLevel="1" x14ac:dyDescent="0.25">
      <c r="A126" s="248">
        <v>34</v>
      </c>
      <c r="B126" s="249" t="s">
        <v>1662</v>
      </c>
      <c r="C126" s="266" t="s">
        <v>1663</v>
      </c>
      <c r="D126" s="250" t="s">
        <v>405</v>
      </c>
      <c r="E126" s="251">
        <v>21.5</v>
      </c>
      <c r="F126" s="252"/>
      <c r="G126" s="253">
        <f>ROUND(E126*F126,2)</f>
        <v>0</v>
      </c>
      <c r="H126" s="252"/>
      <c r="I126" s="253">
        <f>ROUND(E126*H126,2)</f>
        <v>0</v>
      </c>
      <c r="J126" s="252"/>
      <c r="K126" s="253">
        <f>ROUND(E126*J126,2)</f>
        <v>0</v>
      </c>
      <c r="L126" s="253">
        <v>21</v>
      </c>
      <c r="M126" s="253">
        <f>G126*(1+L126/100)</f>
        <v>0</v>
      </c>
      <c r="N126" s="251">
        <v>0</v>
      </c>
      <c r="O126" s="251">
        <f>ROUND(E126*N126,2)</f>
        <v>0</v>
      </c>
      <c r="P126" s="251">
        <v>0</v>
      </c>
      <c r="Q126" s="251">
        <f>ROUND(E126*P126,2)</f>
        <v>0</v>
      </c>
      <c r="R126" s="253"/>
      <c r="S126" s="253" t="s">
        <v>232</v>
      </c>
      <c r="T126" s="254" t="s">
        <v>233</v>
      </c>
      <c r="U126" s="232">
        <v>3.6999999999999998E-2</v>
      </c>
      <c r="V126" s="232">
        <f>ROUND(E126*U126,2)</f>
        <v>0.8</v>
      </c>
      <c r="W126" s="232"/>
      <c r="X126" s="232" t="s">
        <v>234</v>
      </c>
      <c r="Y126" s="232" t="s">
        <v>235</v>
      </c>
      <c r="Z126" s="212"/>
      <c r="AA126" s="212"/>
      <c r="AB126" s="212"/>
      <c r="AC126" s="212"/>
      <c r="AD126" s="212"/>
      <c r="AE126" s="212"/>
      <c r="AF126" s="212"/>
      <c r="AG126" s="212" t="s">
        <v>236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2" x14ac:dyDescent="0.25">
      <c r="A127" s="229"/>
      <c r="B127" s="230"/>
      <c r="C127" s="269" t="s">
        <v>1664</v>
      </c>
      <c r="D127" s="262"/>
      <c r="E127" s="262"/>
      <c r="F127" s="262"/>
      <c r="G127" s="262"/>
      <c r="H127" s="232"/>
      <c r="I127" s="232"/>
      <c r="J127" s="232"/>
      <c r="K127" s="232"/>
      <c r="L127" s="232"/>
      <c r="M127" s="232"/>
      <c r="N127" s="231"/>
      <c r="O127" s="231"/>
      <c r="P127" s="231"/>
      <c r="Q127" s="231"/>
      <c r="R127" s="232"/>
      <c r="S127" s="232"/>
      <c r="T127" s="232"/>
      <c r="U127" s="232"/>
      <c r="V127" s="232"/>
      <c r="W127" s="232"/>
      <c r="X127" s="232"/>
      <c r="Y127" s="232"/>
      <c r="Z127" s="212"/>
      <c r="AA127" s="212"/>
      <c r="AB127" s="212"/>
      <c r="AC127" s="212"/>
      <c r="AD127" s="212"/>
      <c r="AE127" s="212"/>
      <c r="AF127" s="212"/>
      <c r="AG127" s="212" t="s">
        <v>297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2" x14ac:dyDescent="0.25">
      <c r="A128" s="229"/>
      <c r="B128" s="230"/>
      <c r="C128" s="267" t="s">
        <v>1665</v>
      </c>
      <c r="D128" s="233"/>
      <c r="E128" s="234">
        <v>6.5</v>
      </c>
      <c r="F128" s="232"/>
      <c r="G128" s="232"/>
      <c r="H128" s="232"/>
      <c r="I128" s="232"/>
      <c r="J128" s="232"/>
      <c r="K128" s="232"/>
      <c r="L128" s="232"/>
      <c r="M128" s="232"/>
      <c r="N128" s="231"/>
      <c r="O128" s="231"/>
      <c r="P128" s="231"/>
      <c r="Q128" s="231"/>
      <c r="R128" s="232"/>
      <c r="S128" s="232"/>
      <c r="T128" s="232"/>
      <c r="U128" s="232"/>
      <c r="V128" s="232"/>
      <c r="W128" s="232"/>
      <c r="X128" s="232"/>
      <c r="Y128" s="232"/>
      <c r="Z128" s="212"/>
      <c r="AA128" s="212"/>
      <c r="AB128" s="212"/>
      <c r="AC128" s="212"/>
      <c r="AD128" s="212"/>
      <c r="AE128" s="212"/>
      <c r="AF128" s="212"/>
      <c r="AG128" s="212" t="s">
        <v>238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5">
      <c r="A129" s="229"/>
      <c r="B129" s="230"/>
      <c r="C129" s="267" t="s">
        <v>1661</v>
      </c>
      <c r="D129" s="233"/>
      <c r="E129" s="234">
        <v>15</v>
      </c>
      <c r="F129" s="232"/>
      <c r="G129" s="232"/>
      <c r="H129" s="232"/>
      <c r="I129" s="232"/>
      <c r="J129" s="232"/>
      <c r="K129" s="232"/>
      <c r="L129" s="232"/>
      <c r="M129" s="232"/>
      <c r="N129" s="231"/>
      <c r="O129" s="231"/>
      <c r="P129" s="231"/>
      <c r="Q129" s="231"/>
      <c r="R129" s="232"/>
      <c r="S129" s="232"/>
      <c r="T129" s="232"/>
      <c r="U129" s="232"/>
      <c r="V129" s="232"/>
      <c r="W129" s="232"/>
      <c r="X129" s="232"/>
      <c r="Y129" s="232"/>
      <c r="Z129" s="212"/>
      <c r="AA129" s="212"/>
      <c r="AB129" s="212"/>
      <c r="AC129" s="212"/>
      <c r="AD129" s="212"/>
      <c r="AE129" s="212"/>
      <c r="AF129" s="212"/>
      <c r="AG129" s="212" t="s">
        <v>238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ht="40" outlineLevel="1" x14ac:dyDescent="0.25">
      <c r="A130" s="248">
        <v>35</v>
      </c>
      <c r="B130" s="249" t="s">
        <v>1666</v>
      </c>
      <c r="C130" s="266" t="s">
        <v>1667</v>
      </c>
      <c r="D130" s="250" t="s">
        <v>444</v>
      </c>
      <c r="E130" s="251">
        <v>4.3200000000000001E-3</v>
      </c>
      <c r="F130" s="252"/>
      <c r="G130" s="253">
        <f>ROUND(E130*F130,2)</f>
        <v>0</v>
      </c>
      <c r="H130" s="252"/>
      <c r="I130" s="253">
        <f>ROUND(E130*H130,2)</f>
        <v>0</v>
      </c>
      <c r="J130" s="252"/>
      <c r="K130" s="253">
        <f>ROUND(E130*J130,2)</f>
        <v>0</v>
      </c>
      <c r="L130" s="253">
        <v>21</v>
      </c>
      <c r="M130" s="253">
        <f>G130*(1+L130/100)</f>
        <v>0</v>
      </c>
      <c r="N130" s="251">
        <v>1</v>
      </c>
      <c r="O130" s="251">
        <f>ROUND(E130*N130,2)</f>
        <v>0</v>
      </c>
      <c r="P130" s="251">
        <v>0</v>
      </c>
      <c r="Q130" s="251">
        <f>ROUND(E130*P130,2)</f>
        <v>0</v>
      </c>
      <c r="R130" s="253" t="s">
        <v>461</v>
      </c>
      <c r="S130" s="253" t="s">
        <v>232</v>
      </c>
      <c r="T130" s="254" t="s">
        <v>233</v>
      </c>
      <c r="U130" s="232">
        <v>0</v>
      </c>
      <c r="V130" s="232">
        <f>ROUND(E130*U130,2)</f>
        <v>0</v>
      </c>
      <c r="W130" s="232"/>
      <c r="X130" s="232" t="s">
        <v>462</v>
      </c>
      <c r="Y130" s="232" t="s">
        <v>235</v>
      </c>
      <c r="Z130" s="212"/>
      <c r="AA130" s="212"/>
      <c r="AB130" s="212"/>
      <c r="AC130" s="212"/>
      <c r="AD130" s="212"/>
      <c r="AE130" s="212"/>
      <c r="AF130" s="212"/>
      <c r="AG130" s="212" t="s">
        <v>463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2" x14ac:dyDescent="0.25">
      <c r="A131" s="229"/>
      <c r="B131" s="230"/>
      <c r="C131" s="267" t="s">
        <v>1668</v>
      </c>
      <c r="D131" s="233"/>
      <c r="E131" s="234"/>
      <c r="F131" s="232"/>
      <c r="G131" s="232"/>
      <c r="H131" s="232"/>
      <c r="I131" s="232"/>
      <c r="J131" s="232"/>
      <c r="K131" s="232"/>
      <c r="L131" s="232"/>
      <c r="M131" s="232"/>
      <c r="N131" s="231"/>
      <c r="O131" s="231"/>
      <c r="P131" s="231"/>
      <c r="Q131" s="231"/>
      <c r="R131" s="232"/>
      <c r="S131" s="232"/>
      <c r="T131" s="232"/>
      <c r="U131" s="232"/>
      <c r="V131" s="232"/>
      <c r="W131" s="232"/>
      <c r="X131" s="232"/>
      <c r="Y131" s="232"/>
      <c r="Z131" s="212"/>
      <c r="AA131" s="212"/>
      <c r="AB131" s="212"/>
      <c r="AC131" s="212"/>
      <c r="AD131" s="212"/>
      <c r="AE131" s="212"/>
      <c r="AF131" s="212"/>
      <c r="AG131" s="212" t="s">
        <v>238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ht="20" outlineLevel="1" x14ac:dyDescent="0.25">
      <c r="A132" s="248">
        <v>36</v>
      </c>
      <c r="B132" s="249" t="s">
        <v>1669</v>
      </c>
      <c r="C132" s="266" t="s">
        <v>1670</v>
      </c>
      <c r="D132" s="250" t="s">
        <v>1091</v>
      </c>
      <c r="E132" s="251">
        <v>165.64</v>
      </c>
      <c r="F132" s="252"/>
      <c r="G132" s="253">
        <f>ROUND(E132*F132,2)</f>
        <v>0</v>
      </c>
      <c r="H132" s="252"/>
      <c r="I132" s="253">
        <f>ROUND(E132*H132,2)</f>
        <v>0</v>
      </c>
      <c r="J132" s="252"/>
      <c r="K132" s="253">
        <f>ROUND(E132*J132,2)</f>
        <v>0</v>
      </c>
      <c r="L132" s="253">
        <v>21</v>
      </c>
      <c r="M132" s="253">
        <f>G132*(1+L132/100)</f>
        <v>0</v>
      </c>
      <c r="N132" s="251">
        <v>2.7E-2</v>
      </c>
      <c r="O132" s="251">
        <f>ROUND(E132*N132,2)</f>
        <v>4.47</v>
      </c>
      <c r="P132" s="251">
        <v>0</v>
      </c>
      <c r="Q132" s="251">
        <f>ROUND(E132*P132,2)</f>
        <v>0</v>
      </c>
      <c r="R132" s="253" t="s">
        <v>461</v>
      </c>
      <c r="S132" s="253" t="s">
        <v>232</v>
      </c>
      <c r="T132" s="254" t="s">
        <v>233</v>
      </c>
      <c r="U132" s="232">
        <v>0</v>
      </c>
      <c r="V132" s="232">
        <f>ROUND(E132*U132,2)</f>
        <v>0</v>
      </c>
      <c r="W132" s="232"/>
      <c r="X132" s="232" t="s">
        <v>462</v>
      </c>
      <c r="Y132" s="232" t="s">
        <v>235</v>
      </c>
      <c r="Z132" s="212"/>
      <c r="AA132" s="212"/>
      <c r="AB132" s="212"/>
      <c r="AC132" s="212"/>
      <c r="AD132" s="212"/>
      <c r="AE132" s="212"/>
      <c r="AF132" s="212"/>
      <c r="AG132" s="212" t="s">
        <v>463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2" x14ac:dyDescent="0.25">
      <c r="A133" s="229"/>
      <c r="B133" s="230"/>
      <c r="C133" s="267" t="s">
        <v>1657</v>
      </c>
      <c r="D133" s="233"/>
      <c r="E133" s="234">
        <v>164</v>
      </c>
      <c r="F133" s="232"/>
      <c r="G133" s="232"/>
      <c r="H133" s="232"/>
      <c r="I133" s="232"/>
      <c r="J133" s="232"/>
      <c r="K133" s="232"/>
      <c r="L133" s="232"/>
      <c r="M133" s="232"/>
      <c r="N133" s="231"/>
      <c r="O133" s="231"/>
      <c r="P133" s="231"/>
      <c r="Q133" s="231"/>
      <c r="R133" s="232"/>
      <c r="S133" s="232"/>
      <c r="T133" s="232"/>
      <c r="U133" s="232"/>
      <c r="V133" s="232"/>
      <c r="W133" s="232"/>
      <c r="X133" s="232"/>
      <c r="Y133" s="232"/>
      <c r="Z133" s="212"/>
      <c r="AA133" s="212"/>
      <c r="AB133" s="212"/>
      <c r="AC133" s="212"/>
      <c r="AD133" s="212"/>
      <c r="AE133" s="212"/>
      <c r="AF133" s="212"/>
      <c r="AG133" s="212" t="s">
        <v>238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5">
      <c r="A134" s="229"/>
      <c r="B134" s="230"/>
      <c r="C134" s="281" t="s">
        <v>1671</v>
      </c>
      <c r="D134" s="279"/>
      <c r="E134" s="280">
        <v>1.64</v>
      </c>
      <c r="F134" s="232"/>
      <c r="G134" s="232"/>
      <c r="H134" s="232"/>
      <c r="I134" s="232"/>
      <c r="J134" s="232"/>
      <c r="K134" s="232"/>
      <c r="L134" s="232"/>
      <c r="M134" s="232"/>
      <c r="N134" s="231"/>
      <c r="O134" s="231"/>
      <c r="P134" s="231"/>
      <c r="Q134" s="231"/>
      <c r="R134" s="232"/>
      <c r="S134" s="232"/>
      <c r="T134" s="232"/>
      <c r="U134" s="232"/>
      <c r="V134" s="232"/>
      <c r="W134" s="232"/>
      <c r="X134" s="232"/>
      <c r="Y134" s="232"/>
      <c r="Z134" s="212"/>
      <c r="AA134" s="212"/>
      <c r="AB134" s="212"/>
      <c r="AC134" s="212"/>
      <c r="AD134" s="212"/>
      <c r="AE134" s="212"/>
      <c r="AF134" s="212"/>
      <c r="AG134" s="212" t="s">
        <v>238</v>
      </c>
      <c r="AH134" s="212">
        <v>4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ht="20" outlineLevel="1" x14ac:dyDescent="0.25">
      <c r="A135" s="248">
        <v>37</v>
      </c>
      <c r="B135" s="249" t="s">
        <v>1672</v>
      </c>
      <c r="C135" s="266" t="s">
        <v>1673</v>
      </c>
      <c r="D135" s="250" t="s">
        <v>1091</v>
      </c>
      <c r="E135" s="251">
        <v>42.42</v>
      </c>
      <c r="F135" s="252"/>
      <c r="G135" s="253">
        <f>ROUND(E135*F135,2)</f>
        <v>0</v>
      </c>
      <c r="H135" s="252"/>
      <c r="I135" s="253">
        <f>ROUND(E135*H135,2)</f>
        <v>0</v>
      </c>
      <c r="J135" s="252"/>
      <c r="K135" s="253">
        <f>ROUND(E135*J135,2)</f>
        <v>0</v>
      </c>
      <c r="L135" s="253">
        <v>21</v>
      </c>
      <c r="M135" s="253">
        <f>G135*(1+L135/100)</f>
        <v>0</v>
      </c>
      <c r="N135" s="251">
        <v>4.5999999999999999E-2</v>
      </c>
      <c r="O135" s="251">
        <f>ROUND(E135*N135,2)</f>
        <v>1.95</v>
      </c>
      <c r="P135" s="251">
        <v>0</v>
      </c>
      <c r="Q135" s="251">
        <f>ROUND(E135*P135,2)</f>
        <v>0</v>
      </c>
      <c r="R135" s="253" t="s">
        <v>461</v>
      </c>
      <c r="S135" s="253" t="s">
        <v>232</v>
      </c>
      <c r="T135" s="254" t="s">
        <v>233</v>
      </c>
      <c r="U135" s="232">
        <v>0</v>
      </c>
      <c r="V135" s="232">
        <f>ROUND(E135*U135,2)</f>
        <v>0</v>
      </c>
      <c r="W135" s="232"/>
      <c r="X135" s="232" t="s">
        <v>462</v>
      </c>
      <c r="Y135" s="232" t="s">
        <v>235</v>
      </c>
      <c r="Z135" s="212"/>
      <c r="AA135" s="212"/>
      <c r="AB135" s="212"/>
      <c r="AC135" s="212"/>
      <c r="AD135" s="212"/>
      <c r="AE135" s="212"/>
      <c r="AF135" s="212"/>
      <c r="AG135" s="212" t="s">
        <v>463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2" x14ac:dyDescent="0.25">
      <c r="A136" s="229"/>
      <c r="B136" s="230"/>
      <c r="C136" s="267" t="s">
        <v>1655</v>
      </c>
      <c r="D136" s="233"/>
      <c r="E136" s="234">
        <v>42</v>
      </c>
      <c r="F136" s="232"/>
      <c r="G136" s="232"/>
      <c r="H136" s="232"/>
      <c r="I136" s="232"/>
      <c r="J136" s="232"/>
      <c r="K136" s="232"/>
      <c r="L136" s="232"/>
      <c r="M136" s="232"/>
      <c r="N136" s="231"/>
      <c r="O136" s="231"/>
      <c r="P136" s="231"/>
      <c r="Q136" s="231"/>
      <c r="R136" s="232"/>
      <c r="S136" s="232"/>
      <c r="T136" s="232"/>
      <c r="U136" s="232"/>
      <c r="V136" s="232"/>
      <c r="W136" s="232"/>
      <c r="X136" s="232"/>
      <c r="Y136" s="232"/>
      <c r="Z136" s="212"/>
      <c r="AA136" s="212"/>
      <c r="AB136" s="212"/>
      <c r="AC136" s="212"/>
      <c r="AD136" s="212"/>
      <c r="AE136" s="212"/>
      <c r="AF136" s="212"/>
      <c r="AG136" s="212" t="s">
        <v>238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3" x14ac:dyDescent="0.25">
      <c r="A137" s="229"/>
      <c r="B137" s="230"/>
      <c r="C137" s="281" t="s">
        <v>1671</v>
      </c>
      <c r="D137" s="279"/>
      <c r="E137" s="280">
        <v>0.42</v>
      </c>
      <c r="F137" s="232"/>
      <c r="G137" s="232"/>
      <c r="H137" s="232"/>
      <c r="I137" s="232"/>
      <c r="J137" s="232"/>
      <c r="K137" s="232"/>
      <c r="L137" s="232"/>
      <c r="M137" s="232"/>
      <c r="N137" s="231"/>
      <c r="O137" s="231"/>
      <c r="P137" s="231"/>
      <c r="Q137" s="231"/>
      <c r="R137" s="232"/>
      <c r="S137" s="232"/>
      <c r="T137" s="232"/>
      <c r="U137" s="232"/>
      <c r="V137" s="232"/>
      <c r="W137" s="232"/>
      <c r="X137" s="232"/>
      <c r="Y137" s="232"/>
      <c r="Z137" s="212"/>
      <c r="AA137" s="212"/>
      <c r="AB137" s="212"/>
      <c r="AC137" s="212"/>
      <c r="AD137" s="212"/>
      <c r="AE137" s="212"/>
      <c r="AF137" s="212"/>
      <c r="AG137" s="212" t="s">
        <v>238</v>
      </c>
      <c r="AH137" s="212">
        <v>4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ht="20" outlineLevel="1" x14ac:dyDescent="0.25">
      <c r="A138" s="248">
        <v>38</v>
      </c>
      <c r="B138" s="249" t="s">
        <v>1674</v>
      </c>
      <c r="C138" s="266" t="s">
        <v>1675</v>
      </c>
      <c r="D138" s="250" t="s">
        <v>1091</v>
      </c>
      <c r="E138" s="251">
        <v>47.47</v>
      </c>
      <c r="F138" s="252"/>
      <c r="G138" s="253">
        <f>ROUND(E138*F138,2)</f>
        <v>0</v>
      </c>
      <c r="H138" s="252"/>
      <c r="I138" s="253">
        <f>ROUND(E138*H138,2)</f>
        <v>0</v>
      </c>
      <c r="J138" s="252"/>
      <c r="K138" s="253">
        <f>ROUND(E138*J138,2)</f>
        <v>0</v>
      </c>
      <c r="L138" s="253">
        <v>21</v>
      </c>
      <c r="M138" s="253">
        <f>G138*(1+L138/100)</f>
        <v>0</v>
      </c>
      <c r="N138" s="251">
        <v>0.06</v>
      </c>
      <c r="O138" s="251">
        <f>ROUND(E138*N138,2)</f>
        <v>2.85</v>
      </c>
      <c r="P138" s="251">
        <v>0</v>
      </c>
      <c r="Q138" s="251">
        <f>ROUND(E138*P138,2)</f>
        <v>0</v>
      </c>
      <c r="R138" s="253" t="s">
        <v>461</v>
      </c>
      <c r="S138" s="253" t="s">
        <v>232</v>
      </c>
      <c r="T138" s="254" t="s">
        <v>233</v>
      </c>
      <c r="U138" s="232">
        <v>0</v>
      </c>
      <c r="V138" s="232">
        <f>ROUND(E138*U138,2)</f>
        <v>0</v>
      </c>
      <c r="W138" s="232"/>
      <c r="X138" s="232" t="s">
        <v>462</v>
      </c>
      <c r="Y138" s="232" t="s">
        <v>235</v>
      </c>
      <c r="Z138" s="212"/>
      <c r="AA138" s="212"/>
      <c r="AB138" s="212"/>
      <c r="AC138" s="212"/>
      <c r="AD138" s="212"/>
      <c r="AE138" s="212"/>
      <c r="AF138" s="212"/>
      <c r="AG138" s="212" t="s">
        <v>463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2" x14ac:dyDescent="0.25">
      <c r="A139" s="229"/>
      <c r="B139" s="230"/>
      <c r="C139" s="267" t="s">
        <v>1656</v>
      </c>
      <c r="D139" s="233"/>
      <c r="E139" s="234">
        <v>47</v>
      </c>
      <c r="F139" s="232"/>
      <c r="G139" s="232"/>
      <c r="H139" s="232"/>
      <c r="I139" s="232"/>
      <c r="J139" s="232"/>
      <c r="K139" s="232"/>
      <c r="L139" s="232"/>
      <c r="M139" s="232"/>
      <c r="N139" s="231"/>
      <c r="O139" s="231"/>
      <c r="P139" s="231"/>
      <c r="Q139" s="231"/>
      <c r="R139" s="232"/>
      <c r="S139" s="232"/>
      <c r="T139" s="232"/>
      <c r="U139" s="232"/>
      <c r="V139" s="232"/>
      <c r="W139" s="232"/>
      <c r="X139" s="232"/>
      <c r="Y139" s="232"/>
      <c r="Z139" s="212"/>
      <c r="AA139" s="212"/>
      <c r="AB139" s="212"/>
      <c r="AC139" s="212"/>
      <c r="AD139" s="212"/>
      <c r="AE139" s="212"/>
      <c r="AF139" s="212"/>
      <c r="AG139" s="212" t="s">
        <v>238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3" x14ac:dyDescent="0.25">
      <c r="A140" s="229"/>
      <c r="B140" s="230"/>
      <c r="C140" s="281" t="s">
        <v>1671</v>
      </c>
      <c r="D140" s="279"/>
      <c r="E140" s="280">
        <v>0.47</v>
      </c>
      <c r="F140" s="232"/>
      <c r="G140" s="232"/>
      <c r="H140" s="232"/>
      <c r="I140" s="232"/>
      <c r="J140" s="232"/>
      <c r="K140" s="232"/>
      <c r="L140" s="232"/>
      <c r="M140" s="232"/>
      <c r="N140" s="231"/>
      <c r="O140" s="231"/>
      <c r="P140" s="231"/>
      <c r="Q140" s="231"/>
      <c r="R140" s="232"/>
      <c r="S140" s="232"/>
      <c r="T140" s="232"/>
      <c r="U140" s="232"/>
      <c r="V140" s="232"/>
      <c r="W140" s="232"/>
      <c r="X140" s="232"/>
      <c r="Y140" s="232"/>
      <c r="Z140" s="212"/>
      <c r="AA140" s="212"/>
      <c r="AB140" s="212"/>
      <c r="AC140" s="212"/>
      <c r="AD140" s="212"/>
      <c r="AE140" s="212"/>
      <c r="AF140" s="212"/>
      <c r="AG140" s="212" t="s">
        <v>238</v>
      </c>
      <c r="AH140" s="212">
        <v>4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ht="20" outlineLevel="1" x14ac:dyDescent="0.25">
      <c r="A141" s="248">
        <v>39</v>
      </c>
      <c r="B141" s="249" t="s">
        <v>1676</v>
      </c>
      <c r="C141" s="266" t="s">
        <v>1677</v>
      </c>
      <c r="D141" s="250" t="s">
        <v>1091</v>
      </c>
      <c r="E141" s="251">
        <v>137.36000000000001</v>
      </c>
      <c r="F141" s="252"/>
      <c r="G141" s="253">
        <f>ROUND(E141*F141,2)</f>
        <v>0</v>
      </c>
      <c r="H141" s="252"/>
      <c r="I141" s="253">
        <f>ROUND(E141*H141,2)</f>
        <v>0</v>
      </c>
      <c r="J141" s="252"/>
      <c r="K141" s="253">
        <f>ROUND(E141*J141,2)</f>
        <v>0</v>
      </c>
      <c r="L141" s="253">
        <v>21</v>
      </c>
      <c r="M141" s="253">
        <f>G141*(1+L141/100)</f>
        <v>0</v>
      </c>
      <c r="N141" s="251">
        <v>0.08</v>
      </c>
      <c r="O141" s="251">
        <f>ROUND(E141*N141,2)</f>
        <v>10.99</v>
      </c>
      <c r="P141" s="251">
        <v>0</v>
      </c>
      <c r="Q141" s="251">
        <f>ROUND(E141*P141,2)</f>
        <v>0</v>
      </c>
      <c r="R141" s="253" t="s">
        <v>461</v>
      </c>
      <c r="S141" s="253" t="s">
        <v>232</v>
      </c>
      <c r="T141" s="254" t="s">
        <v>233</v>
      </c>
      <c r="U141" s="232">
        <v>0</v>
      </c>
      <c r="V141" s="232">
        <f>ROUND(E141*U141,2)</f>
        <v>0</v>
      </c>
      <c r="W141" s="232"/>
      <c r="X141" s="232" t="s">
        <v>462</v>
      </c>
      <c r="Y141" s="232" t="s">
        <v>235</v>
      </c>
      <c r="Z141" s="212"/>
      <c r="AA141" s="212"/>
      <c r="AB141" s="212"/>
      <c r="AC141" s="212"/>
      <c r="AD141" s="212"/>
      <c r="AE141" s="212"/>
      <c r="AF141" s="212"/>
      <c r="AG141" s="212" t="s">
        <v>463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2" x14ac:dyDescent="0.25">
      <c r="A142" s="229"/>
      <c r="B142" s="230"/>
      <c r="C142" s="267" t="s">
        <v>1652</v>
      </c>
      <c r="D142" s="233"/>
      <c r="E142" s="234">
        <v>136</v>
      </c>
      <c r="F142" s="232"/>
      <c r="G142" s="232"/>
      <c r="H142" s="232"/>
      <c r="I142" s="232"/>
      <c r="J142" s="232"/>
      <c r="K142" s="232"/>
      <c r="L142" s="232"/>
      <c r="M142" s="232"/>
      <c r="N142" s="231"/>
      <c r="O142" s="231"/>
      <c r="P142" s="231"/>
      <c r="Q142" s="231"/>
      <c r="R142" s="232"/>
      <c r="S142" s="232"/>
      <c r="T142" s="232"/>
      <c r="U142" s="232"/>
      <c r="V142" s="232"/>
      <c r="W142" s="232"/>
      <c r="X142" s="232"/>
      <c r="Y142" s="232"/>
      <c r="Z142" s="212"/>
      <c r="AA142" s="212"/>
      <c r="AB142" s="212"/>
      <c r="AC142" s="212"/>
      <c r="AD142" s="212"/>
      <c r="AE142" s="212"/>
      <c r="AF142" s="212"/>
      <c r="AG142" s="212" t="s">
        <v>238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 x14ac:dyDescent="0.25">
      <c r="A143" s="229"/>
      <c r="B143" s="230"/>
      <c r="C143" s="281" t="s">
        <v>1671</v>
      </c>
      <c r="D143" s="279"/>
      <c r="E143" s="280">
        <v>1.36</v>
      </c>
      <c r="F143" s="232"/>
      <c r="G143" s="232"/>
      <c r="H143" s="232"/>
      <c r="I143" s="232"/>
      <c r="J143" s="232"/>
      <c r="K143" s="232"/>
      <c r="L143" s="232"/>
      <c r="M143" s="232"/>
      <c r="N143" s="231"/>
      <c r="O143" s="231"/>
      <c r="P143" s="231"/>
      <c r="Q143" s="231"/>
      <c r="R143" s="232"/>
      <c r="S143" s="232"/>
      <c r="T143" s="232"/>
      <c r="U143" s="232"/>
      <c r="V143" s="232"/>
      <c r="W143" s="232"/>
      <c r="X143" s="232"/>
      <c r="Y143" s="232"/>
      <c r="Z143" s="212"/>
      <c r="AA143" s="212"/>
      <c r="AB143" s="212"/>
      <c r="AC143" s="212"/>
      <c r="AD143" s="212"/>
      <c r="AE143" s="212"/>
      <c r="AF143" s="212"/>
      <c r="AG143" s="212" t="s">
        <v>238</v>
      </c>
      <c r="AH143" s="212">
        <v>4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ht="20" outlineLevel="1" x14ac:dyDescent="0.25">
      <c r="A144" s="248">
        <v>40</v>
      </c>
      <c r="B144" s="249" t="s">
        <v>1678</v>
      </c>
      <c r="C144" s="266" t="s">
        <v>1679</v>
      </c>
      <c r="D144" s="250" t="s">
        <v>1091</v>
      </c>
      <c r="E144" s="251">
        <v>5.05</v>
      </c>
      <c r="F144" s="252"/>
      <c r="G144" s="253">
        <f>ROUND(E144*F144,2)</f>
        <v>0</v>
      </c>
      <c r="H144" s="252"/>
      <c r="I144" s="253">
        <f>ROUND(E144*H144,2)</f>
        <v>0</v>
      </c>
      <c r="J144" s="252"/>
      <c r="K144" s="253">
        <f>ROUND(E144*J144,2)</f>
        <v>0</v>
      </c>
      <c r="L144" s="253">
        <v>21</v>
      </c>
      <c r="M144" s="253">
        <f>G144*(1+L144/100)</f>
        <v>0</v>
      </c>
      <c r="N144" s="251">
        <v>5.1999999999999998E-2</v>
      </c>
      <c r="O144" s="251">
        <f>ROUND(E144*N144,2)</f>
        <v>0.26</v>
      </c>
      <c r="P144" s="251">
        <v>0</v>
      </c>
      <c r="Q144" s="251">
        <f>ROUND(E144*P144,2)</f>
        <v>0</v>
      </c>
      <c r="R144" s="253" t="s">
        <v>461</v>
      </c>
      <c r="S144" s="253" t="s">
        <v>232</v>
      </c>
      <c r="T144" s="254" t="s">
        <v>233</v>
      </c>
      <c r="U144" s="232">
        <v>0</v>
      </c>
      <c r="V144" s="232">
        <f>ROUND(E144*U144,2)</f>
        <v>0</v>
      </c>
      <c r="W144" s="232"/>
      <c r="X144" s="232" t="s">
        <v>462</v>
      </c>
      <c r="Y144" s="232" t="s">
        <v>235</v>
      </c>
      <c r="Z144" s="212"/>
      <c r="AA144" s="212"/>
      <c r="AB144" s="212"/>
      <c r="AC144" s="212"/>
      <c r="AD144" s="212"/>
      <c r="AE144" s="212"/>
      <c r="AF144" s="212"/>
      <c r="AG144" s="212" t="s">
        <v>463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2" x14ac:dyDescent="0.25">
      <c r="A145" s="229"/>
      <c r="B145" s="230"/>
      <c r="C145" s="267" t="s">
        <v>1653</v>
      </c>
      <c r="D145" s="233"/>
      <c r="E145" s="234">
        <v>5</v>
      </c>
      <c r="F145" s="232"/>
      <c r="G145" s="232"/>
      <c r="H145" s="232"/>
      <c r="I145" s="232"/>
      <c r="J145" s="232"/>
      <c r="K145" s="232"/>
      <c r="L145" s="232"/>
      <c r="M145" s="232"/>
      <c r="N145" s="231"/>
      <c r="O145" s="231"/>
      <c r="P145" s="231"/>
      <c r="Q145" s="231"/>
      <c r="R145" s="232"/>
      <c r="S145" s="232"/>
      <c r="T145" s="232"/>
      <c r="U145" s="232"/>
      <c r="V145" s="232"/>
      <c r="W145" s="232"/>
      <c r="X145" s="232"/>
      <c r="Y145" s="232"/>
      <c r="Z145" s="212"/>
      <c r="AA145" s="212"/>
      <c r="AB145" s="212"/>
      <c r="AC145" s="212"/>
      <c r="AD145" s="212"/>
      <c r="AE145" s="212"/>
      <c r="AF145" s="212"/>
      <c r="AG145" s="212" t="s">
        <v>238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3" x14ac:dyDescent="0.25">
      <c r="A146" s="229"/>
      <c r="B146" s="230"/>
      <c r="C146" s="281" t="s">
        <v>1671</v>
      </c>
      <c r="D146" s="279"/>
      <c r="E146" s="280">
        <v>0.05</v>
      </c>
      <c r="F146" s="232"/>
      <c r="G146" s="232"/>
      <c r="H146" s="232"/>
      <c r="I146" s="232"/>
      <c r="J146" s="232"/>
      <c r="K146" s="232"/>
      <c r="L146" s="232"/>
      <c r="M146" s="232"/>
      <c r="N146" s="231"/>
      <c r="O146" s="231"/>
      <c r="P146" s="231"/>
      <c r="Q146" s="231"/>
      <c r="R146" s="232"/>
      <c r="S146" s="232"/>
      <c r="T146" s="232"/>
      <c r="U146" s="232"/>
      <c r="V146" s="232"/>
      <c r="W146" s="232"/>
      <c r="X146" s="232"/>
      <c r="Y146" s="232"/>
      <c r="Z146" s="212"/>
      <c r="AA146" s="212"/>
      <c r="AB146" s="212"/>
      <c r="AC146" s="212"/>
      <c r="AD146" s="212"/>
      <c r="AE146" s="212"/>
      <c r="AF146" s="212"/>
      <c r="AG146" s="212" t="s">
        <v>238</v>
      </c>
      <c r="AH146" s="212">
        <v>4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ht="20" outlineLevel="1" x14ac:dyDescent="0.25">
      <c r="A147" s="255">
        <v>41</v>
      </c>
      <c r="B147" s="256" t="s">
        <v>1680</v>
      </c>
      <c r="C147" s="268" t="s">
        <v>1681</v>
      </c>
      <c r="D147" s="257" t="s">
        <v>1091</v>
      </c>
      <c r="E147" s="258">
        <v>2</v>
      </c>
      <c r="F147" s="259"/>
      <c r="G147" s="260">
        <f>ROUND(E147*F147,2)</f>
        <v>0</v>
      </c>
      <c r="H147" s="259"/>
      <c r="I147" s="260">
        <f>ROUND(E147*H147,2)</f>
        <v>0</v>
      </c>
      <c r="J147" s="259"/>
      <c r="K147" s="260">
        <f>ROUND(E147*J147,2)</f>
        <v>0</v>
      </c>
      <c r="L147" s="260">
        <v>21</v>
      </c>
      <c r="M147" s="260">
        <f>G147*(1+L147/100)</f>
        <v>0</v>
      </c>
      <c r="N147" s="258">
        <v>5.5E-2</v>
      </c>
      <c r="O147" s="258">
        <f>ROUND(E147*N147,2)</f>
        <v>0.11</v>
      </c>
      <c r="P147" s="258">
        <v>0</v>
      </c>
      <c r="Q147" s="258">
        <f>ROUND(E147*P147,2)</f>
        <v>0</v>
      </c>
      <c r="R147" s="260" t="s">
        <v>461</v>
      </c>
      <c r="S147" s="260" t="s">
        <v>232</v>
      </c>
      <c r="T147" s="261" t="s">
        <v>233</v>
      </c>
      <c r="U147" s="232">
        <v>0</v>
      </c>
      <c r="V147" s="232">
        <f>ROUND(E147*U147,2)</f>
        <v>0</v>
      </c>
      <c r="W147" s="232"/>
      <c r="X147" s="232" t="s">
        <v>462</v>
      </c>
      <c r="Y147" s="232" t="s">
        <v>235</v>
      </c>
      <c r="Z147" s="212"/>
      <c r="AA147" s="212"/>
      <c r="AB147" s="212"/>
      <c r="AC147" s="212"/>
      <c r="AD147" s="212"/>
      <c r="AE147" s="212"/>
      <c r="AF147" s="212"/>
      <c r="AG147" s="212" t="s">
        <v>463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ht="13" x14ac:dyDescent="0.25">
      <c r="A148" s="238" t="s">
        <v>227</v>
      </c>
      <c r="B148" s="239" t="s">
        <v>168</v>
      </c>
      <c r="C148" s="265" t="s">
        <v>169</v>
      </c>
      <c r="D148" s="240"/>
      <c r="E148" s="241"/>
      <c r="F148" s="242"/>
      <c r="G148" s="242">
        <f>SUMIF(AG149:AG150,"&lt;&gt;NOR",G149:G150)</f>
        <v>0</v>
      </c>
      <c r="H148" s="242"/>
      <c r="I148" s="242">
        <f>SUM(I149:I150)</f>
        <v>0</v>
      </c>
      <c r="J148" s="242"/>
      <c r="K148" s="242">
        <f>SUM(K149:K150)</f>
        <v>0</v>
      </c>
      <c r="L148" s="242"/>
      <c r="M148" s="242">
        <f>SUM(M149:M150)</f>
        <v>0</v>
      </c>
      <c r="N148" s="241"/>
      <c r="O148" s="241">
        <f>SUM(O149:O150)</f>
        <v>0</v>
      </c>
      <c r="P148" s="241"/>
      <c r="Q148" s="241">
        <f>SUM(Q149:Q150)</f>
        <v>0</v>
      </c>
      <c r="R148" s="242"/>
      <c r="S148" s="242"/>
      <c r="T148" s="243"/>
      <c r="U148" s="237"/>
      <c r="V148" s="237">
        <f>SUM(V149:V150)</f>
        <v>484.31</v>
      </c>
      <c r="W148" s="237"/>
      <c r="X148" s="237"/>
      <c r="Y148" s="237"/>
      <c r="AG148" t="s">
        <v>228</v>
      </c>
    </row>
    <row r="149" spans="1:60" ht="20" outlineLevel="1" x14ac:dyDescent="0.25">
      <c r="A149" s="248">
        <v>42</v>
      </c>
      <c r="B149" s="249" t="s">
        <v>1526</v>
      </c>
      <c r="C149" s="266" t="s">
        <v>1682</v>
      </c>
      <c r="D149" s="250" t="s">
        <v>444</v>
      </c>
      <c r="E149" s="251">
        <v>1241.8165200000001</v>
      </c>
      <c r="F149" s="252"/>
      <c r="G149" s="253">
        <f>ROUND(E149*F149,2)</f>
        <v>0</v>
      </c>
      <c r="H149" s="252"/>
      <c r="I149" s="253">
        <f>ROUND(E149*H149,2)</f>
        <v>0</v>
      </c>
      <c r="J149" s="252"/>
      <c r="K149" s="253">
        <f>ROUND(E149*J149,2)</f>
        <v>0</v>
      </c>
      <c r="L149" s="253">
        <v>21</v>
      </c>
      <c r="M149" s="253">
        <f>G149*(1+L149/100)</f>
        <v>0</v>
      </c>
      <c r="N149" s="251">
        <v>0</v>
      </c>
      <c r="O149" s="251">
        <f>ROUND(E149*N149,2)</f>
        <v>0</v>
      </c>
      <c r="P149" s="251">
        <v>0</v>
      </c>
      <c r="Q149" s="251">
        <f>ROUND(E149*P149,2)</f>
        <v>0</v>
      </c>
      <c r="R149" s="253"/>
      <c r="S149" s="253" t="s">
        <v>232</v>
      </c>
      <c r="T149" s="254" t="s">
        <v>233</v>
      </c>
      <c r="U149" s="232">
        <v>0.39</v>
      </c>
      <c r="V149" s="232">
        <f>ROUND(E149*U149,2)</f>
        <v>484.31</v>
      </c>
      <c r="W149" s="232"/>
      <c r="X149" s="232" t="s">
        <v>234</v>
      </c>
      <c r="Y149" s="232" t="s">
        <v>235</v>
      </c>
      <c r="Z149" s="212"/>
      <c r="AA149" s="212"/>
      <c r="AB149" s="212"/>
      <c r="AC149" s="212"/>
      <c r="AD149" s="212"/>
      <c r="AE149" s="212"/>
      <c r="AF149" s="212"/>
      <c r="AG149" s="212" t="s">
        <v>1264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2" x14ac:dyDescent="0.25">
      <c r="A150" s="229"/>
      <c r="B150" s="230"/>
      <c r="C150" s="269" t="s">
        <v>1683</v>
      </c>
      <c r="D150" s="262"/>
      <c r="E150" s="262"/>
      <c r="F150" s="262"/>
      <c r="G150" s="262"/>
      <c r="H150" s="232"/>
      <c r="I150" s="232"/>
      <c r="J150" s="232"/>
      <c r="K150" s="232"/>
      <c r="L150" s="232"/>
      <c r="M150" s="232"/>
      <c r="N150" s="231"/>
      <c r="O150" s="231"/>
      <c r="P150" s="231"/>
      <c r="Q150" s="231"/>
      <c r="R150" s="232"/>
      <c r="S150" s="232"/>
      <c r="T150" s="232"/>
      <c r="U150" s="232"/>
      <c r="V150" s="232"/>
      <c r="W150" s="232"/>
      <c r="X150" s="232"/>
      <c r="Y150" s="232"/>
      <c r="Z150" s="212"/>
      <c r="AA150" s="212"/>
      <c r="AB150" s="212"/>
      <c r="AC150" s="212"/>
      <c r="AD150" s="212"/>
      <c r="AE150" s="212"/>
      <c r="AF150" s="212"/>
      <c r="AG150" s="212" t="s">
        <v>297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x14ac:dyDescent="0.25">
      <c r="A151" s="3"/>
      <c r="B151" s="4"/>
      <c r="C151" s="272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AE151">
        <v>12</v>
      </c>
      <c r="AF151">
        <v>21</v>
      </c>
      <c r="AG151" t="s">
        <v>213</v>
      </c>
    </row>
    <row r="152" spans="1:60" ht="13" x14ac:dyDescent="0.25">
      <c r="A152" s="215"/>
      <c r="B152" s="216" t="s">
        <v>31</v>
      </c>
      <c r="C152" s="273"/>
      <c r="D152" s="217"/>
      <c r="E152" s="218"/>
      <c r="F152" s="218"/>
      <c r="G152" s="247">
        <f>G8+G42+G47+G104+G108+G114+G148</f>
        <v>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AE152">
        <f>SUMIF(L7:L150,AE151,G7:G150)</f>
        <v>0</v>
      </c>
      <c r="AF152">
        <f>SUMIF(L7:L150,AF151,G7:G150)</f>
        <v>0</v>
      </c>
      <c r="AG152" t="s">
        <v>1013</v>
      </c>
    </row>
    <row r="153" spans="1:60" x14ac:dyDescent="0.25">
      <c r="A153" s="3"/>
      <c r="B153" s="4"/>
      <c r="C153" s="272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60" x14ac:dyDescent="0.25">
      <c r="A154" s="3"/>
      <c r="B154" s="4"/>
      <c r="C154" s="272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60" x14ac:dyDescent="0.25">
      <c r="A155" s="219" t="s">
        <v>1014</v>
      </c>
      <c r="B155" s="219"/>
      <c r="C155" s="274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x14ac:dyDescent="0.25">
      <c r="A156" s="220"/>
      <c r="B156" s="221"/>
      <c r="C156" s="275"/>
      <c r="D156" s="221"/>
      <c r="E156" s="221"/>
      <c r="F156" s="221"/>
      <c r="G156" s="22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AG156" t="s">
        <v>1015</v>
      </c>
    </row>
    <row r="157" spans="1:60" x14ac:dyDescent="0.25">
      <c r="A157" s="223"/>
      <c r="B157" s="224"/>
      <c r="C157" s="276"/>
      <c r="D157" s="224"/>
      <c r="E157" s="224"/>
      <c r="F157" s="224"/>
      <c r="G157" s="225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5">
      <c r="A158" s="223"/>
      <c r="B158" s="224"/>
      <c r="C158" s="276"/>
      <c r="D158" s="224"/>
      <c r="E158" s="224"/>
      <c r="F158" s="224"/>
      <c r="G158" s="225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60" x14ac:dyDescent="0.25">
      <c r="A159" s="223"/>
      <c r="B159" s="224"/>
      <c r="C159" s="276"/>
      <c r="D159" s="224"/>
      <c r="E159" s="224"/>
      <c r="F159" s="224"/>
      <c r="G159" s="22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60" x14ac:dyDescent="0.25">
      <c r="A160" s="226"/>
      <c r="B160" s="227"/>
      <c r="C160" s="277"/>
      <c r="D160" s="227"/>
      <c r="E160" s="227"/>
      <c r="F160" s="227"/>
      <c r="G160" s="228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33" x14ac:dyDescent="0.25">
      <c r="A161" s="3"/>
      <c r="B161" s="4"/>
      <c r="C161" s="272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3" x14ac:dyDescent="0.25">
      <c r="C162" s="278"/>
      <c r="D162" s="10"/>
      <c r="AG162" t="s">
        <v>1017</v>
      </c>
    </row>
    <row r="163" spans="1:33" x14ac:dyDescent="0.25">
      <c r="D163" s="10"/>
    </row>
    <row r="164" spans="1:33" x14ac:dyDescent="0.25">
      <c r="D164" s="10"/>
    </row>
    <row r="165" spans="1:33" x14ac:dyDescent="0.25">
      <c r="D165" s="10"/>
    </row>
    <row r="166" spans="1:33" x14ac:dyDescent="0.25">
      <c r="D166" s="10"/>
    </row>
    <row r="167" spans="1:33" x14ac:dyDescent="0.25">
      <c r="D167" s="10"/>
    </row>
    <row r="168" spans="1:33" x14ac:dyDescent="0.25">
      <c r="D168" s="10"/>
    </row>
    <row r="169" spans="1:33" x14ac:dyDescent="0.25">
      <c r="D169" s="10"/>
    </row>
    <row r="170" spans="1:33" x14ac:dyDescent="0.25">
      <c r="D170" s="10"/>
    </row>
    <row r="171" spans="1:33" x14ac:dyDescent="0.25">
      <c r="D171" s="10"/>
    </row>
    <row r="172" spans="1:33" x14ac:dyDescent="0.25">
      <c r="D172" s="10"/>
    </row>
    <row r="173" spans="1:33" x14ac:dyDescent="0.25">
      <c r="D173" s="10"/>
    </row>
    <row r="174" spans="1:33" x14ac:dyDescent="0.25">
      <c r="D174" s="10"/>
    </row>
    <row r="175" spans="1:33" x14ac:dyDescent="0.25">
      <c r="D175" s="10"/>
    </row>
    <row r="176" spans="1:33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32">
    <mergeCell ref="C116:G116"/>
    <mergeCell ref="C124:G124"/>
    <mergeCell ref="C127:G127"/>
    <mergeCell ref="C150:G150"/>
    <mergeCell ref="C78:G78"/>
    <mergeCell ref="C85:G85"/>
    <mergeCell ref="C106:G106"/>
    <mergeCell ref="C110:G110"/>
    <mergeCell ref="C111:G111"/>
    <mergeCell ref="C112:G112"/>
    <mergeCell ref="C49:G49"/>
    <mergeCell ref="C52:G52"/>
    <mergeCell ref="C64:G64"/>
    <mergeCell ref="C67:G67"/>
    <mergeCell ref="C70:G70"/>
    <mergeCell ref="C73:G73"/>
    <mergeCell ref="C25:G25"/>
    <mergeCell ref="C28:G28"/>
    <mergeCell ref="C31:G31"/>
    <mergeCell ref="C35:G35"/>
    <mergeCell ref="C38:G38"/>
    <mergeCell ref="C44:G44"/>
    <mergeCell ref="A1:G1"/>
    <mergeCell ref="C2:G2"/>
    <mergeCell ref="C3:G3"/>
    <mergeCell ref="C4:G4"/>
    <mergeCell ref="A155:C155"/>
    <mergeCell ref="A156:G160"/>
    <mergeCell ref="C10:G10"/>
    <mergeCell ref="C13:G13"/>
    <mergeCell ref="C17:G17"/>
    <mergeCell ref="C20:G20"/>
  </mergeCells>
  <pageMargins left="0.59055118110236204" right="0.196850393700787" top="0.75" bottom="0.75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78902-A80A-400C-BD28-DACDB408AF7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201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202</v>
      </c>
    </row>
    <row r="3" spans="1:60" ht="25" customHeight="1" x14ac:dyDescent="0.25">
      <c r="A3" s="198" t="s">
        <v>9</v>
      </c>
      <c r="B3" s="49" t="s">
        <v>64</v>
      </c>
      <c r="C3" s="201" t="s">
        <v>65</v>
      </c>
      <c r="D3" s="199"/>
      <c r="E3" s="199"/>
      <c r="F3" s="199"/>
      <c r="G3" s="200"/>
      <c r="AC3" s="176" t="s">
        <v>202</v>
      </c>
      <c r="AG3" t="s">
        <v>203</v>
      </c>
    </row>
    <row r="4" spans="1:60" ht="25" customHeight="1" x14ac:dyDescent="0.25">
      <c r="A4" s="202" t="s">
        <v>10</v>
      </c>
      <c r="B4" s="203" t="s">
        <v>66</v>
      </c>
      <c r="C4" s="204" t="s">
        <v>67</v>
      </c>
      <c r="D4" s="205"/>
      <c r="E4" s="205"/>
      <c r="F4" s="205"/>
      <c r="G4" s="206"/>
      <c r="AG4" t="s">
        <v>204</v>
      </c>
    </row>
    <row r="5" spans="1:60" x14ac:dyDescent="0.25">
      <c r="D5" s="10"/>
    </row>
    <row r="6" spans="1:60" ht="37.5" x14ac:dyDescent="0.25">
      <c r="A6" s="208" t="s">
        <v>205</v>
      </c>
      <c r="B6" s="210" t="s">
        <v>206</v>
      </c>
      <c r="C6" s="210" t="s">
        <v>207</v>
      </c>
      <c r="D6" s="209" t="s">
        <v>208</v>
      </c>
      <c r="E6" s="208" t="s">
        <v>209</v>
      </c>
      <c r="F6" s="207" t="s">
        <v>210</v>
      </c>
      <c r="G6" s="208" t="s">
        <v>31</v>
      </c>
      <c r="H6" s="211" t="s">
        <v>32</v>
      </c>
      <c r="I6" s="211" t="s">
        <v>211</v>
      </c>
      <c r="J6" s="211" t="s">
        <v>33</v>
      </c>
      <c r="K6" s="211" t="s">
        <v>212</v>
      </c>
      <c r="L6" s="211" t="s">
        <v>213</v>
      </c>
      <c r="M6" s="211" t="s">
        <v>214</v>
      </c>
      <c r="N6" s="211" t="s">
        <v>215</v>
      </c>
      <c r="O6" s="211" t="s">
        <v>216</v>
      </c>
      <c r="P6" s="211" t="s">
        <v>217</v>
      </c>
      <c r="Q6" s="211" t="s">
        <v>218</v>
      </c>
      <c r="R6" s="211" t="s">
        <v>219</v>
      </c>
      <c r="S6" s="211" t="s">
        <v>220</v>
      </c>
      <c r="T6" s="211" t="s">
        <v>221</v>
      </c>
      <c r="U6" s="211" t="s">
        <v>222</v>
      </c>
      <c r="V6" s="211" t="s">
        <v>223</v>
      </c>
      <c r="W6" s="211" t="s">
        <v>224</v>
      </c>
      <c r="X6" s="211" t="s">
        <v>225</v>
      </c>
      <c r="Y6" s="211" t="s">
        <v>226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8" t="s">
        <v>227</v>
      </c>
      <c r="B8" s="239" t="s">
        <v>107</v>
      </c>
      <c r="C8" s="265" t="s">
        <v>110</v>
      </c>
      <c r="D8" s="240"/>
      <c r="E8" s="241"/>
      <c r="F8" s="242"/>
      <c r="G8" s="242">
        <f>SUMIF(AG9:AG33,"&lt;&gt;NOR",G9:G33)</f>
        <v>0</v>
      </c>
      <c r="H8" s="242"/>
      <c r="I8" s="242">
        <f>SUM(I9:I33)</f>
        <v>0</v>
      </c>
      <c r="J8" s="242"/>
      <c r="K8" s="242">
        <f>SUM(K9:K33)</f>
        <v>0</v>
      </c>
      <c r="L8" s="242"/>
      <c r="M8" s="242">
        <f>SUM(M9:M33)</f>
        <v>0</v>
      </c>
      <c r="N8" s="241"/>
      <c r="O8" s="241">
        <f>SUM(O9:O33)</f>
        <v>0</v>
      </c>
      <c r="P8" s="241"/>
      <c r="Q8" s="241">
        <f>SUM(Q9:Q33)</f>
        <v>0</v>
      </c>
      <c r="R8" s="242"/>
      <c r="S8" s="242"/>
      <c r="T8" s="243"/>
      <c r="U8" s="237"/>
      <c r="V8" s="237">
        <f>SUM(V9:V33)</f>
        <v>0</v>
      </c>
      <c r="W8" s="237"/>
      <c r="X8" s="237"/>
      <c r="Y8" s="237"/>
      <c r="AG8" t="s">
        <v>228</v>
      </c>
    </row>
    <row r="9" spans="1:60" ht="40" outlineLevel="1" x14ac:dyDescent="0.25">
      <c r="A9" s="248">
        <v>1</v>
      </c>
      <c r="B9" s="249" t="s">
        <v>1684</v>
      </c>
      <c r="C9" s="266" t="s">
        <v>1685</v>
      </c>
      <c r="D9" s="250" t="s">
        <v>405</v>
      </c>
      <c r="E9" s="251">
        <v>120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21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418</v>
      </c>
      <c r="T9" s="254" t="s">
        <v>419</v>
      </c>
      <c r="U9" s="232">
        <v>0</v>
      </c>
      <c r="V9" s="232">
        <f>ROUND(E9*U9,2)</f>
        <v>0</v>
      </c>
      <c r="W9" s="232"/>
      <c r="X9" s="232" t="s">
        <v>462</v>
      </c>
      <c r="Y9" s="232" t="s">
        <v>235</v>
      </c>
      <c r="Z9" s="212"/>
      <c r="AA9" s="212"/>
      <c r="AB9" s="212"/>
      <c r="AC9" s="212"/>
      <c r="AD9" s="212"/>
      <c r="AE9" s="212"/>
      <c r="AF9" s="212"/>
      <c r="AG9" s="212" t="s">
        <v>1219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9" t="s">
        <v>1686</v>
      </c>
      <c r="D10" s="262"/>
      <c r="E10" s="262"/>
      <c r="F10" s="262"/>
      <c r="G10" s="26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297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70" t="s">
        <v>1687</v>
      </c>
      <c r="D11" s="264"/>
      <c r="E11" s="264"/>
      <c r="F11" s="264"/>
      <c r="G11" s="264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297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48">
        <v>2</v>
      </c>
      <c r="B12" s="249" t="s">
        <v>1688</v>
      </c>
      <c r="C12" s="266" t="s">
        <v>1689</v>
      </c>
      <c r="D12" s="250" t="s">
        <v>1234</v>
      </c>
      <c r="E12" s="251">
        <v>2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21</v>
      </c>
      <c r="M12" s="253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3"/>
      <c r="S12" s="253" t="s">
        <v>418</v>
      </c>
      <c r="T12" s="254" t="s">
        <v>419</v>
      </c>
      <c r="U12" s="232">
        <v>0</v>
      </c>
      <c r="V12" s="232">
        <f>ROUND(E12*U12,2)</f>
        <v>0</v>
      </c>
      <c r="W12" s="232"/>
      <c r="X12" s="232" t="s">
        <v>462</v>
      </c>
      <c r="Y12" s="232" t="s">
        <v>235</v>
      </c>
      <c r="Z12" s="212"/>
      <c r="AA12" s="212"/>
      <c r="AB12" s="212"/>
      <c r="AC12" s="212"/>
      <c r="AD12" s="212"/>
      <c r="AE12" s="212"/>
      <c r="AF12" s="212"/>
      <c r="AG12" s="212" t="s">
        <v>1219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5">
      <c r="A13" s="229"/>
      <c r="B13" s="230"/>
      <c r="C13" s="269" t="s">
        <v>1690</v>
      </c>
      <c r="D13" s="262"/>
      <c r="E13" s="262"/>
      <c r="F13" s="262"/>
      <c r="G13" s="26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297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63" t="str">
        <f>C13</f>
        <v>2*1" přechodová skříň mezi vnitřním rozvodem a venkovním rozvodem pro přívod telefonních linek z budovy E</v>
      </c>
      <c r="BB13" s="212"/>
      <c r="BC13" s="212"/>
      <c r="BD13" s="212"/>
      <c r="BE13" s="212"/>
      <c r="BF13" s="212"/>
      <c r="BG13" s="212"/>
      <c r="BH13" s="212"/>
    </row>
    <row r="14" spans="1:60" ht="20" outlineLevel="1" x14ac:dyDescent="0.25">
      <c r="A14" s="248">
        <v>3</v>
      </c>
      <c r="B14" s="249" t="s">
        <v>1691</v>
      </c>
      <c r="C14" s="266" t="s">
        <v>1692</v>
      </c>
      <c r="D14" s="250" t="s">
        <v>405</v>
      </c>
      <c r="E14" s="251">
        <v>100</v>
      </c>
      <c r="F14" s="252"/>
      <c r="G14" s="253">
        <f>ROUND(E14*F14,2)</f>
        <v>0</v>
      </c>
      <c r="H14" s="252"/>
      <c r="I14" s="253">
        <f>ROUND(E14*H14,2)</f>
        <v>0</v>
      </c>
      <c r="J14" s="252"/>
      <c r="K14" s="253">
        <f>ROUND(E14*J14,2)</f>
        <v>0</v>
      </c>
      <c r="L14" s="253">
        <v>21</v>
      </c>
      <c r="M14" s="253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3"/>
      <c r="S14" s="253" t="s">
        <v>418</v>
      </c>
      <c r="T14" s="254" t="s">
        <v>419</v>
      </c>
      <c r="U14" s="232">
        <v>0</v>
      </c>
      <c r="V14" s="232">
        <f>ROUND(E14*U14,2)</f>
        <v>0</v>
      </c>
      <c r="W14" s="232"/>
      <c r="X14" s="232" t="s">
        <v>462</v>
      </c>
      <c r="Y14" s="232" t="s">
        <v>235</v>
      </c>
      <c r="Z14" s="212"/>
      <c r="AA14" s="212"/>
      <c r="AB14" s="212"/>
      <c r="AC14" s="212"/>
      <c r="AD14" s="212"/>
      <c r="AE14" s="212"/>
      <c r="AF14" s="212"/>
      <c r="AG14" s="212" t="s">
        <v>1219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5">
      <c r="A15" s="229"/>
      <c r="B15" s="230"/>
      <c r="C15" s="269" t="s">
        <v>1693</v>
      </c>
      <c r="D15" s="262"/>
      <c r="E15" s="262"/>
      <c r="F15" s="262"/>
      <c r="G15" s="26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297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0" outlineLevel="1" x14ac:dyDescent="0.25">
      <c r="A16" s="248">
        <v>4</v>
      </c>
      <c r="B16" s="249" t="s">
        <v>1694</v>
      </c>
      <c r="C16" s="266" t="s">
        <v>1695</v>
      </c>
      <c r="D16" s="250" t="s">
        <v>405</v>
      </c>
      <c r="E16" s="251">
        <v>900</v>
      </c>
      <c r="F16" s="252"/>
      <c r="G16" s="253">
        <f>ROUND(E16*F16,2)</f>
        <v>0</v>
      </c>
      <c r="H16" s="252"/>
      <c r="I16" s="253">
        <f>ROUND(E16*H16,2)</f>
        <v>0</v>
      </c>
      <c r="J16" s="252"/>
      <c r="K16" s="253">
        <f>ROUND(E16*J16,2)</f>
        <v>0</v>
      </c>
      <c r="L16" s="253">
        <v>21</v>
      </c>
      <c r="M16" s="253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3"/>
      <c r="S16" s="253" t="s">
        <v>418</v>
      </c>
      <c r="T16" s="254" t="s">
        <v>419</v>
      </c>
      <c r="U16" s="232">
        <v>0</v>
      </c>
      <c r="V16" s="232">
        <f>ROUND(E16*U16,2)</f>
        <v>0</v>
      </c>
      <c r="W16" s="232"/>
      <c r="X16" s="232" t="s">
        <v>462</v>
      </c>
      <c r="Y16" s="232" t="s">
        <v>235</v>
      </c>
      <c r="Z16" s="212"/>
      <c r="AA16" s="212"/>
      <c r="AB16" s="212"/>
      <c r="AC16" s="212"/>
      <c r="AD16" s="212"/>
      <c r="AE16" s="212"/>
      <c r="AF16" s="212"/>
      <c r="AG16" s="212" t="s">
        <v>1219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 x14ac:dyDescent="0.25">
      <c r="A17" s="229"/>
      <c r="B17" s="230"/>
      <c r="C17" s="269" t="s">
        <v>1696</v>
      </c>
      <c r="D17" s="262"/>
      <c r="E17" s="262"/>
      <c r="F17" s="262"/>
      <c r="G17" s="26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297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48">
        <v>5</v>
      </c>
      <c r="B18" s="249" t="s">
        <v>1697</v>
      </c>
      <c r="C18" s="266" t="s">
        <v>1698</v>
      </c>
      <c r="D18" s="250" t="s">
        <v>405</v>
      </c>
      <c r="E18" s="251">
        <v>250</v>
      </c>
      <c r="F18" s="252"/>
      <c r="G18" s="253">
        <f>ROUND(E18*F18,2)</f>
        <v>0</v>
      </c>
      <c r="H18" s="252"/>
      <c r="I18" s="253">
        <f>ROUND(E18*H18,2)</f>
        <v>0</v>
      </c>
      <c r="J18" s="252"/>
      <c r="K18" s="253">
        <f>ROUND(E18*J18,2)</f>
        <v>0</v>
      </c>
      <c r="L18" s="253">
        <v>21</v>
      </c>
      <c r="M18" s="253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3"/>
      <c r="S18" s="253" t="s">
        <v>418</v>
      </c>
      <c r="T18" s="254" t="s">
        <v>419</v>
      </c>
      <c r="U18" s="232">
        <v>0</v>
      </c>
      <c r="V18" s="232">
        <f>ROUND(E18*U18,2)</f>
        <v>0</v>
      </c>
      <c r="W18" s="232"/>
      <c r="X18" s="232" t="s">
        <v>462</v>
      </c>
      <c r="Y18" s="232" t="s">
        <v>235</v>
      </c>
      <c r="Z18" s="212"/>
      <c r="AA18" s="212"/>
      <c r="AB18" s="212"/>
      <c r="AC18" s="212"/>
      <c r="AD18" s="212"/>
      <c r="AE18" s="212"/>
      <c r="AF18" s="212"/>
      <c r="AG18" s="212" t="s">
        <v>1219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5">
      <c r="A19" s="229"/>
      <c r="B19" s="230"/>
      <c r="C19" s="269" t="s">
        <v>1699</v>
      </c>
      <c r="D19" s="262"/>
      <c r="E19" s="262"/>
      <c r="F19" s="262"/>
      <c r="G19" s="26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297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48">
        <v>6</v>
      </c>
      <c r="B20" s="249" t="s">
        <v>1700</v>
      </c>
      <c r="C20" s="266" t="s">
        <v>1701</v>
      </c>
      <c r="D20" s="250" t="s">
        <v>405</v>
      </c>
      <c r="E20" s="251">
        <v>300</v>
      </c>
      <c r="F20" s="252"/>
      <c r="G20" s="253">
        <f>ROUND(E20*F20,2)</f>
        <v>0</v>
      </c>
      <c r="H20" s="252"/>
      <c r="I20" s="253">
        <f>ROUND(E20*H20,2)</f>
        <v>0</v>
      </c>
      <c r="J20" s="252"/>
      <c r="K20" s="253">
        <f>ROUND(E20*J20,2)</f>
        <v>0</v>
      </c>
      <c r="L20" s="253">
        <v>21</v>
      </c>
      <c r="M20" s="253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3"/>
      <c r="S20" s="253" t="s">
        <v>418</v>
      </c>
      <c r="T20" s="254" t="s">
        <v>419</v>
      </c>
      <c r="U20" s="232">
        <v>0</v>
      </c>
      <c r="V20" s="232">
        <f>ROUND(E20*U20,2)</f>
        <v>0</v>
      </c>
      <c r="W20" s="232"/>
      <c r="X20" s="232" t="s">
        <v>462</v>
      </c>
      <c r="Y20" s="232" t="s">
        <v>235</v>
      </c>
      <c r="Z20" s="212"/>
      <c r="AA20" s="212"/>
      <c r="AB20" s="212"/>
      <c r="AC20" s="212"/>
      <c r="AD20" s="212"/>
      <c r="AE20" s="212"/>
      <c r="AF20" s="212"/>
      <c r="AG20" s="212" t="s">
        <v>1219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5">
      <c r="A21" s="229"/>
      <c r="B21" s="230"/>
      <c r="C21" s="269" t="s">
        <v>1702</v>
      </c>
      <c r="D21" s="262"/>
      <c r="E21" s="262"/>
      <c r="F21" s="262"/>
      <c r="G21" s="26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297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48">
        <v>7</v>
      </c>
      <c r="B22" s="249" t="s">
        <v>1703</v>
      </c>
      <c r="C22" s="266" t="s">
        <v>1704</v>
      </c>
      <c r="D22" s="250" t="s">
        <v>405</v>
      </c>
      <c r="E22" s="251">
        <v>100</v>
      </c>
      <c r="F22" s="252"/>
      <c r="G22" s="253">
        <f>ROUND(E22*F22,2)</f>
        <v>0</v>
      </c>
      <c r="H22" s="252"/>
      <c r="I22" s="253">
        <f>ROUND(E22*H22,2)</f>
        <v>0</v>
      </c>
      <c r="J22" s="252"/>
      <c r="K22" s="253">
        <f>ROUND(E22*J22,2)</f>
        <v>0</v>
      </c>
      <c r="L22" s="253">
        <v>21</v>
      </c>
      <c r="M22" s="253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3"/>
      <c r="S22" s="253" t="s">
        <v>418</v>
      </c>
      <c r="T22" s="254" t="s">
        <v>419</v>
      </c>
      <c r="U22" s="232">
        <v>0</v>
      </c>
      <c r="V22" s="232">
        <f>ROUND(E22*U22,2)</f>
        <v>0</v>
      </c>
      <c r="W22" s="232"/>
      <c r="X22" s="232" t="s">
        <v>462</v>
      </c>
      <c r="Y22" s="232" t="s">
        <v>235</v>
      </c>
      <c r="Z22" s="212"/>
      <c r="AA22" s="212"/>
      <c r="AB22" s="212"/>
      <c r="AC22" s="212"/>
      <c r="AD22" s="212"/>
      <c r="AE22" s="212"/>
      <c r="AF22" s="212"/>
      <c r="AG22" s="212" t="s">
        <v>1219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5">
      <c r="A23" s="229"/>
      <c r="B23" s="230"/>
      <c r="C23" s="269" t="s">
        <v>1705</v>
      </c>
      <c r="D23" s="262"/>
      <c r="E23" s="262"/>
      <c r="F23" s="262"/>
      <c r="G23" s="26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297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48">
        <v>8</v>
      </c>
      <c r="B24" s="249" t="s">
        <v>1706</v>
      </c>
      <c r="C24" s="266" t="s">
        <v>1707</v>
      </c>
      <c r="D24" s="250" t="s">
        <v>405</v>
      </c>
      <c r="E24" s="251">
        <v>150</v>
      </c>
      <c r="F24" s="252"/>
      <c r="G24" s="253">
        <f>ROUND(E24*F24,2)</f>
        <v>0</v>
      </c>
      <c r="H24" s="252"/>
      <c r="I24" s="253">
        <f>ROUND(E24*H24,2)</f>
        <v>0</v>
      </c>
      <c r="J24" s="252"/>
      <c r="K24" s="253">
        <f>ROUND(E24*J24,2)</f>
        <v>0</v>
      </c>
      <c r="L24" s="253">
        <v>21</v>
      </c>
      <c r="M24" s="253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3"/>
      <c r="S24" s="253" t="s">
        <v>418</v>
      </c>
      <c r="T24" s="254" t="s">
        <v>419</v>
      </c>
      <c r="U24" s="232">
        <v>0</v>
      </c>
      <c r="V24" s="232">
        <f>ROUND(E24*U24,2)</f>
        <v>0</v>
      </c>
      <c r="W24" s="232"/>
      <c r="X24" s="232" t="s">
        <v>234</v>
      </c>
      <c r="Y24" s="232" t="s">
        <v>235</v>
      </c>
      <c r="Z24" s="212"/>
      <c r="AA24" s="212"/>
      <c r="AB24" s="212"/>
      <c r="AC24" s="212"/>
      <c r="AD24" s="212"/>
      <c r="AE24" s="212"/>
      <c r="AF24" s="212"/>
      <c r="AG24" s="212" t="s">
        <v>1264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5">
      <c r="A25" s="229"/>
      <c r="B25" s="230"/>
      <c r="C25" s="269" t="s">
        <v>1708</v>
      </c>
      <c r="D25" s="262"/>
      <c r="E25" s="262"/>
      <c r="F25" s="262"/>
      <c r="G25" s="26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297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48">
        <v>9</v>
      </c>
      <c r="B26" s="249" t="s">
        <v>1709</v>
      </c>
      <c r="C26" s="266" t="s">
        <v>1710</v>
      </c>
      <c r="D26" s="250" t="s">
        <v>1234</v>
      </c>
      <c r="E26" s="251">
        <v>12</v>
      </c>
      <c r="F26" s="252"/>
      <c r="G26" s="253">
        <f>ROUND(E26*F26,2)</f>
        <v>0</v>
      </c>
      <c r="H26" s="252"/>
      <c r="I26" s="253">
        <f>ROUND(E26*H26,2)</f>
        <v>0</v>
      </c>
      <c r="J26" s="252"/>
      <c r="K26" s="253">
        <f>ROUND(E26*J26,2)</f>
        <v>0</v>
      </c>
      <c r="L26" s="253">
        <v>21</v>
      </c>
      <c r="M26" s="253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3"/>
      <c r="S26" s="253" t="s">
        <v>418</v>
      </c>
      <c r="T26" s="254" t="s">
        <v>419</v>
      </c>
      <c r="U26" s="232">
        <v>0</v>
      </c>
      <c r="V26" s="232">
        <f>ROUND(E26*U26,2)</f>
        <v>0</v>
      </c>
      <c r="W26" s="232"/>
      <c r="X26" s="232" t="s">
        <v>234</v>
      </c>
      <c r="Y26" s="232" t="s">
        <v>235</v>
      </c>
      <c r="Z26" s="212"/>
      <c r="AA26" s="212"/>
      <c r="AB26" s="212"/>
      <c r="AC26" s="212"/>
      <c r="AD26" s="212"/>
      <c r="AE26" s="212"/>
      <c r="AF26" s="212"/>
      <c r="AG26" s="212" t="s">
        <v>1264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5">
      <c r="A27" s="229"/>
      <c r="B27" s="230"/>
      <c r="C27" s="269" t="s">
        <v>1711</v>
      </c>
      <c r="D27" s="262"/>
      <c r="E27" s="262"/>
      <c r="F27" s="262"/>
      <c r="G27" s="26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297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0" outlineLevel="1" x14ac:dyDescent="0.25">
      <c r="A28" s="248">
        <v>10</v>
      </c>
      <c r="B28" s="249" t="s">
        <v>1712</v>
      </c>
      <c r="C28" s="266" t="s">
        <v>1713</v>
      </c>
      <c r="D28" s="250" t="s">
        <v>1234</v>
      </c>
      <c r="E28" s="251">
        <v>8</v>
      </c>
      <c r="F28" s="252"/>
      <c r="G28" s="253">
        <f>ROUND(E28*F28,2)</f>
        <v>0</v>
      </c>
      <c r="H28" s="252"/>
      <c r="I28" s="253">
        <f>ROUND(E28*H28,2)</f>
        <v>0</v>
      </c>
      <c r="J28" s="252"/>
      <c r="K28" s="253">
        <f>ROUND(E28*J28,2)</f>
        <v>0</v>
      </c>
      <c r="L28" s="253">
        <v>21</v>
      </c>
      <c r="M28" s="253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3"/>
      <c r="S28" s="253" t="s">
        <v>418</v>
      </c>
      <c r="T28" s="254" t="s">
        <v>419</v>
      </c>
      <c r="U28" s="232">
        <v>0</v>
      </c>
      <c r="V28" s="232">
        <f>ROUND(E28*U28,2)</f>
        <v>0</v>
      </c>
      <c r="W28" s="232"/>
      <c r="X28" s="232" t="s">
        <v>234</v>
      </c>
      <c r="Y28" s="232" t="s">
        <v>235</v>
      </c>
      <c r="Z28" s="212"/>
      <c r="AA28" s="212"/>
      <c r="AB28" s="212"/>
      <c r="AC28" s="212"/>
      <c r="AD28" s="212"/>
      <c r="AE28" s="212"/>
      <c r="AF28" s="212"/>
      <c r="AG28" s="212" t="s">
        <v>1264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5">
      <c r="A29" s="229"/>
      <c r="B29" s="230"/>
      <c r="C29" s="269" t="s">
        <v>1714</v>
      </c>
      <c r="D29" s="262"/>
      <c r="E29" s="262"/>
      <c r="F29" s="262"/>
      <c r="G29" s="26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297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30" outlineLevel="1" x14ac:dyDescent="0.25">
      <c r="A30" s="248">
        <v>11</v>
      </c>
      <c r="B30" s="249" t="s">
        <v>1715</v>
      </c>
      <c r="C30" s="266" t="s">
        <v>1716</v>
      </c>
      <c r="D30" s="250" t="s">
        <v>417</v>
      </c>
      <c r="E30" s="251">
        <v>1</v>
      </c>
      <c r="F30" s="252"/>
      <c r="G30" s="253">
        <f>ROUND(E30*F30,2)</f>
        <v>0</v>
      </c>
      <c r="H30" s="252"/>
      <c r="I30" s="253">
        <f>ROUND(E30*H30,2)</f>
        <v>0</v>
      </c>
      <c r="J30" s="252"/>
      <c r="K30" s="253">
        <f>ROUND(E30*J30,2)</f>
        <v>0</v>
      </c>
      <c r="L30" s="253">
        <v>21</v>
      </c>
      <c r="M30" s="253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3"/>
      <c r="S30" s="253" t="s">
        <v>418</v>
      </c>
      <c r="T30" s="254" t="s">
        <v>419</v>
      </c>
      <c r="U30" s="232">
        <v>0</v>
      </c>
      <c r="V30" s="232">
        <f>ROUND(E30*U30,2)</f>
        <v>0</v>
      </c>
      <c r="W30" s="232"/>
      <c r="X30" s="232" t="s">
        <v>234</v>
      </c>
      <c r="Y30" s="232" t="s">
        <v>235</v>
      </c>
      <c r="Z30" s="212"/>
      <c r="AA30" s="212"/>
      <c r="AB30" s="212"/>
      <c r="AC30" s="212"/>
      <c r="AD30" s="212"/>
      <c r="AE30" s="212"/>
      <c r="AF30" s="212"/>
      <c r="AG30" s="212" t="s">
        <v>1264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5">
      <c r="A31" s="229"/>
      <c r="B31" s="230"/>
      <c r="C31" s="269" t="s">
        <v>1717</v>
      </c>
      <c r="D31" s="262"/>
      <c r="E31" s="262"/>
      <c r="F31" s="262"/>
      <c r="G31" s="26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297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0" outlineLevel="1" x14ac:dyDescent="0.25">
      <c r="A32" s="248">
        <v>12</v>
      </c>
      <c r="B32" s="249" t="s">
        <v>1718</v>
      </c>
      <c r="C32" s="266" t="s">
        <v>1719</v>
      </c>
      <c r="D32" s="250" t="s">
        <v>1208</v>
      </c>
      <c r="E32" s="251">
        <v>50</v>
      </c>
      <c r="F32" s="252"/>
      <c r="G32" s="253">
        <f>ROUND(E32*F32,2)</f>
        <v>0</v>
      </c>
      <c r="H32" s="252"/>
      <c r="I32" s="253">
        <f>ROUND(E32*H32,2)</f>
        <v>0</v>
      </c>
      <c r="J32" s="252"/>
      <c r="K32" s="253">
        <f>ROUND(E32*J32,2)</f>
        <v>0</v>
      </c>
      <c r="L32" s="253">
        <v>21</v>
      </c>
      <c r="M32" s="253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3"/>
      <c r="S32" s="253" t="s">
        <v>418</v>
      </c>
      <c r="T32" s="254" t="s">
        <v>419</v>
      </c>
      <c r="U32" s="232">
        <v>0</v>
      </c>
      <c r="V32" s="232">
        <f>ROUND(E32*U32,2)</f>
        <v>0</v>
      </c>
      <c r="W32" s="232"/>
      <c r="X32" s="232" t="s">
        <v>234</v>
      </c>
      <c r="Y32" s="232" t="s">
        <v>235</v>
      </c>
      <c r="Z32" s="212"/>
      <c r="AA32" s="212"/>
      <c r="AB32" s="212"/>
      <c r="AC32" s="212"/>
      <c r="AD32" s="212"/>
      <c r="AE32" s="212"/>
      <c r="AF32" s="212"/>
      <c r="AG32" s="212" t="s">
        <v>1264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5">
      <c r="A33" s="229"/>
      <c r="B33" s="230"/>
      <c r="C33" s="269" t="s">
        <v>1720</v>
      </c>
      <c r="D33" s="262"/>
      <c r="E33" s="262"/>
      <c r="F33" s="262"/>
      <c r="G33" s="26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297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13" x14ac:dyDescent="0.25">
      <c r="A34" s="238" t="s">
        <v>227</v>
      </c>
      <c r="B34" s="239" t="s">
        <v>116</v>
      </c>
      <c r="C34" s="265" t="s">
        <v>108</v>
      </c>
      <c r="D34" s="240"/>
      <c r="E34" s="241"/>
      <c r="F34" s="242"/>
      <c r="G34" s="242">
        <f>SUMIF(AG35:AG36,"&lt;&gt;NOR",G35:G36)</f>
        <v>0</v>
      </c>
      <c r="H34" s="242"/>
      <c r="I34" s="242">
        <f>SUM(I35:I36)</f>
        <v>0</v>
      </c>
      <c r="J34" s="242"/>
      <c r="K34" s="242">
        <f>SUM(K35:K36)</f>
        <v>0</v>
      </c>
      <c r="L34" s="242"/>
      <c r="M34" s="242">
        <f>SUM(M35:M36)</f>
        <v>0</v>
      </c>
      <c r="N34" s="241"/>
      <c r="O34" s="241">
        <f>SUM(O35:O36)</f>
        <v>0</v>
      </c>
      <c r="P34" s="241"/>
      <c r="Q34" s="241">
        <f>SUM(Q35:Q36)</f>
        <v>0</v>
      </c>
      <c r="R34" s="242"/>
      <c r="S34" s="242"/>
      <c r="T34" s="243"/>
      <c r="U34" s="237"/>
      <c r="V34" s="237">
        <f>SUM(V35:V36)</f>
        <v>0</v>
      </c>
      <c r="W34" s="237"/>
      <c r="X34" s="237"/>
      <c r="Y34" s="237"/>
      <c r="AG34" t="s">
        <v>228</v>
      </c>
    </row>
    <row r="35" spans="1:60" outlineLevel="1" x14ac:dyDescent="0.25">
      <c r="A35" s="255">
        <v>13</v>
      </c>
      <c r="B35" s="256" t="s">
        <v>1721</v>
      </c>
      <c r="C35" s="268" t="s">
        <v>1722</v>
      </c>
      <c r="D35" s="257" t="s">
        <v>417</v>
      </c>
      <c r="E35" s="258">
        <v>1</v>
      </c>
      <c r="F35" s="259"/>
      <c r="G35" s="260">
        <f>ROUND(E35*F35,2)</f>
        <v>0</v>
      </c>
      <c r="H35" s="259"/>
      <c r="I35" s="260">
        <f>ROUND(E35*H35,2)</f>
        <v>0</v>
      </c>
      <c r="J35" s="259"/>
      <c r="K35" s="260">
        <f>ROUND(E35*J35,2)</f>
        <v>0</v>
      </c>
      <c r="L35" s="260">
        <v>21</v>
      </c>
      <c r="M35" s="260">
        <f>G35*(1+L35/100)</f>
        <v>0</v>
      </c>
      <c r="N35" s="258">
        <v>0</v>
      </c>
      <c r="O35" s="258">
        <f>ROUND(E35*N35,2)</f>
        <v>0</v>
      </c>
      <c r="P35" s="258">
        <v>0</v>
      </c>
      <c r="Q35" s="258">
        <f>ROUND(E35*P35,2)</f>
        <v>0</v>
      </c>
      <c r="R35" s="260"/>
      <c r="S35" s="260" t="s">
        <v>418</v>
      </c>
      <c r="T35" s="261" t="s">
        <v>419</v>
      </c>
      <c r="U35" s="232">
        <v>0</v>
      </c>
      <c r="V35" s="232">
        <f>ROUND(E35*U35,2)</f>
        <v>0</v>
      </c>
      <c r="W35" s="232"/>
      <c r="X35" s="232" t="s">
        <v>234</v>
      </c>
      <c r="Y35" s="232" t="s">
        <v>235</v>
      </c>
      <c r="Z35" s="212"/>
      <c r="AA35" s="212"/>
      <c r="AB35" s="212"/>
      <c r="AC35" s="212"/>
      <c r="AD35" s="212"/>
      <c r="AE35" s="212"/>
      <c r="AF35" s="212"/>
      <c r="AG35" s="212" t="s">
        <v>1264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48">
        <v>14</v>
      </c>
      <c r="B36" s="249" t="s">
        <v>1723</v>
      </c>
      <c r="C36" s="266" t="s">
        <v>1724</v>
      </c>
      <c r="D36" s="250" t="s">
        <v>417</v>
      </c>
      <c r="E36" s="251">
        <v>1</v>
      </c>
      <c r="F36" s="252"/>
      <c r="G36" s="253">
        <f>ROUND(E36*F36,2)</f>
        <v>0</v>
      </c>
      <c r="H36" s="252"/>
      <c r="I36" s="253">
        <f>ROUND(E36*H36,2)</f>
        <v>0</v>
      </c>
      <c r="J36" s="252"/>
      <c r="K36" s="253">
        <f>ROUND(E36*J36,2)</f>
        <v>0</v>
      </c>
      <c r="L36" s="253">
        <v>21</v>
      </c>
      <c r="M36" s="253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3"/>
      <c r="S36" s="253" t="s">
        <v>418</v>
      </c>
      <c r="T36" s="254" t="s">
        <v>419</v>
      </c>
      <c r="U36" s="232">
        <v>0</v>
      </c>
      <c r="V36" s="232">
        <f>ROUND(E36*U36,2)</f>
        <v>0</v>
      </c>
      <c r="W36" s="232"/>
      <c r="X36" s="232" t="s">
        <v>234</v>
      </c>
      <c r="Y36" s="232" t="s">
        <v>235</v>
      </c>
      <c r="Z36" s="212"/>
      <c r="AA36" s="212"/>
      <c r="AB36" s="212"/>
      <c r="AC36" s="212"/>
      <c r="AD36" s="212"/>
      <c r="AE36" s="212"/>
      <c r="AF36" s="212"/>
      <c r="AG36" s="212" t="s">
        <v>1264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x14ac:dyDescent="0.25">
      <c r="A37" s="3"/>
      <c r="B37" s="4"/>
      <c r="C37" s="272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v>12</v>
      </c>
      <c r="AF37">
        <v>21</v>
      </c>
      <c r="AG37" t="s">
        <v>213</v>
      </c>
    </row>
    <row r="38" spans="1:60" ht="13" x14ac:dyDescent="0.25">
      <c r="A38" s="215"/>
      <c r="B38" s="216" t="s">
        <v>31</v>
      </c>
      <c r="C38" s="273"/>
      <c r="D38" s="217"/>
      <c r="E38" s="218"/>
      <c r="F38" s="218"/>
      <c r="G38" s="247">
        <f>G8+G34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f>SUMIF(L7:L36,AE37,G7:G36)</f>
        <v>0</v>
      </c>
      <c r="AF38">
        <f>SUMIF(L7:L36,AF37,G7:G36)</f>
        <v>0</v>
      </c>
      <c r="AG38" t="s">
        <v>1013</v>
      </c>
    </row>
    <row r="39" spans="1:60" x14ac:dyDescent="0.25">
      <c r="A39" s="3"/>
      <c r="B39" s="4"/>
      <c r="C39" s="272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60" x14ac:dyDescent="0.25">
      <c r="A40" s="3"/>
      <c r="B40" s="4"/>
      <c r="C40" s="272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5">
      <c r="A41" s="219" t="s">
        <v>1014</v>
      </c>
      <c r="B41" s="219"/>
      <c r="C41" s="27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5">
      <c r="A42" s="220"/>
      <c r="B42" s="221"/>
      <c r="C42" s="275"/>
      <c r="D42" s="221"/>
      <c r="E42" s="221"/>
      <c r="F42" s="221"/>
      <c r="G42" s="22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G42" t="s">
        <v>1015</v>
      </c>
    </row>
    <row r="43" spans="1:60" x14ac:dyDescent="0.25">
      <c r="A43" s="223"/>
      <c r="B43" s="224"/>
      <c r="C43" s="276"/>
      <c r="D43" s="224"/>
      <c r="E43" s="224"/>
      <c r="F43" s="224"/>
      <c r="G43" s="225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5">
      <c r="A44" s="223"/>
      <c r="B44" s="224"/>
      <c r="C44" s="276"/>
      <c r="D44" s="224"/>
      <c r="E44" s="224"/>
      <c r="F44" s="224"/>
      <c r="G44" s="225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5">
      <c r="A45" s="223"/>
      <c r="B45" s="224"/>
      <c r="C45" s="276"/>
      <c r="D45" s="224"/>
      <c r="E45" s="224"/>
      <c r="F45" s="224"/>
      <c r="G45" s="225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5">
      <c r="A46" s="226"/>
      <c r="B46" s="227"/>
      <c r="C46" s="277"/>
      <c r="D46" s="227"/>
      <c r="E46" s="227"/>
      <c r="F46" s="227"/>
      <c r="G46" s="228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5">
      <c r="A47" s="3"/>
      <c r="B47" s="4"/>
      <c r="C47" s="272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5">
      <c r="C48" s="278"/>
      <c r="D48" s="10"/>
      <c r="AG48" t="s">
        <v>1017</v>
      </c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9">
    <mergeCell ref="C29:G29"/>
    <mergeCell ref="C31:G31"/>
    <mergeCell ref="C33:G33"/>
    <mergeCell ref="C17:G17"/>
    <mergeCell ref="C19:G19"/>
    <mergeCell ref="C21:G21"/>
    <mergeCell ref="C23:G23"/>
    <mergeCell ref="C25:G25"/>
    <mergeCell ref="C27:G27"/>
    <mergeCell ref="A1:G1"/>
    <mergeCell ref="C2:G2"/>
    <mergeCell ref="C3:G3"/>
    <mergeCell ref="C4:G4"/>
    <mergeCell ref="A41:C41"/>
    <mergeCell ref="A42:G46"/>
    <mergeCell ref="C10:G10"/>
    <mergeCell ref="C11:G11"/>
    <mergeCell ref="C13:G13"/>
    <mergeCell ref="C15:G15"/>
  </mergeCells>
  <pageMargins left="0.59055118110236204" right="0.196850393700787" top="0.75" bottom="0.75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64161-0D02-4647-9604-E9A2A343176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201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202</v>
      </c>
    </row>
    <row r="3" spans="1:60" ht="25" customHeight="1" x14ac:dyDescent="0.25">
      <c r="A3" s="198" t="s">
        <v>9</v>
      </c>
      <c r="B3" s="49" t="s">
        <v>68</v>
      </c>
      <c r="C3" s="201" t="s">
        <v>69</v>
      </c>
      <c r="D3" s="199"/>
      <c r="E3" s="199"/>
      <c r="F3" s="199"/>
      <c r="G3" s="200"/>
      <c r="AC3" s="176" t="s">
        <v>202</v>
      </c>
      <c r="AG3" t="s">
        <v>203</v>
      </c>
    </row>
    <row r="4" spans="1:60" ht="25" customHeight="1" x14ac:dyDescent="0.25">
      <c r="A4" s="202" t="s">
        <v>10</v>
      </c>
      <c r="B4" s="203" t="s">
        <v>70</v>
      </c>
      <c r="C4" s="204" t="s">
        <v>69</v>
      </c>
      <c r="D4" s="205"/>
      <c r="E4" s="205"/>
      <c r="F4" s="205"/>
      <c r="G4" s="206"/>
      <c r="AG4" t="s">
        <v>204</v>
      </c>
    </row>
    <row r="5" spans="1:60" x14ac:dyDescent="0.25">
      <c r="D5" s="10"/>
    </row>
    <row r="6" spans="1:60" ht="37.5" x14ac:dyDescent="0.25">
      <c r="A6" s="208" t="s">
        <v>205</v>
      </c>
      <c r="B6" s="210" t="s">
        <v>206</v>
      </c>
      <c r="C6" s="210" t="s">
        <v>207</v>
      </c>
      <c r="D6" s="209" t="s">
        <v>208</v>
      </c>
      <c r="E6" s="208" t="s">
        <v>209</v>
      </c>
      <c r="F6" s="207" t="s">
        <v>210</v>
      </c>
      <c r="G6" s="208" t="s">
        <v>31</v>
      </c>
      <c r="H6" s="211" t="s">
        <v>32</v>
      </c>
      <c r="I6" s="211" t="s">
        <v>211</v>
      </c>
      <c r="J6" s="211" t="s">
        <v>33</v>
      </c>
      <c r="K6" s="211" t="s">
        <v>212</v>
      </c>
      <c r="L6" s="211" t="s">
        <v>213</v>
      </c>
      <c r="M6" s="211" t="s">
        <v>214</v>
      </c>
      <c r="N6" s="211" t="s">
        <v>215</v>
      </c>
      <c r="O6" s="211" t="s">
        <v>216</v>
      </c>
      <c r="P6" s="211" t="s">
        <v>217</v>
      </c>
      <c r="Q6" s="211" t="s">
        <v>218</v>
      </c>
      <c r="R6" s="211" t="s">
        <v>219</v>
      </c>
      <c r="S6" s="211" t="s">
        <v>220</v>
      </c>
      <c r="T6" s="211" t="s">
        <v>221</v>
      </c>
      <c r="U6" s="211" t="s">
        <v>222</v>
      </c>
      <c r="V6" s="211" t="s">
        <v>223</v>
      </c>
      <c r="W6" s="211" t="s">
        <v>224</v>
      </c>
      <c r="X6" s="211" t="s">
        <v>225</v>
      </c>
      <c r="Y6" s="211" t="s">
        <v>226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8" t="s">
        <v>227</v>
      </c>
      <c r="B8" s="239" t="s">
        <v>107</v>
      </c>
      <c r="C8" s="265" t="s">
        <v>111</v>
      </c>
      <c r="D8" s="240"/>
      <c r="E8" s="241"/>
      <c r="F8" s="242"/>
      <c r="G8" s="242">
        <f>SUMIF(AG9:AG22,"&lt;&gt;NOR",G9:G22)</f>
        <v>0</v>
      </c>
      <c r="H8" s="242"/>
      <c r="I8" s="242">
        <f>SUM(I9:I22)</f>
        <v>0</v>
      </c>
      <c r="J8" s="242"/>
      <c r="K8" s="242">
        <f>SUM(K9:K22)</f>
        <v>0</v>
      </c>
      <c r="L8" s="242"/>
      <c r="M8" s="242">
        <f>SUM(M9:M22)</f>
        <v>0</v>
      </c>
      <c r="N8" s="241"/>
      <c r="O8" s="241">
        <f>SUM(O9:O22)</f>
        <v>0</v>
      </c>
      <c r="P8" s="241"/>
      <c r="Q8" s="241">
        <f>SUM(Q9:Q22)</f>
        <v>0</v>
      </c>
      <c r="R8" s="242"/>
      <c r="S8" s="242"/>
      <c r="T8" s="243"/>
      <c r="U8" s="237"/>
      <c r="V8" s="237">
        <f>SUM(V9:V22)</f>
        <v>71.42</v>
      </c>
      <c r="W8" s="237"/>
      <c r="X8" s="237"/>
      <c r="Y8" s="237"/>
      <c r="AG8" t="s">
        <v>228</v>
      </c>
    </row>
    <row r="9" spans="1:60" ht="20" outlineLevel="1" x14ac:dyDescent="0.25">
      <c r="A9" s="248">
        <v>1</v>
      </c>
      <c r="B9" s="249" t="s">
        <v>259</v>
      </c>
      <c r="C9" s="266" t="s">
        <v>1725</v>
      </c>
      <c r="D9" s="250" t="s">
        <v>231</v>
      </c>
      <c r="E9" s="251">
        <v>137.4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21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232</v>
      </c>
      <c r="T9" s="254" t="s">
        <v>233</v>
      </c>
      <c r="U9" s="232">
        <v>1.0999999999999999E-2</v>
      </c>
      <c r="V9" s="232">
        <f>ROUND(E9*U9,2)</f>
        <v>1.51</v>
      </c>
      <c r="W9" s="232"/>
      <c r="X9" s="232" t="s">
        <v>234</v>
      </c>
      <c r="Y9" s="232" t="s">
        <v>235</v>
      </c>
      <c r="Z9" s="212"/>
      <c r="AA9" s="212"/>
      <c r="AB9" s="212"/>
      <c r="AC9" s="212"/>
      <c r="AD9" s="212"/>
      <c r="AE9" s="212"/>
      <c r="AF9" s="212"/>
      <c r="AG9" s="212" t="s">
        <v>1264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9" t="s">
        <v>1726</v>
      </c>
      <c r="D10" s="262"/>
      <c r="E10" s="262"/>
      <c r="F10" s="262"/>
      <c r="G10" s="26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297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70" t="s">
        <v>1727</v>
      </c>
      <c r="D11" s="264"/>
      <c r="E11" s="264"/>
      <c r="F11" s="264"/>
      <c r="G11" s="264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297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48">
        <v>2</v>
      </c>
      <c r="B12" s="249" t="s">
        <v>263</v>
      </c>
      <c r="C12" s="266" t="s">
        <v>1728</v>
      </c>
      <c r="D12" s="250" t="s">
        <v>231</v>
      </c>
      <c r="E12" s="251">
        <v>137.4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21</v>
      </c>
      <c r="M12" s="253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3"/>
      <c r="S12" s="253" t="s">
        <v>232</v>
      </c>
      <c r="T12" s="254" t="s">
        <v>233</v>
      </c>
      <c r="U12" s="232">
        <v>5.2999999999999999E-2</v>
      </c>
      <c r="V12" s="232">
        <f>ROUND(E12*U12,2)</f>
        <v>7.28</v>
      </c>
      <c r="W12" s="232"/>
      <c r="X12" s="232" t="s">
        <v>234</v>
      </c>
      <c r="Y12" s="232" t="s">
        <v>235</v>
      </c>
      <c r="Z12" s="212"/>
      <c r="AA12" s="212"/>
      <c r="AB12" s="212"/>
      <c r="AC12" s="212"/>
      <c r="AD12" s="212"/>
      <c r="AE12" s="212"/>
      <c r="AF12" s="212"/>
      <c r="AG12" s="212" t="s">
        <v>1264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5">
      <c r="A13" s="229"/>
      <c r="B13" s="230"/>
      <c r="C13" s="269" t="s">
        <v>1726</v>
      </c>
      <c r="D13" s="262"/>
      <c r="E13" s="262"/>
      <c r="F13" s="262"/>
      <c r="G13" s="26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297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5">
      <c r="A14" s="229"/>
      <c r="B14" s="230"/>
      <c r="C14" s="270" t="s">
        <v>1727</v>
      </c>
      <c r="D14" s="264"/>
      <c r="E14" s="264"/>
      <c r="F14" s="264"/>
      <c r="G14" s="264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297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48">
        <v>3</v>
      </c>
      <c r="B15" s="249" t="s">
        <v>1729</v>
      </c>
      <c r="C15" s="266" t="s">
        <v>1730</v>
      </c>
      <c r="D15" s="250" t="s">
        <v>291</v>
      </c>
      <c r="E15" s="251">
        <v>682</v>
      </c>
      <c r="F15" s="252"/>
      <c r="G15" s="253">
        <f>ROUND(E15*F15,2)</f>
        <v>0</v>
      </c>
      <c r="H15" s="252"/>
      <c r="I15" s="253">
        <f>ROUND(E15*H15,2)</f>
        <v>0</v>
      </c>
      <c r="J15" s="252"/>
      <c r="K15" s="253">
        <f>ROUND(E15*J15,2)</f>
        <v>0</v>
      </c>
      <c r="L15" s="253">
        <v>21</v>
      </c>
      <c r="M15" s="253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3"/>
      <c r="S15" s="253" t="s">
        <v>232</v>
      </c>
      <c r="T15" s="254" t="s">
        <v>233</v>
      </c>
      <c r="U15" s="232">
        <v>1.9E-2</v>
      </c>
      <c r="V15" s="232">
        <f>ROUND(E15*U15,2)</f>
        <v>12.96</v>
      </c>
      <c r="W15" s="232"/>
      <c r="X15" s="232" t="s">
        <v>234</v>
      </c>
      <c r="Y15" s="232" t="s">
        <v>235</v>
      </c>
      <c r="Z15" s="212"/>
      <c r="AA15" s="212"/>
      <c r="AB15" s="212"/>
      <c r="AC15" s="212"/>
      <c r="AD15" s="212"/>
      <c r="AE15" s="212"/>
      <c r="AF15" s="212"/>
      <c r="AG15" s="212" t="s">
        <v>1264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5">
      <c r="A16" s="229"/>
      <c r="B16" s="230"/>
      <c r="C16" s="269" t="s">
        <v>1726</v>
      </c>
      <c r="D16" s="262"/>
      <c r="E16" s="262"/>
      <c r="F16" s="262"/>
      <c r="G16" s="26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297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48">
        <v>4</v>
      </c>
      <c r="B17" s="249" t="s">
        <v>1731</v>
      </c>
      <c r="C17" s="266" t="s">
        <v>1732</v>
      </c>
      <c r="D17" s="250" t="s">
        <v>291</v>
      </c>
      <c r="E17" s="251">
        <v>117</v>
      </c>
      <c r="F17" s="252"/>
      <c r="G17" s="253">
        <f>ROUND(E17*F17,2)</f>
        <v>0</v>
      </c>
      <c r="H17" s="252"/>
      <c r="I17" s="253">
        <f>ROUND(E17*H17,2)</f>
        <v>0</v>
      </c>
      <c r="J17" s="252"/>
      <c r="K17" s="253">
        <f>ROUND(E17*J17,2)</f>
        <v>0</v>
      </c>
      <c r="L17" s="253">
        <v>21</v>
      </c>
      <c r="M17" s="253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3"/>
      <c r="S17" s="253" t="s">
        <v>232</v>
      </c>
      <c r="T17" s="254" t="s">
        <v>233</v>
      </c>
      <c r="U17" s="232">
        <v>0.41599999999999998</v>
      </c>
      <c r="V17" s="232">
        <f>ROUND(E17*U17,2)</f>
        <v>48.67</v>
      </c>
      <c r="W17" s="232"/>
      <c r="X17" s="232" t="s">
        <v>234</v>
      </c>
      <c r="Y17" s="232" t="s">
        <v>235</v>
      </c>
      <c r="Z17" s="212"/>
      <c r="AA17" s="212"/>
      <c r="AB17" s="212"/>
      <c r="AC17" s="212"/>
      <c r="AD17" s="212"/>
      <c r="AE17" s="212"/>
      <c r="AF17" s="212"/>
      <c r="AG17" s="212" t="s">
        <v>1264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5">
      <c r="A18" s="229"/>
      <c r="B18" s="230"/>
      <c r="C18" s="269" t="s">
        <v>1733</v>
      </c>
      <c r="D18" s="262"/>
      <c r="E18" s="262"/>
      <c r="F18" s="262"/>
      <c r="G18" s="26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297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48">
        <v>5</v>
      </c>
      <c r="B19" s="249" t="s">
        <v>1734</v>
      </c>
      <c r="C19" s="266" t="s">
        <v>1735</v>
      </c>
      <c r="D19" s="250" t="s">
        <v>291</v>
      </c>
      <c r="E19" s="251">
        <v>11</v>
      </c>
      <c r="F19" s="252"/>
      <c r="G19" s="253">
        <f>ROUND(E19*F19,2)</f>
        <v>0</v>
      </c>
      <c r="H19" s="252"/>
      <c r="I19" s="253">
        <f>ROUND(E19*H19,2)</f>
        <v>0</v>
      </c>
      <c r="J19" s="252"/>
      <c r="K19" s="253">
        <f>ROUND(E19*J19,2)</f>
        <v>0</v>
      </c>
      <c r="L19" s="253">
        <v>21</v>
      </c>
      <c r="M19" s="253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3"/>
      <c r="S19" s="253" t="s">
        <v>232</v>
      </c>
      <c r="T19" s="254" t="s">
        <v>233</v>
      </c>
      <c r="U19" s="232">
        <v>9.0999999999999998E-2</v>
      </c>
      <c r="V19" s="232">
        <f>ROUND(E19*U19,2)</f>
        <v>1</v>
      </c>
      <c r="W19" s="232"/>
      <c r="X19" s="232" t="s">
        <v>234</v>
      </c>
      <c r="Y19" s="232" t="s">
        <v>235</v>
      </c>
      <c r="Z19" s="212"/>
      <c r="AA19" s="212"/>
      <c r="AB19" s="212"/>
      <c r="AC19" s="212"/>
      <c r="AD19" s="212"/>
      <c r="AE19" s="212"/>
      <c r="AF19" s="212"/>
      <c r="AG19" s="212" t="s">
        <v>1264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5">
      <c r="A20" s="229"/>
      <c r="B20" s="230"/>
      <c r="C20" s="269" t="s">
        <v>1736</v>
      </c>
      <c r="D20" s="262"/>
      <c r="E20" s="262"/>
      <c r="F20" s="262"/>
      <c r="G20" s="26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297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48">
        <v>6</v>
      </c>
      <c r="B21" s="249" t="s">
        <v>1737</v>
      </c>
      <c r="C21" s="266" t="s">
        <v>1738</v>
      </c>
      <c r="D21" s="250" t="s">
        <v>231</v>
      </c>
      <c r="E21" s="251">
        <v>0.77</v>
      </c>
      <c r="F21" s="252"/>
      <c r="G21" s="253">
        <f>ROUND(E21*F21,2)</f>
        <v>0</v>
      </c>
      <c r="H21" s="252"/>
      <c r="I21" s="253">
        <f>ROUND(E21*H21,2)</f>
        <v>0</v>
      </c>
      <c r="J21" s="252"/>
      <c r="K21" s="253">
        <f>ROUND(E21*J21,2)</f>
        <v>0</v>
      </c>
      <c r="L21" s="253">
        <v>21</v>
      </c>
      <c r="M21" s="253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3"/>
      <c r="S21" s="253" t="s">
        <v>418</v>
      </c>
      <c r="T21" s="254" t="s">
        <v>419</v>
      </c>
      <c r="U21" s="232">
        <v>0</v>
      </c>
      <c r="V21" s="232">
        <f>ROUND(E21*U21,2)</f>
        <v>0</v>
      </c>
      <c r="W21" s="232"/>
      <c r="X21" s="232" t="s">
        <v>234</v>
      </c>
      <c r="Y21" s="232" t="s">
        <v>235</v>
      </c>
      <c r="Z21" s="212"/>
      <c r="AA21" s="212"/>
      <c r="AB21" s="212"/>
      <c r="AC21" s="212"/>
      <c r="AD21" s="212"/>
      <c r="AE21" s="212"/>
      <c r="AF21" s="212"/>
      <c r="AG21" s="212" t="s">
        <v>1264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5">
      <c r="A22" s="229"/>
      <c r="B22" s="230"/>
      <c r="C22" s="269" t="s">
        <v>1739</v>
      </c>
      <c r="D22" s="262"/>
      <c r="E22" s="262"/>
      <c r="F22" s="262"/>
      <c r="G22" s="26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297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13" x14ac:dyDescent="0.25">
      <c r="A23" s="238" t="s">
        <v>227</v>
      </c>
      <c r="B23" s="239" t="s">
        <v>154</v>
      </c>
      <c r="C23" s="265" t="s">
        <v>155</v>
      </c>
      <c r="D23" s="240"/>
      <c r="E23" s="241"/>
      <c r="F23" s="242"/>
      <c r="G23" s="242">
        <f>SUMIF(AG24:AG69,"&lt;&gt;NOR",G24:G69)</f>
        <v>0</v>
      </c>
      <c r="H23" s="242"/>
      <c r="I23" s="242">
        <f>SUM(I24:I69)</f>
        <v>0</v>
      </c>
      <c r="J23" s="242"/>
      <c r="K23" s="242">
        <f>SUM(K24:K69)</f>
        <v>0</v>
      </c>
      <c r="L23" s="242"/>
      <c r="M23" s="242">
        <f>SUM(M24:M69)</f>
        <v>0</v>
      </c>
      <c r="N23" s="241"/>
      <c r="O23" s="241">
        <f>SUM(O24:O69)</f>
        <v>0</v>
      </c>
      <c r="P23" s="241"/>
      <c r="Q23" s="241">
        <f>SUM(Q24:Q69)</f>
        <v>0</v>
      </c>
      <c r="R23" s="242"/>
      <c r="S23" s="242"/>
      <c r="T23" s="243"/>
      <c r="U23" s="237"/>
      <c r="V23" s="237">
        <f>SUM(V24:V69)</f>
        <v>399.23</v>
      </c>
      <c r="W23" s="237"/>
      <c r="X23" s="237"/>
      <c r="Y23" s="237"/>
      <c r="AG23" t="s">
        <v>228</v>
      </c>
    </row>
    <row r="24" spans="1:60" outlineLevel="1" x14ac:dyDescent="0.25">
      <c r="A24" s="248">
        <v>7</v>
      </c>
      <c r="B24" s="249" t="s">
        <v>1740</v>
      </c>
      <c r="C24" s="266" t="s">
        <v>1741</v>
      </c>
      <c r="D24" s="250" t="s">
        <v>291</v>
      </c>
      <c r="E24" s="251">
        <v>597</v>
      </c>
      <c r="F24" s="252"/>
      <c r="G24" s="253">
        <f>ROUND(E24*F24,2)</f>
        <v>0</v>
      </c>
      <c r="H24" s="252"/>
      <c r="I24" s="253">
        <f>ROUND(E24*H24,2)</f>
        <v>0</v>
      </c>
      <c r="J24" s="252"/>
      <c r="K24" s="253">
        <f>ROUND(E24*J24,2)</f>
        <v>0</v>
      </c>
      <c r="L24" s="253">
        <v>21</v>
      </c>
      <c r="M24" s="253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3"/>
      <c r="S24" s="253" t="s">
        <v>232</v>
      </c>
      <c r="T24" s="254" t="s">
        <v>233</v>
      </c>
      <c r="U24" s="232">
        <v>6.7000000000000004E-2</v>
      </c>
      <c r="V24" s="232">
        <f>ROUND(E24*U24,2)</f>
        <v>40</v>
      </c>
      <c r="W24" s="232"/>
      <c r="X24" s="232" t="s">
        <v>234</v>
      </c>
      <c r="Y24" s="232" t="s">
        <v>235</v>
      </c>
      <c r="Z24" s="212"/>
      <c r="AA24" s="212"/>
      <c r="AB24" s="212"/>
      <c r="AC24" s="212"/>
      <c r="AD24" s="212"/>
      <c r="AE24" s="212"/>
      <c r="AF24" s="212"/>
      <c r="AG24" s="212" t="s">
        <v>1264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5">
      <c r="A25" s="229"/>
      <c r="B25" s="230"/>
      <c r="C25" s="269" t="s">
        <v>1742</v>
      </c>
      <c r="D25" s="262"/>
      <c r="E25" s="262"/>
      <c r="F25" s="262"/>
      <c r="G25" s="26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297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5">
      <c r="A26" s="229"/>
      <c r="B26" s="230"/>
      <c r="C26" s="270" t="s">
        <v>1743</v>
      </c>
      <c r="D26" s="264"/>
      <c r="E26" s="264"/>
      <c r="F26" s="264"/>
      <c r="G26" s="264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297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0" outlineLevel="1" x14ac:dyDescent="0.25">
      <c r="A27" s="248">
        <v>8</v>
      </c>
      <c r="B27" s="249" t="s">
        <v>1737</v>
      </c>
      <c r="C27" s="266" t="s">
        <v>1744</v>
      </c>
      <c r="D27" s="250" t="s">
        <v>291</v>
      </c>
      <c r="E27" s="251">
        <v>1001</v>
      </c>
      <c r="F27" s="252"/>
      <c r="G27" s="253">
        <f>ROUND(E27*F27,2)</f>
        <v>0</v>
      </c>
      <c r="H27" s="252"/>
      <c r="I27" s="253">
        <f>ROUND(E27*H27,2)</f>
        <v>0</v>
      </c>
      <c r="J27" s="252"/>
      <c r="K27" s="253">
        <f>ROUND(E27*J27,2)</f>
        <v>0</v>
      </c>
      <c r="L27" s="253">
        <v>21</v>
      </c>
      <c r="M27" s="253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3"/>
      <c r="S27" s="253" t="s">
        <v>418</v>
      </c>
      <c r="T27" s="254" t="s">
        <v>419</v>
      </c>
      <c r="U27" s="232">
        <v>0</v>
      </c>
      <c r="V27" s="232">
        <f>ROUND(E27*U27,2)</f>
        <v>0</v>
      </c>
      <c r="W27" s="232"/>
      <c r="X27" s="232" t="s">
        <v>535</v>
      </c>
      <c r="Y27" s="232" t="s">
        <v>235</v>
      </c>
      <c r="Z27" s="212"/>
      <c r="AA27" s="212"/>
      <c r="AB27" s="212"/>
      <c r="AC27" s="212"/>
      <c r="AD27" s="212"/>
      <c r="AE27" s="212"/>
      <c r="AF27" s="212"/>
      <c r="AG27" s="212" t="s">
        <v>1383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5">
      <c r="A28" s="229"/>
      <c r="B28" s="230"/>
      <c r="C28" s="269" t="s">
        <v>1726</v>
      </c>
      <c r="D28" s="262"/>
      <c r="E28" s="262"/>
      <c r="F28" s="262"/>
      <c r="G28" s="26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297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5">
      <c r="A29" s="229"/>
      <c r="B29" s="230"/>
      <c r="C29" s="270" t="s">
        <v>1743</v>
      </c>
      <c r="D29" s="264"/>
      <c r="E29" s="264"/>
      <c r="F29" s="264"/>
      <c r="G29" s="264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297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5">
      <c r="A30" s="229"/>
      <c r="B30" s="230"/>
      <c r="C30" s="270" t="s">
        <v>1745</v>
      </c>
      <c r="D30" s="264"/>
      <c r="E30" s="264"/>
      <c r="F30" s="264"/>
      <c r="G30" s="264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297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48">
        <v>9</v>
      </c>
      <c r="B31" s="249" t="s">
        <v>1746</v>
      </c>
      <c r="C31" s="266" t="s">
        <v>1747</v>
      </c>
      <c r="D31" s="250" t="s">
        <v>291</v>
      </c>
      <c r="E31" s="251">
        <v>1001</v>
      </c>
      <c r="F31" s="252"/>
      <c r="G31" s="253">
        <f>ROUND(E31*F31,2)</f>
        <v>0</v>
      </c>
      <c r="H31" s="252"/>
      <c r="I31" s="253">
        <f>ROUND(E31*H31,2)</f>
        <v>0</v>
      </c>
      <c r="J31" s="252"/>
      <c r="K31" s="253">
        <f>ROUND(E31*J31,2)</f>
        <v>0</v>
      </c>
      <c r="L31" s="253">
        <v>21</v>
      </c>
      <c r="M31" s="253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3"/>
      <c r="S31" s="253" t="s">
        <v>232</v>
      </c>
      <c r="T31" s="254" t="s">
        <v>233</v>
      </c>
      <c r="U31" s="232">
        <v>1E-3</v>
      </c>
      <c r="V31" s="232">
        <f>ROUND(E31*U31,2)</f>
        <v>1</v>
      </c>
      <c r="W31" s="232"/>
      <c r="X31" s="232" t="s">
        <v>234</v>
      </c>
      <c r="Y31" s="232" t="s">
        <v>235</v>
      </c>
      <c r="Z31" s="212"/>
      <c r="AA31" s="212"/>
      <c r="AB31" s="212"/>
      <c r="AC31" s="212"/>
      <c r="AD31" s="212"/>
      <c r="AE31" s="212"/>
      <c r="AF31" s="212"/>
      <c r="AG31" s="212" t="s">
        <v>1264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5">
      <c r="A32" s="229"/>
      <c r="B32" s="230"/>
      <c r="C32" s="269" t="s">
        <v>1726</v>
      </c>
      <c r="D32" s="262"/>
      <c r="E32" s="262"/>
      <c r="F32" s="262"/>
      <c r="G32" s="26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297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5">
      <c r="A33" s="229"/>
      <c r="B33" s="230"/>
      <c r="C33" s="270" t="s">
        <v>1743</v>
      </c>
      <c r="D33" s="264"/>
      <c r="E33" s="264"/>
      <c r="F33" s="264"/>
      <c r="G33" s="264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297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5">
      <c r="A34" s="229"/>
      <c r="B34" s="230"/>
      <c r="C34" s="270" t="s">
        <v>1745</v>
      </c>
      <c r="D34" s="264"/>
      <c r="E34" s="264"/>
      <c r="F34" s="264"/>
      <c r="G34" s="264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297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0" outlineLevel="1" x14ac:dyDescent="0.25">
      <c r="A35" s="248">
        <v>10</v>
      </c>
      <c r="B35" s="249" t="s">
        <v>1748</v>
      </c>
      <c r="C35" s="266" t="s">
        <v>1749</v>
      </c>
      <c r="D35" s="250" t="s">
        <v>291</v>
      </c>
      <c r="E35" s="251">
        <v>1001</v>
      </c>
      <c r="F35" s="252"/>
      <c r="G35" s="253">
        <f>ROUND(E35*F35,2)</f>
        <v>0</v>
      </c>
      <c r="H35" s="252"/>
      <c r="I35" s="253">
        <f>ROUND(E35*H35,2)</f>
        <v>0</v>
      </c>
      <c r="J35" s="252"/>
      <c r="K35" s="253">
        <f>ROUND(E35*J35,2)</f>
        <v>0</v>
      </c>
      <c r="L35" s="253">
        <v>21</v>
      </c>
      <c r="M35" s="253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3"/>
      <c r="S35" s="253" t="s">
        <v>232</v>
      </c>
      <c r="T35" s="254" t="s">
        <v>233</v>
      </c>
      <c r="U35" s="232">
        <v>1.4999999999999999E-2</v>
      </c>
      <c r="V35" s="232">
        <f>ROUND(E35*U35,2)</f>
        <v>15.02</v>
      </c>
      <c r="W35" s="232"/>
      <c r="X35" s="232" t="s">
        <v>234</v>
      </c>
      <c r="Y35" s="232" t="s">
        <v>235</v>
      </c>
      <c r="Z35" s="212"/>
      <c r="AA35" s="212"/>
      <c r="AB35" s="212"/>
      <c r="AC35" s="212"/>
      <c r="AD35" s="212"/>
      <c r="AE35" s="212"/>
      <c r="AF35" s="212"/>
      <c r="AG35" s="212" t="s">
        <v>1264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5">
      <c r="A36" s="229"/>
      <c r="B36" s="230"/>
      <c r="C36" s="269" t="s">
        <v>1726</v>
      </c>
      <c r="D36" s="262"/>
      <c r="E36" s="262"/>
      <c r="F36" s="262"/>
      <c r="G36" s="26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297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5">
      <c r="A37" s="229"/>
      <c r="B37" s="230"/>
      <c r="C37" s="270" t="s">
        <v>1743</v>
      </c>
      <c r="D37" s="264"/>
      <c r="E37" s="264"/>
      <c r="F37" s="264"/>
      <c r="G37" s="264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297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5">
      <c r="A38" s="229"/>
      <c r="B38" s="230"/>
      <c r="C38" s="270" t="s">
        <v>1745</v>
      </c>
      <c r="D38" s="264"/>
      <c r="E38" s="264"/>
      <c r="F38" s="264"/>
      <c r="G38" s="264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297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48">
        <v>11</v>
      </c>
      <c r="B39" s="249" t="s">
        <v>1750</v>
      </c>
      <c r="C39" s="266" t="s">
        <v>1751</v>
      </c>
      <c r="D39" s="250" t="s">
        <v>291</v>
      </c>
      <c r="E39" s="251">
        <v>682</v>
      </c>
      <c r="F39" s="252"/>
      <c r="G39" s="253">
        <f>ROUND(E39*F39,2)</f>
        <v>0</v>
      </c>
      <c r="H39" s="252"/>
      <c r="I39" s="253">
        <f>ROUND(E39*H39,2)</f>
        <v>0</v>
      </c>
      <c r="J39" s="252"/>
      <c r="K39" s="253">
        <f>ROUND(E39*J39,2)</f>
        <v>0</v>
      </c>
      <c r="L39" s="253">
        <v>21</v>
      </c>
      <c r="M39" s="253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3"/>
      <c r="S39" s="253" t="s">
        <v>232</v>
      </c>
      <c r="T39" s="254" t="s">
        <v>233</v>
      </c>
      <c r="U39" s="232">
        <v>1E-3</v>
      </c>
      <c r="V39" s="232">
        <f>ROUND(E39*U39,2)</f>
        <v>0.68</v>
      </c>
      <c r="W39" s="232"/>
      <c r="X39" s="232" t="s">
        <v>234</v>
      </c>
      <c r="Y39" s="232" t="s">
        <v>235</v>
      </c>
      <c r="Z39" s="212"/>
      <c r="AA39" s="212"/>
      <c r="AB39" s="212"/>
      <c r="AC39" s="212"/>
      <c r="AD39" s="212"/>
      <c r="AE39" s="212"/>
      <c r="AF39" s="212"/>
      <c r="AG39" s="212" t="s">
        <v>1264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5">
      <c r="A40" s="229"/>
      <c r="B40" s="230"/>
      <c r="C40" s="269" t="s">
        <v>1752</v>
      </c>
      <c r="D40" s="262"/>
      <c r="E40" s="262"/>
      <c r="F40" s="262"/>
      <c r="G40" s="26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297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48">
        <v>12</v>
      </c>
      <c r="B41" s="249" t="s">
        <v>1753</v>
      </c>
      <c r="C41" s="266" t="s">
        <v>1754</v>
      </c>
      <c r="D41" s="250" t="s">
        <v>291</v>
      </c>
      <c r="E41" s="251">
        <v>682</v>
      </c>
      <c r="F41" s="252"/>
      <c r="G41" s="253">
        <f>ROUND(E41*F41,2)</f>
        <v>0</v>
      </c>
      <c r="H41" s="252"/>
      <c r="I41" s="253">
        <f>ROUND(E41*H41,2)</f>
        <v>0</v>
      </c>
      <c r="J41" s="252"/>
      <c r="K41" s="253">
        <f>ROUND(E41*J41,2)</f>
        <v>0</v>
      </c>
      <c r="L41" s="253">
        <v>21</v>
      </c>
      <c r="M41" s="253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3"/>
      <c r="S41" s="253" t="s">
        <v>232</v>
      </c>
      <c r="T41" s="254" t="s">
        <v>233</v>
      </c>
      <c r="U41" s="232">
        <v>0.06</v>
      </c>
      <c r="V41" s="232">
        <f>ROUND(E41*U41,2)</f>
        <v>40.92</v>
      </c>
      <c r="W41" s="232"/>
      <c r="X41" s="232" t="s">
        <v>234</v>
      </c>
      <c r="Y41" s="232" t="s">
        <v>235</v>
      </c>
      <c r="Z41" s="212"/>
      <c r="AA41" s="212"/>
      <c r="AB41" s="212"/>
      <c r="AC41" s="212"/>
      <c r="AD41" s="212"/>
      <c r="AE41" s="212"/>
      <c r="AF41" s="212"/>
      <c r="AG41" s="212" t="s">
        <v>1264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25">
      <c r="A42" s="229"/>
      <c r="B42" s="230"/>
      <c r="C42" s="269" t="s">
        <v>1755</v>
      </c>
      <c r="D42" s="262"/>
      <c r="E42" s="262"/>
      <c r="F42" s="262"/>
      <c r="G42" s="26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297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48">
        <v>13</v>
      </c>
      <c r="B43" s="249" t="s">
        <v>1756</v>
      </c>
      <c r="C43" s="266" t="s">
        <v>1757</v>
      </c>
      <c r="D43" s="250" t="s">
        <v>291</v>
      </c>
      <c r="E43" s="251">
        <v>1364</v>
      </c>
      <c r="F43" s="252"/>
      <c r="G43" s="253">
        <f>ROUND(E43*F43,2)</f>
        <v>0</v>
      </c>
      <c r="H43" s="252"/>
      <c r="I43" s="253">
        <f>ROUND(E43*H43,2)</f>
        <v>0</v>
      </c>
      <c r="J43" s="252"/>
      <c r="K43" s="253">
        <f>ROUND(E43*J43,2)</f>
        <v>0</v>
      </c>
      <c r="L43" s="253">
        <v>21</v>
      </c>
      <c r="M43" s="253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3"/>
      <c r="S43" s="253" t="s">
        <v>232</v>
      </c>
      <c r="T43" s="254" t="s">
        <v>233</v>
      </c>
      <c r="U43" s="232">
        <v>8.0000000000000002E-3</v>
      </c>
      <c r="V43" s="232">
        <f>ROUND(E43*U43,2)</f>
        <v>10.91</v>
      </c>
      <c r="W43" s="232"/>
      <c r="X43" s="232" t="s">
        <v>234</v>
      </c>
      <c r="Y43" s="232" t="s">
        <v>235</v>
      </c>
      <c r="Z43" s="212"/>
      <c r="AA43" s="212"/>
      <c r="AB43" s="212"/>
      <c r="AC43" s="212"/>
      <c r="AD43" s="212"/>
      <c r="AE43" s="212"/>
      <c r="AF43" s="212"/>
      <c r="AG43" s="212" t="s">
        <v>1264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5">
      <c r="A44" s="229"/>
      <c r="B44" s="230"/>
      <c r="C44" s="269" t="s">
        <v>1758</v>
      </c>
      <c r="D44" s="262"/>
      <c r="E44" s="262"/>
      <c r="F44" s="262"/>
      <c r="G44" s="26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297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48">
        <v>14</v>
      </c>
      <c r="B45" s="249" t="s">
        <v>1759</v>
      </c>
      <c r="C45" s="266" t="s">
        <v>1760</v>
      </c>
      <c r="D45" s="250" t="s">
        <v>1091</v>
      </c>
      <c r="E45" s="251">
        <v>1012</v>
      </c>
      <c r="F45" s="252"/>
      <c r="G45" s="253">
        <f>ROUND(E45*F45,2)</f>
        <v>0</v>
      </c>
      <c r="H45" s="252"/>
      <c r="I45" s="253">
        <f>ROUND(E45*H45,2)</f>
        <v>0</v>
      </c>
      <c r="J45" s="252"/>
      <c r="K45" s="253">
        <f>ROUND(E45*J45,2)</f>
        <v>0</v>
      </c>
      <c r="L45" s="253">
        <v>21</v>
      </c>
      <c r="M45" s="253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3"/>
      <c r="S45" s="253" t="s">
        <v>232</v>
      </c>
      <c r="T45" s="254" t="s">
        <v>233</v>
      </c>
      <c r="U45" s="232">
        <v>2.4E-2</v>
      </c>
      <c r="V45" s="232">
        <f>ROUND(E45*U45,2)</f>
        <v>24.29</v>
      </c>
      <c r="W45" s="232"/>
      <c r="X45" s="232" t="s">
        <v>234</v>
      </c>
      <c r="Y45" s="232" t="s">
        <v>235</v>
      </c>
      <c r="Z45" s="212"/>
      <c r="AA45" s="212"/>
      <c r="AB45" s="212"/>
      <c r="AC45" s="212"/>
      <c r="AD45" s="212"/>
      <c r="AE45" s="212"/>
      <c r="AF45" s="212"/>
      <c r="AG45" s="212" t="s">
        <v>1264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5">
      <c r="A46" s="229"/>
      <c r="B46" s="230"/>
      <c r="C46" s="269" t="s">
        <v>1761</v>
      </c>
      <c r="D46" s="262"/>
      <c r="E46" s="262"/>
      <c r="F46" s="262"/>
      <c r="G46" s="26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297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48">
        <v>15</v>
      </c>
      <c r="B47" s="249" t="s">
        <v>1762</v>
      </c>
      <c r="C47" s="266" t="s">
        <v>1763</v>
      </c>
      <c r="D47" s="250" t="s">
        <v>1091</v>
      </c>
      <c r="E47" s="251">
        <v>8</v>
      </c>
      <c r="F47" s="252"/>
      <c r="G47" s="253">
        <f>ROUND(E47*F47,2)</f>
        <v>0</v>
      </c>
      <c r="H47" s="252"/>
      <c r="I47" s="253">
        <f>ROUND(E47*H47,2)</f>
        <v>0</v>
      </c>
      <c r="J47" s="252"/>
      <c r="K47" s="253">
        <f>ROUND(E47*J47,2)</f>
        <v>0</v>
      </c>
      <c r="L47" s="253">
        <v>21</v>
      </c>
      <c r="M47" s="253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3"/>
      <c r="S47" s="253" t="s">
        <v>232</v>
      </c>
      <c r="T47" s="254" t="s">
        <v>233</v>
      </c>
      <c r="U47" s="232">
        <v>3.4780000000000002</v>
      </c>
      <c r="V47" s="232">
        <f>ROUND(E47*U47,2)</f>
        <v>27.82</v>
      </c>
      <c r="W47" s="232"/>
      <c r="X47" s="232" t="s">
        <v>234</v>
      </c>
      <c r="Y47" s="232" t="s">
        <v>235</v>
      </c>
      <c r="Z47" s="212"/>
      <c r="AA47" s="212"/>
      <c r="AB47" s="212"/>
      <c r="AC47" s="212"/>
      <c r="AD47" s="212"/>
      <c r="AE47" s="212"/>
      <c r="AF47" s="212"/>
      <c r="AG47" s="212" t="s">
        <v>1264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5">
      <c r="A48" s="229"/>
      <c r="B48" s="230"/>
      <c r="C48" s="269" t="s">
        <v>1761</v>
      </c>
      <c r="D48" s="262"/>
      <c r="E48" s="262"/>
      <c r="F48" s="262"/>
      <c r="G48" s="26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297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5">
      <c r="A49" s="248">
        <v>16</v>
      </c>
      <c r="B49" s="249" t="s">
        <v>1764</v>
      </c>
      <c r="C49" s="266" t="s">
        <v>1765</v>
      </c>
      <c r="D49" s="250" t="s">
        <v>1091</v>
      </c>
      <c r="E49" s="251">
        <v>1012</v>
      </c>
      <c r="F49" s="252"/>
      <c r="G49" s="253">
        <f>ROUND(E49*F49,2)</f>
        <v>0</v>
      </c>
      <c r="H49" s="252"/>
      <c r="I49" s="253">
        <f>ROUND(E49*H49,2)</f>
        <v>0</v>
      </c>
      <c r="J49" s="252"/>
      <c r="K49" s="253">
        <f>ROUND(E49*J49,2)</f>
        <v>0</v>
      </c>
      <c r="L49" s="253">
        <v>21</v>
      </c>
      <c r="M49" s="253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3"/>
      <c r="S49" s="253" t="s">
        <v>232</v>
      </c>
      <c r="T49" s="254" t="s">
        <v>233</v>
      </c>
      <c r="U49" s="232">
        <v>0.16200000000000001</v>
      </c>
      <c r="V49" s="232">
        <f>ROUND(E49*U49,2)</f>
        <v>163.94</v>
      </c>
      <c r="W49" s="232"/>
      <c r="X49" s="232" t="s">
        <v>234</v>
      </c>
      <c r="Y49" s="232" t="s">
        <v>235</v>
      </c>
      <c r="Z49" s="212"/>
      <c r="AA49" s="212"/>
      <c r="AB49" s="212"/>
      <c r="AC49" s="212"/>
      <c r="AD49" s="212"/>
      <c r="AE49" s="212"/>
      <c r="AF49" s="212"/>
      <c r="AG49" s="212" t="s">
        <v>1264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5">
      <c r="A50" s="229"/>
      <c r="B50" s="230"/>
      <c r="C50" s="269" t="s">
        <v>1761</v>
      </c>
      <c r="D50" s="262"/>
      <c r="E50" s="262"/>
      <c r="F50" s="262"/>
      <c r="G50" s="26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297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48">
        <v>17</v>
      </c>
      <c r="B51" s="249" t="s">
        <v>1766</v>
      </c>
      <c r="C51" s="266" t="s">
        <v>1767</v>
      </c>
      <c r="D51" s="250" t="s">
        <v>1091</v>
      </c>
      <c r="E51" s="251">
        <v>8</v>
      </c>
      <c r="F51" s="252"/>
      <c r="G51" s="253">
        <f>ROUND(E51*F51,2)</f>
        <v>0</v>
      </c>
      <c r="H51" s="252"/>
      <c r="I51" s="253">
        <f>ROUND(E51*H51,2)</f>
        <v>0</v>
      </c>
      <c r="J51" s="252"/>
      <c r="K51" s="253">
        <f>ROUND(E51*J51,2)</f>
        <v>0</v>
      </c>
      <c r="L51" s="253">
        <v>21</v>
      </c>
      <c r="M51" s="253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3"/>
      <c r="S51" s="253" t="s">
        <v>232</v>
      </c>
      <c r="T51" s="254" t="s">
        <v>233</v>
      </c>
      <c r="U51" s="232">
        <v>1.2070000000000001</v>
      </c>
      <c r="V51" s="232">
        <f>ROUND(E51*U51,2)</f>
        <v>9.66</v>
      </c>
      <c r="W51" s="232"/>
      <c r="X51" s="232" t="s">
        <v>234</v>
      </c>
      <c r="Y51" s="232" t="s">
        <v>235</v>
      </c>
      <c r="Z51" s="212"/>
      <c r="AA51" s="212"/>
      <c r="AB51" s="212"/>
      <c r="AC51" s="212"/>
      <c r="AD51" s="212"/>
      <c r="AE51" s="212"/>
      <c r="AF51" s="212"/>
      <c r="AG51" s="212" t="s">
        <v>1264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2" x14ac:dyDescent="0.25">
      <c r="A52" s="229"/>
      <c r="B52" s="230"/>
      <c r="C52" s="269" t="s">
        <v>1761</v>
      </c>
      <c r="D52" s="262"/>
      <c r="E52" s="262"/>
      <c r="F52" s="262"/>
      <c r="G52" s="26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32"/>
      <c r="Z52" s="212"/>
      <c r="AA52" s="212"/>
      <c r="AB52" s="212"/>
      <c r="AC52" s="212"/>
      <c r="AD52" s="212"/>
      <c r="AE52" s="212"/>
      <c r="AF52" s="212"/>
      <c r="AG52" s="212" t="s">
        <v>297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48">
        <v>18</v>
      </c>
      <c r="B53" s="249" t="s">
        <v>1737</v>
      </c>
      <c r="C53" s="266" t="s">
        <v>1768</v>
      </c>
      <c r="D53" s="250" t="s">
        <v>291</v>
      </c>
      <c r="E53" s="251">
        <v>4</v>
      </c>
      <c r="F53" s="252"/>
      <c r="G53" s="253">
        <f>ROUND(E53*F53,2)</f>
        <v>0</v>
      </c>
      <c r="H53" s="252"/>
      <c r="I53" s="253">
        <f>ROUND(E53*H53,2)</f>
        <v>0</v>
      </c>
      <c r="J53" s="252"/>
      <c r="K53" s="253">
        <f>ROUND(E53*J53,2)</f>
        <v>0</v>
      </c>
      <c r="L53" s="253">
        <v>21</v>
      </c>
      <c r="M53" s="253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3"/>
      <c r="S53" s="253" t="s">
        <v>418</v>
      </c>
      <c r="T53" s="254" t="s">
        <v>419</v>
      </c>
      <c r="U53" s="232">
        <v>0</v>
      </c>
      <c r="V53" s="232">
        <f>ROUND(E53*U53,2)</f>
        <v>0</v>
      </c>
      <c r="W53" s="232"/>
      <c r="X53" s="232" t="s">
        <v>535</v>
      </c>
      <c r="Y53" s="232" t="s">
        <v>235</v>
      </c>
      <c r="Z53" s="212"/>
      <c r="AA53" s="212"/>
      <c r="AB53" s="212"/>
      <c r="AC53" s="212"/>
      <c r="AD53" s="212"/>
      <c r="AE53" s="212"/>
      <c r="AF53" s="212"/>
      <c r="AG53" s="212" t="s">
        <v>1383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2" x14ac:dyDescent="0.25">
      <c r="A54" s="229"/>
      <c r="B54" s="230"/>
      <c r="C54" s="269" t="s">
        <v>1769</v>
      </c>
      <c r="D54" s="262"/>
      <c r="E54" s="262"/>
      <c r="F54" s="262"/>
      <c r="G54" s="262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32"/>
      <c r="Z54" s="212"/>
      <c r="AA54" s="212"/>
      <c r="AB54" s="212"/>
      <c r="AC54" s="212"/>
      <c r="AD54" s="212"/>
      <c r="AE54" s="212"/>
      <c r="AF54" s="212"/>
      <c r="AG54" s="212" t="s">
        <v>297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5">
      <c r="A55" s="248">
        <v>19</v>
      </c>
      <c r="B55" s="249" t="s">
        <v>1770</v>
      </c>
      <c r="C55" s="266" t="s">
        <v>1771</v>
      </c>
      <c r="D55" s="250" t="s">
        <v>1091</v>
      </c>
      <c r="E55" s="251">
        <v>8</v>
      </c>
      <c r="F55" s="252"/>
      <c r="G55" s="253">
        <f>ROUND(E55*F55,2)</f>
        <v>0</v>
      </c>
      <c r="H55" s="252"/>
      <c r="I55" s="253">
        <f>ROUND(E55*H55,2)</f>
        <v>0</v>
      </c>
      <c r="J55" s="252"/>
      <c r="K55" s="253">
        <f>ROUND(E55*J55,2)</f>
        <v>0</v>
      </c>
      <c r="L55" s="253">
        <v>21</v>
      </c>
      <c r="M55" s="253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3"/>
      <c r="S55" s="253" t="s">
        <v>232</v>
      </c>
      <c r="T55" s="254" t="s">
        <v>233</v>
      </c>
      <c r="U55" s="232">
        <v>0.874</v>
      </c>
      <c r="V55" s="232">
        <f>ROUND(E55*U55,2)</f>
        <v>6.99</v>
      </c>
      <c r="W55" s="232"/>
      <c r="X55" s="232" t="s">
        <v>234</v>
      </c>
      <c r="Y55" s="232" t="s">
        <v>235</v>
      </c>
      <c r="Z55" s="212"/>
      <c r="AA55" s="212"/>
      <c r="AB55" s="212"/>
      <c r="AC55" s="212"/>
      <c r="AD55" s="212"/>
      <c r="AE55" s="212"/>
      <c r="AF55" s="212"/>
      <c r="AG55" s="212" t="s">
        <v>1264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2" x14ac:dyDescent="0.25">
      <c r="A56" s="229"/>
      <c r="B56" s="230"/>
      <c r="C56" s="269" t="s">
        <v>1772</v>
      </c>
      <c r="D56" s="262"/>
      <c r="E56" s="262"/>
      <c r="F56" s="262"/>
      <c r="G56" s="26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32"/>
      <c r="Z56" s="212"/>
      <c r="AA56" s="212"/>
      <c r="AB56" s="212"/>
      <c r="AC56" s="212"/>
      <c r="AD56" s="212"/>
      <c r="AE56" s="212"/>
      <c r="AF56" s="212"/>
      <c r="AG56" s="212" t="s">
        <v>297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48">
        <v>20</v>
      </c>
      <c r="B57" s="249" t="s">
        <v>1773</v>
      </c>
      <c r="C57" s="266" t="s">
        <v>1774</v>
      </c>
      <c r="D57" s="250" t="s">
        <v>291</v>
      </c>
      <c r="E57" s="251">
        <v>320.27999999999997</v>
      </c>
      <c r="F57" s="252"/>
      <c r="G57" s="253">
        <f>ROUND(E57*F57,2)</f>
        <v>0</v>
      </c>
      <c r="H57" s="252"/>
      <c r="I57" s="253">
        <f>ROUND(E57*H57,2)</f>
        <v>0</v>
      </c>
      <c r="J57" s="252"/>
      <c r="K57" s="253">
        <f>ROUND(E57*J57,2)</f>
        <v>0</v>
      </c>
      <c r="L57" s="253">
        <v>21</v>
      </c>
      <c r="M57" s="253">
        <f>G57*(1+L57/100)</f>
        <v>0</v>
      </c>
      <c r="N57" s="251">
        <v>0</v>
      </c>
      <c r="O57" s="251">
        <f>ROUND(E57*N57,2)</f>
        <v>0</v>
      </c>
      <c r="P57" s="251">
        <v>0</v>
      </c>
      <c r="Q57" s="251">
        <f>ROUND(E57*P57,2)</f>
        <v>0</v>
      </c>
      <c r="R57" s="253"/>
      <c r="S57" s="253" t="s">
        <v>232</v>
      </c>
      <c r="T57" s="254" t="s">
        <v>233</v>
      </c>
      <c r="U57" s="232">
        <v>0.16</v>
      </c>
      <c r="V57" s="232">
        <f>ROUND(E57*U57,2)</f>
        <v>51.24</v>
      </c>
      <c r="W57" s="232"/>
      <c r="X57" s="232" t="s">
        <v>234</v>
      </c>
      <c r="Y57" s="232" t="s">
        <v>235</v>
      </c>
      <c r="Z57" s="212"/>
      <c r="AA57" s="212"/>
      <c r="AB57" s="212"/>
      <c r="AC57" s="212"/>
      <c r="AD57" s="212"/>
      <c r="AE57" s="212"/>
      <c r="AF57" s="212"/>
      <c r="AG57" s="212" t="s">
        <v>1264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5">
      <c r="A58" s="229"/>
      <c r="B58" s="230"/>
      <c r="C58" s="269" t="s">
        <v>1775</v>
      </c>
      <c r="D58" s="262"/>
      <c r="E58" s="262"/>
      <c r="F58" s="262"/>
      <c r="G58" s="26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297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5">
      <c r="A59" s="229"/>
      <c r="B59" s="230"/>
      <c r="C59" s="270" t="s">
        <v>1776</v>
      </c>
      <c r="D59" s="264"/>
      <c r="E59" s="264"/>
      <c r="F59" s="264"/>
      <c r="G59" s="264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2"/>
      <c r="AA59" s="212"/>
      <c r="AB59" s="212"/>
      <c r="AC59" s="212"/>
      <c r="AD59" s="212"/>
      <c r="AE59" s="212"/>
      <c r="AF59" s="212"/>
      <c r="AG59" s="212" t="s">
        <v>297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5">
      <c r="A60" s="229"/>
      <c r="B60" s="230"/>
      <c r="C60" s="270" t="s">
        <v>1777</v>
      </c>
      <c r="D60" s="264"/>
      <c r="E60" s="264"/>
      <c r="F60" s="264"/>
      <c r="G60" s="264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2"/>
      <c r="AA60" s="212"/>
      <c r="AB60" s="212"/>
      <c r="AC60" s="212"/>
      <c r="AD60" s="212"/>
      <c r="AE60" s="212"/>
      <c r="AF60" s="212"/>
      <c r="AG60" s="212" t="s">
        <v>297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5">
      <c r="A61" s="248">
        <v>21</v>
      </c>
      <c r="B61" s="249" t="s">
        <v>1778</v>
      </c>
      <c r="C61" s="266" t="s">
        <v>1779</v>
      </c>
      <c r="D61" s="250" t="s">
        <v>444</v>
      </c>
      <c r="E61" s="251">
        <v>1.7639999999999999E-2</v>
      </c>
      <c r="F61" s="252"/>
      <c r="G61" s="253">
        <f>ROUND(E61*F61,2)</f>
        <v>0</v>
      </c>
      <c r="H61" s="252"/>
      <c r="I61" s="253">
        <f>ROUND(E61*H61,2)</f>
        <v>0</v>
      </c>
      <c r="J61" s="252"/>
      <c r="K61" s="253">
        <f>ROUND(E61*J61,2)</f>
        <v>0</v>
      </c>
      <c r="L61" s="253">
        <v>21</v>
      </c>
      <c r="M61" s="253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3"/>
      <c r="S61" s="253" t="s">
        <v>232</v>
      </c>
      <c r="T61" s="254" t="s">
        <v>233</v>
      </c>
      <c r="U61" s="232">
        <v>21.428999999999998</v>
      </c>
      <c r="V61" s="232">
        <f>ROUND(E61*U61,2)</f>
        <v>0.38</v>
      </c>
      <c r="W61" s="232"/>
      <c r="X61" s="232" t="s">
        <v>234</v>
      </c>
      <c r="Y61" s="232" t="s">
        <v>235</v>
      </c>
      <c r="Z61" s="212"/>
      <c r="AA61" s="212"/>
      <c r="AB61" s="212"/>
      <c r="AC61" s="212"/>
      <c r="AD61" s="212"/>
      <c r="AE61" s="212"/>
      <c r="AF61" s="212"/>
      <c r="AG61" s="212" t="s">
        <v>1264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2" x14ac:dyDescent="0.25">
      <c r="A62" s="229"/>
      <c r="B62" s="230"/>
      <c r="C62" s="269" t="s">
        <v>1780</v>
      </c>
      <c r="D62" s="262"/>
      <c r="E62" s="262"/>
      <c r="F62" s="262"/>
      <c r="G62" s="26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32"/>
      <c r="Z62" s="212"/>
      <c r="AA62" s="212"/>
      <c r="AB62" s="212"/>
      <c r="AC62" s="212"/>
      <c r="AD62" s="212"/>
      <c r="AE62" s="212"/>
      <c r="AF62" s="212"/>
      <c r="AG62" s="212" t="s">
        <v>297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5">
      <c r="A63" s="229"/>
      <c r="B63" s="230"/>
      <c r="C63" s="270" t="s">
        <v>1781</v>
      </c>
      <c r="D63" s="264"/>
      <c r="E63" s="264"/>
      <c r="F63" s="264"/>
      <c r="G63" s="264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2"/>
      <c r="AA63" s="212"/>
      <c r="AB63" s="212"/>
      <c r="AC63" s="212"/>
      <c r="AD63" s="212"/>
      <c r="AE63" s="212"/>
      <c r="AF63" s="212"/>
      <c r="AG63" s="212" t="s">
        <v>297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5">
      <c r="A64" s="248">
        <v>22</v>
      </c>
      <c r="B64" s="249" t="s">
        <v>1782</v>
      </c>
      <c r="C64" s="266" t="s">
        <v>1783</v>
      </c>
      <c r="D64" s="250" t="s">
        <v>444</v>
      </c>
      <c r="E64" s="251">
        <v>1.052E-2</v>
      </c>
      <c r="F64" s="252"/>
      <c r="G64" s="253">
        <f>ROUND(E64*F64,2)</f>
        <v>0</v>
      </c>
      <c r="H64" s="252"/>
      <c r="I64" s="253">
        <f>ROUND(E64*H64,2)</f>
        <v>0</v>
      </c>
      <c r="J64" s="252"/>
      <c r="K64" s="253">
        <f>ROUND(E64*J64,2)</f>
        <v>0</v>
      </c>
      <c r="L64" s="253">
        <v>21</v>
      </c>
      <c r="M64" s="253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3"/>
      <c r="S64" s="253" t="s">
        <v>232</v>
      </c>
      <c r="T64" s="254" t="s">
        <v>233</v>
      </c>
      <c r="U64" s="232">
        <v>94.286000000000001</v>
      </c>
      <c r="V64" s="232">
        <f>ROUND(E64*U64,2)</f>
        <v>0.99</v>
      </c>
      <c r="W64" s="232"/>
      <c r="X64" s="232" t="s">
        <v>234</v>
      </c>
      <c r="Y64" s="232" t="s">
        <v>235</v>
      </c>
      <c r="Z64" s="212"/>
      <c r="AA64" s="212"/>
      <c r="AB64" s="212"/>
      <c r="AC64" s="212"/>
      <c r="AD64" s="212"/>
      <c r="AE64" s="212"/>
      <c r="AF64" s="212"/>
      <c r="AG64" s="212" t="s">
        <v>1264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2" x14ac:dyDescent="0.25">
      <c r="A65" s="229"/>
      <c r="B65" s="230"/>
      <c r="C65" s="269" t="s">
        <v>1784</v>
      </c>
      <c r="D65" s="262"/>
      <c r="E65" s="262"/>
      <c r="F65" s="262"/>
      <c r="G65" s="26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32"/>
      <c r="Z65" s="212"/>
      <c r="AA65" s="212"/>
      <c r="AB65" s="212"/>
      <c r="AC65" s="212"/>
      <c r="AD65" s="212"/>
      <c r="AE65" s="212"/>
      <c r="AF65" s="212"/>
      <c r="AG65" s="212" t="s">
        <v>297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5">
      <c r="A66" s="229"/>
      <c r="B66" s="230"/>
      <c r="C66" s="270" t="s">
        <v>1785</v>
      </c>
      <c r="D66" s="264"/>
      <c r="E66" s="264"/>
      <c r="F66" s="264"/>
      <c r="G66" s="264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32"/>
      <c r="Z66" s="212"/>
      <c r="AA66" s="212"/>
      <c r="AB66" s="212"/>
      <c r="AC66" s="212"/>
      <c r="AD66" s="212"/>
      <c r="AE66" s="212"/>
      <c r="AF66" s="212"/>
      <c r="AG66" s="212" t="s">
        <v>297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5">
      <c r="A67" s="248">
        <v>23</v>
      </c>
      <c r="B67" s="249" t="s">
        <v>1786</v>
      </c>
      <c r="C67" s="266" t="s">
        <v>1787</v>
      </c>
      <c r="D67" s="250" t="s">
        <v>231</v>
      </c>
      <c r="E67" s="251">
        <v>6.1</v>
      </c>
      <c r="F67" s="252"/>
      <c r="G67" s="253">
        <f>ROUND(E67*F67,2)</f>
        <v>0</v>
      </c>
      <c r="H67" s="252"/>
      <c r="I67" s="253">
        <f>ROUND(E67*H67,2)</f>
        <v>0</v>
      </c>
      <c r="J67" s="252"/>
      <c r="K67" s="253">
        <f>ROUND(E67*J67,2)</f>
        <v>0</v>
      </c>
      <c r="L67" s="253">
        <v>21</v>
      </c>
      <c r="M67" s="253">
        <f>G67*(1+L67/100)</f>
        <v>0</v>
      </c>
      <c r="N67" s="251">
        <v>0</v>
      </c>
      <c r="O67" s="251">
        <f>ROUND(E67*N67,2)</f>
        <v>0</v>
      </c>
      <c r="P67" s="251">
        <v>0</v>
      </c>
      <c r="Q67" s="251">
        <f>ROUND(E67*P67,2)</f>
        <v>0</v>
      </c>
      <c r="R67" s="253"/>
      <c r="S67" s="253" t="s">
        <v>232</v>
      </c>
      <c r="T67" s="254" t="s">
        <v>233</v>
      </c>
      <c r="U67" s="232">
        <v>0.88400000000000001</v>
      </c>
      <c r="V67" s="232">
        <f>ROUND(E67*U67,2)</f>
        <v>5.39</v>
      </c>
      <c r="W67" s="232"/>
      <c r="X67" s="232" t="s">
        <v>234</v>
      </c>
      <c r="Y67" s="232" t="s">
        <v>235</v>
      </c>
      <c r="Z67" s="212"/>
      <c r="AA67" s="212"/>
      <c r="AB67" s="212"/>
      <c r="AC67" s="212"/>
      <c r="AD67" s="212"/>
      <c r="AE67" s="212"/>
      <c r="AF67" s="212"/>
      <c r="AG67" s="212" t="s">
        <v>1264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2" x14ac:dyDescent="0.25">
      <c r="A68" s="229"/>
      <c r="B68" s="230"/>
      <c r="C68" s="269" t="s">
        <v>1788</v>
      </c>
      <c r="D68" s="262"/>
      <c r="E68" s="262"/>
      <c r="F68" s="262"/>
      <c r="G68" s="26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32"/>
      <c r="Z68" s="212"/>
      <c r="AA68" s="212"/>
      <c r="AB68" s="212"/>
      <c r="AC68" s="212"/>
      <c r="AD68" s="212"/>
      <c r="AE68" s="212"/>
      <c r="AF68" s="212"/>
      <c r="AG68" s="212" t="s">
        <v>297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5">
      <c r="A69" s="229"/>
      <c r="B69" s="230"/>
      <c r="C69" s="270" t="s">
        <v>1789</v>
      </c>
      <c r="D69" s="264"/>
      <c r="E69" s="264"/>
      <c r="F69" s="264"/>
      <c r="G69" s="264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32"/>
      <c r="Z69" s="212"/>
      <c r="AA69" s="212"/>
      <c r="AB69" s="212"/>
      <c r="AC69" s="212"/>
      <c r="AD69" s="212"/>
      <c r="AE69" s="212"/>
      <c r="AF69" s="212"/>
      <c r="AG69" s="212" t="s">
        <v>297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13" x14ac:dyDescent="0.25">
      <c r="A70" s="215" t="s">
        <v>227</v>
      </c>
      <c r="B70" s="216" t="s">
        <v>170</v>
      </c>
      <c r="C70" s="273" t="s">
        <v>171</v>
      </c>
      <c r="D70" s="244"/>
      <c r="E70" s="245"/>
      <c r="F70" s="246"/>
      <c r="G70" s="246">
        <f>SUMIF(AG71:AG104,"&lt;&gt;NOR",G71:G104)</f>
        <v>0</v>
      </c>
      <c r="H70" s="246"/>
      <c r="I70" s="246">
        <f>SUM(I71:I104)</f>
        <v>0</v>
      </c>
      <c r="J70" s="246"/>
      <c r="K70" s="246">
        <f>SUM(K71:K104)</f>
        <v>0</v>
      </c>
      <c r="L70" s="246"/>
      <c r="M70" s="246">
        <f>SUM(M71:M104)</f>
        <v>0</v>
      </c>
      <c r="N70" s="245"/>
      <c r="O70" s="245">
        <f>SUM(O71:O104)</f>
        <v>0</v>
      </c>
      <c r="P70" s="245"/>
      <c r="Q70" s="245">
        <f>SUM(Q71:Q104)</f>
        <v>0</v>
      </c>
      <c r="R70" s="246"/>
      <c r="S70" s="246"/>
      <c r="T70" s="247"/>
      <c r="U70" s="237"/>
      <c r="V70" s="237">
        <f>SUM(V71:V104)</f>
        <v>0</v>
      </c>
      <c r="W70" s="237"/>
      <c r="X70" s="237"/>
      <c r="Y70" s="237"/>
      <c r="AG70" t="s">
        <v>228</v>
      </c>
    </row>
    <row r="71" spans="1:60" outlineLevel="1" x14ac:dyDescent="0.25">
      <c r="A71" s="229"/>
      <c r="B71" s="230"/>
      <c r="C71" s="269" t="s">
        <v>1790</v>
      </c>
      <c r="D71" s="262"/>
      <c r="E71" s="262"/>
      <c r="F71" s="262"/>
      <c r="G71" s="262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32"/>
      <c r="Z71" s="212"/>
      <c r="AA71" s="212"/>
      <c r="AB71" s="212"/>
      <c r="AC71" s="212"/>
      <c r="AD71" s="212"/>
      <c r="AE71" s="212"/>
      <c r="AF71" s="212"/>
      <c r="AG71" s="212" t="s">
        <v>297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0" outlineLevel="1" x14ac:dyDescent="0.25">
      <c r="A72" s="255">
        <v>24</v>
      </c>
      <c r="B72" s="256" t="s">
        <v>1791</v>
      </c>
      <c r="C72" s="268" t="s">
        <v>1792</v>
      </c>
      <c r="D72" s="257" t="s">
        <v>1091</v>
      </c>
      <c r="E72" s="258">
        <v>2</v>
      </c>
      <c r="F72" s="259"/>
      <c r="G72" s="260">
        <f>ROUND(E72*F72,2)</f>
        <v>0</v>
      </c>
      <c r="H72" s="259"/>
      <c r="I72" s="260">
        <f>ROUND(E72*H72,2)</f>
        <v>0</v>
      </c>
      <c r="J72" s="259"/>
      <c r="K72" s="260">
        <f>ROUND(E72*J72,2)</f>
        <v>0</v>
      </c>
      <c r="L72" s="260">
        <v>21</v>
      </c>
      <c r="M72" s="260">
        <f>G72*(1+L72/100)</f>
        <v>0</v>
      </c>
      <c r="N72" s="258">
        <v>0</v>
      </c>
      <c r="O72" s="258">
        <f>ROUND(E72*N72,2)</f>
        <v>0</v>
      </c>
      <c r="P72" s="258">
        <v>0</v>
      </c>
      <c r="Q72" s="258">
        <f>ROUND(E72*P72,2)</f>
        <v>0</v>
      </c>
      <c r="R72" s="260"/>
      <c r="S72" s="260" t="s">
        <v>418</v>
      </c>
      <c r="T72" s="261" t="s">
        <v>419</v>
      </c>
      <c r="U72" s="232">
        <v>0</v>
      </c>
      <c r="V72" s="232">
        <f>ROUND(E72*U72,2)</f>
        <v>0</v>
      </c>
      <c r="W72" s="232"/>
      <c r="X72" s="232" t="s">
        <v>462</v>
      </c>
      <c r="Y72" s="232" t="s">
        <v>235</v>
      </c>
      <c r="Z72" s="212"/>
      <c r="AA72" s="212"/>
      <c r="AB72" s="212"/>
      <c r="AC72" s="212"/>
      <c r="AD72" s="212"/>
      <c r="AE72" s="212"/>
      <c r="AF72" s="212"/>
      <c r="AG72" s="212" t="s">
        <v>1219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20" outlineLevel="1" x14ac:dyDescent="0.25">
      <c r="A73" s="255">
        <v>25</v>
      </c>
      <c r="B73" s="256" t="s">
        <v>1793</v>
      </c>
      <c r="C73" s="268" t="s">
        <v>1794</v>
      </c>
      <c r="D73" s="257" t="s">
        <v>1091</v>
      </c>
      <c r="E73" s="258">
        <v>3</v>
      </c>
      <c r="F73" s="259"/>
      <c r="G73" s="260">
        <f>ROUND(E73*F73,2)</f>
        <v>0</v>
      </c>
      <c r="H73" s="259"/>
      <c r="I73" s="260">
        <f>ROUND(E73*H73,2)</f>
        <v>0</v>
      </c>
      <c r="J73" s="259"/>
      <c r="K73" s="260">
        <f>ROUND(E73*J73,2)</f>
        <v>0</v>
      </c>
      <c r="L73" s="260">
        <v>21</v>
      </c>
      <c r="M73" s="260">
        <f>G73*(1+L73/100)</f>
        <v>0</v>
      </c>
      <c r="N73" s="258">
        <v>0</v>
      </c>
      <c r="O73" s="258">
        <f>ROUND(E73*N73,2)</f>
        <v>0</v>
      </c>
      <c r="P73" s="258">
        <v>0</v>
      </c>
      <c r="Q73" s="258">
        <f>ROUND(E73*P73,2)</f>
        <v>0</v>
      </c>
      <c r="R73" s="260"/>
      <c r="S73" s="260" t="s">
        <v>418</v>
      </c>
      <c r="T73" s="261" t="s">
        <v>419</v>
      </c>
      <c r="U73" s="232">
        <v>0</v>
      </c>
      <c r="V73" s="232">
        <f>ROUND(E73*U73,2)</f>
        <v>0</v>
      </c>
      <c r="W73" s="232"/>
      <c r="X73" s="232" t="s">
        <v>462</v>
      </c>
      <c r="Y73" s="232" t="s">
        <v>235</v>
      </c>
      <c r="Z73" s="212"/>
      <c r="AA73" s="212"/>
      <c r="AB73" s="212"/>
      <c r="AC73" s="212"/>
      <c r="AD73" s="212"/>
      <c r="AE73" s="212"/>
      <c r="AF73" s="212"/>
      <c r="AG73" s="212" t="s">
        <v>1219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0" outlineLevel="1" x14ac:dyDescent="0.25">
      <c r="A74" s="255">
        <v>26</v>
      </c>
      <c r="B74" s="256" t="s">
        <v>1795</v>
      </c>
      <c r="C74" s="268" t="s">
        <v>1796</v>
      </c>
      <c r="D74" s="257" t="s">
        <v>1091</v>
      </c>
      <c r="E74" s="258">
        <v>3</v>
      </c>
      <c r="F74" s="259"/>
      <c r="G74" s="260">
        <f>ROUND(E74*F74,2)</f>
        <v>0</v>
      </c>
      <c r="H74" s="259"/>
      <c r="I74" s="260">
        <f>ROUND(E74*H74,2)</f>
        <v>0</v>
      </c>
      <c r="J74" s="259"/>
      <c r="K74" s="260">
        <f>ROUND(E74*J74,2)</f>
        <v>0</v>
      </c>
      <c r="L74" s="260">
        <v>21</v>
      </c>
      <c r="M74" s="260">
        <f>G74*(1+L74/100)</f>
        <v>0</v>
      </c>
      <c r="N74" s="258">
        <v>0</v>
      </c>
      <c r="O74" s="258">
        <f>ROUND(E74*N74,2)</f>
        <v>0</v>
      </c>
      <c r="P74" s="258">
        <v>0</v>
      </c>
      <c r="Q74" s="258">
        <f>ROUND(E74*P74,2)</f>
        <v>0</v>
      </c>
      <c r="R74" s="260"/>
      <c r="S74" s="260" t="s">
        <v>418</v>
      </c>
      <c r="T74" s="261" t="s">
        <v>419</v>
      </c>
      <c r="U74" s="232">
        <v>0</v>
      </c>
      <c r="V74" s="232">
        <f>ROUND(E74*U74,2)</f>
        <v>0</v>
      </c>
      <c r="W74" s="232"/>
      <c r="X74" s="232" t="s">
        <v>462</v>
      </c>
      <c r="Y74" s="232" t="s">
        <v>235</v>
      </c>
      <c r="Z74" s="212"/>
      <c r="AA74" s="212"/>
      <c r="AB74" s="212"/>
      <c r="AC74" s="212"/>
      <c r="AD74" s="212"/>
      <c r="AE74" s="212"/>
      <c r="AF74" s="212"/>
      <c r="AG74" s="212" t="s">
        <v>1219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0" outlineLevel="1" x14ac:dyDescent="0.25">
      <c r="A75" s="255">
        <v>27</v>
      </c>
      <c r="B75" s="256" t="s">
        <v>1797</v>
      </c>
      <c r="C75" s="268" t="s">
        <v>1798</v>
      </c>
      <c r="D75" s="257" t="s">
        <v>1091</v>
      </c>
      <c r="E75" s="258">
        <v>561</v>
      </c>
      <c r="F75" s="259"/>
      <c r="G75" s="260">
        <f>ROUND(E75*F75,2)</f>
        <v>0</v>
      </c>
      <c r="H75" s="259"/>
      <c r="I75" s="260">
        <f>ROUND(E75*H75,2)</f>
        <v>0</v>
      </c>
      <c r="J75" s="259"/>
      <c r="K75" s="260">
        <f>ROUND(E75*J75,2)</f>
        <v>0</v>
      </c>
      <c r="L75" s="260">
        <v>21</v>
      </c>
      <c r="M75" s="260">
        <f>G75*(1+L75/100)</f>
        <v>0</v>
      </c>
      <c r="N75" s="258">
        <v>0</v>
      </c>
      <c r="O75" s="258">
        <f>ROUND(E75*N75,2)</f>
        <v>0</v>
      </c>
      <c r="P75" s="258">
        <v>0</v>
      </c>
      <c r="Q75" s="258">
        <f>ROUND(E75*P75,2)</f>
        <v>0</v>
      </c>
      <c r="R75" s="260"/>
      <c r="S75" s="260" t="s">
        <v>418</v>
      </c>
      <c r="T75" s="261" t="s">
        <v>419</v>
      </c>
      <c r="U75" s="232">
        <v>0</v>
      </c>
      <c r="V75" s="232">
        <f>ROUND(E75*U75,2)</f>
        <v>0</v>
      </c>
      <c r="W75" s="232"/>
      <c r="X75" s="232" t="s">
        <v>462</v>
      </c>
      <c r="Y75" s="232" t="s">
        <v>235</v>
      </c>
      <c r="Z75" s="212"/>
      <c r="AA75" s="212"/>
      <c r="AB75" s="212"/>
      <c r="AC75" s="212"/>
      <c r="AD75" s="212"/>
      <c r="AE75" s="212"/>
      <c r="AF75" s="212"/>
      <c r="AG75" s="212" t="s">
        <v>1219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0" outlineLevel="1" x14ac:dyDescent="0.25">
      <c r="A76" s="255">
        <v>28</v>
      </c>
      <c r="B76" s="256" t="s">
        <v>1799</v>
      </c>
      <c r="C76" s="268" t="s">
        <v>1800</v>
      </c>
      <c r="D76" s="257" t="s">
        <v>1091</v>
      </c>
      <c r="E76" s="258">
        <v>3</v>
      </c>
      <c r="F76" s="259"/>
      <c r="G76" s="260">
        <f>ROUND(E76*F76,2)</f>
        <v>0</v>
      </c>
      <c r="H76" s="259"/>
      <c r="I76" s="260">
        <f>ROUND(E76*H76,2)</f>
        <v>0</v>
      </c>
      <c r="J76" s="259"/>
      <c r="K76" s="260">
        <f>ROUND(E76*J76,2)</f>
        <v>0</v>
      </c>
      <c r="L76" s="260">
        <v>21</v>
      </c>
      <c r="M76" s="260">
        <f>G76*(1+L76/100)</f>
        <v>0</v>
      </c>
      <c r="N76" s="258">
        <v>0</v>
      </c>
      <c r="O76" s="258">
        <f>ROUND(E76*N76,2)</f>
        <v>0</v>
      </c>
      <c r="P76" s="258">
        <v>0</v>
      </c>
      <c r="Q76" s="258">
        <f>ROUND(E76*P76,2)</f>
        <v>0</v>
      </c>
      <c r="R76" s="260"/>
      <c r="S76" s="260" t="s">
        <v>418</v>
      </c>
      <c r="T76" s="261" t="s">
        <v>419</v>
      </c>
      <c r="U76" s="232">
        <v>0</v>
      </c>
      <c r="V76" s="232">
        <f>ROUND(E76*U76,2)</f>
        <v>0</v>
      </c>
      <c r="W76" s="232"/>
      <c r="X76" s="232" t="s">
        <v>462</v>
      </c>
      <c r="Y76" s="232" t="s">
        <v>235</v>
      </c>
      <c r="Z76" s="212"/>
      <c r="AA76" s="212"/>
      <c r="AB76" s="212"/>
      <c r="AC76" s="212"/>
      <c r="AD76" s="212"/>
      <c r="AE76" s="212"/>
      <c r="AF76" s="212"/>
      <c r="AG76" s="212" t="s">
        <v>1219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5">
      <c r="A77" s="255">
        <v>29</v>
      </c>
      <c r="B77" s="256" t="s">
        <v>1801</v>
      </c>
      <c r="C77" s="268" t="s">
        <v>1802</v>
      </c>
      <c r="D77" s="257" t="s">
        <v>1091</v>
      </c>
      <c r="E77" s="258">
        <v>78</v>
      </c>
      <c r="F77" s="259"/>
      <c r="G77" s="260">
        <f>ROUND(E77*F77,2)</f>
        <v>0</v>
      </c>
      <c r="H77" s="259"/>
      <c r="I77" s="260">
        <f>ROUND(E77*H77,2)</f>
        <v>0</v>
      </c>
      <c r="J77" s="259"/>
      <c r="K77" s="260">
        <f>ROUND(E77*J77,2)</f>
        <v>0</v>
      </c>
      <c r="L77" s="260">
        <v>21</v>
      </c>
      <c r="M77" s="260">
        <f>G77*(1+L77/100)</f>
        <v>0</v>
      </c>
      <c r="N77" s="258">
        <v>0</v>
      </c>
      <c r="O77" s="258">
        <f>ROUND(E77*N77,2)</f>
        <v>0</v>
      </c>
      <c r="P77" s="258">
        <v>0</v>
      </c>
      <c r="Q77" s="258">
        <f>ROUND(E77*P77,2)</f>
        <v>0</v>
      </c>
      <c r="R77" s="260"/>
      <c r="S77" s="260" t="s">
        <v>418</v>
      </c>
      <c r="T77" s="261" t="s">
        <v>419</v>
      </c>
      <c r="U77" s="232">
        <v>0</v>
      </c>
      <c r="V77" s="232">
        <f>ROUND(E77*U77,2)</f>
        <v>0</v>
      </c>
      <c r="W77" s="232"/>
      <c r="X77" s="232" t="s">
        <v>462</v>
      </c>
      <c r="Y77" s="232" t="s">
        <v>235</v>
      </c>
      <c r="Z77" s="212"/>
      <c r="AA77" s="212"/>
      <c r="AB77" s="212"/>
      <c r="AC77" s="212"/>
      <c r="AD77" s="212"/>
      <c r="AE77" s="212"/>
      <c r="AF77" s="212"/>
      <c r="AG77" s="212" t="s">
        <v>1219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5">
      <c r="A78" s="255">
        <v>30</v>
      </c>
      <c r="B78" s="256" t="s">
        <v>1803</v>
      </c>
      <c r="C78" s="268" t="s">
        <v>1804</v>
      </c>
      <c r="D78" s="257" t="s">
        <v>1091</v>
      </c>
      <c r="E78" s="258">
        <v>321</v>
      </c>
      <c r="F78" s="259"/>
      <c r="G78" s="260">
        <f>ROUND(E78*F78,2)</f>
        <v>0</v>
      </c>
      <c r="H78" s="259"/>
      <c r="I78" s="260">
        <f>ROUND(E78*H78,2)</f>
        <v>0</v>
      </c>
      <c r="J78" s="259"/>
      <c r="K78" s="260">
        <f>ROUND(E78*J78,2)</f>
        <v>0</v>
      </c>
      <c r="L78" s="260">
        <v>21</v>
      </c>
      <c r="M78" s="260">
        <f>G78*(1+L78/100)</f>
        <v>0</v>
      </c>
      <c r="N78" s="258">
        <v>0</v>
      </c>
      <c r="O78" s="258">
        <f>ROUND(E78*N78,2)</f>
        <v>0</v>
      </c>
      <c r="P78" s="258">
        <v>0</v>
      </c>
      <c r="Q78" s="258">
        <f>ROUND(E78*P78,2)</f>
        <v>0</v>
      </c>
      <c r="R78" s="260"/>
      <c r="S78" s="260" t="s">
        <v>418</v>
      </c>
      <c r="T78" s="261" t="s">
        <v>419</v>
      </c>
      <c r="U78" s="232">
        <v>0</v>
      </c>
      <c r="V78" s="232">
        <f>ROUND(E78*U78,2)</f>
        <v>0</v>
      </c>
      <c r="W78" s="232"/>
      <c r="X78" s="232" t="s">
        <v>462</v>
      </c>
      <c r="Y78" s="232" t="s">
        <v>235</v>
      </c>
      <c r="Z78" s="212"/>
      <c r="AA78" s="212"/>
      <c r="AB78" s="212"/>
      <c r="AC78" s="212"/>
      <c r="AD78" s="212"/>
      <c r="AE78" s="212"/>
      <c r="AF78" s="212"/>
      <c r="AG78" s="212" t="s">
        <v>1219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0" outlineLevel="1" x14ac:dyDescent="0.25">
      <c r="A79" s="255">
        <v>31</v>
      </c>
      <c r="B79" s="256" t="s">
        <v>1805</v>
      </c>
      <c r="C79" s="268" t="s">
        <v>1806</v>
      </c>
      <c r="D79" s="257" t="s">
        <v>1091</v>
      </c>
      <c r="E79" s="258">
        <v>3</v>
      </c>
      <c r="F79" s="259"/>
      <c r="G79" s="260">
        <f>ROUND(E79*F79,2)</f>
        <v>0</v>
      </c>
      <c r="H79" s="259"/>
      <c r="I79" s="260">
        <f>ROUND(E79*H79,2)</f>
        <v>0</v>
      </c>
      <c r="J79" s="259"/>
      <c r="K79" s="260">
        <f>ROUND(E79*J79,2)</f>
        <v>0</v>
      </c>
      <c r="L79" s="260">
        <v>21</v>
      </c>
      <c r="M79" s="260">
        <f>G79*(1+L79/100)</f>
        <v>0</v>
      </c>
      <c r="N79" s="258">
        <v>0</v>
      </c>
      <c r="O79" s="258">
        <f>ROUND(E79*N79,2)</f>
        <v>0</v>
      </c>
      <c r="P79" s="258">
        <v>0</v>
      </c>
      <c r="Q79" s="258">
        <f>ROUND(E79*P79,2)</f>
        <v>0</v>
      </c>
      <c r="R79" s="260"/>
      <c r="S79" s="260" t="s">
        <v>418</v>
      </c>
      <c r="T79" s="261" t="s">
        <v>419</v>
      </c>
      <c r="U79" s="232">
        <v>0</v>
      </c>
      <c r="V79" s="232">
        <f>ROUND(E79*U79,2)</f>
        <v>0</v>
      </c>
      <c r="W79" s="232"/>
      <c r="X79" s="232" t="s">
        <v>462</v>
      </c>
      <c r="Y79" s="232" t="s">
        <v>235</v>
      </c>
      <c r="Z79" s="212"/>
      <c r="AA79" s="212"/>
      <c r="AB79" s="212"/>
      <c r="AC79" s="212"/>
      <c r="AD79" s="212"/>
      <c r="AE79" s="212"/>
      <c r="AF79" s="212"/>
      <c r="AG79" s="212" t="s">
        <v>1219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5">
      <c r="A80" s="255">
        <v>32</v>
      </c>
      <c r="B80" s="256" t="s">
        <v>1807</v>
      </c>
      <c r="C80" s="268" t="s">
        <v>1808</v>
      </c>
      <c r="D80" s="257" t="s">
        <v>1091</v>
      </c>
      <c r="E80" s="258">
        <v>11</v>
      </c>
      <c r="F80" s="259"/>
      <c r="G80" s="260">
        <f>ROUND(E80*F80,2)</f>
        <v>0</v>
      </c>
      <c r="H80" s="259"/>
      <c r="I80" s="260">
        <f>ROUND(E80*H80,2)</f>
        <v>0</v>
      </c>
      <c r="J80" s="259"/>
      <c r="K80" s="260">
        <f>ROUND(E80*J80,2)</f>
        <v>0</v>
      </c>
      <c r="L80" s="260">
        <v>21</v>
      </c>
      <c r="M80" s="260">
        <f>G80*(1+L80/100)</f>
        <v>0</v>
      </c>
      <c r="N80" s="258">
        <v>0</v>
      </c>
      <c r="O80" s="258">
        <f>ROUND(E80*N80,2)</f>
        <v>0</v>
      </c>
      <c r="P80" s="258">
        <v>0</v>
      </c>
      <c r="Q80" s="258">
        <f>ROUND(E80*P80,2)</f>
        <v>0</v>
      </c>
      <c r="R80" s="260"/>
      <c r="S80" s="260" t="s">
        <v>418</v>
      </c>
      <c r="T80" s="261" t="s">
        <v>419</v>
      </c>
      <c r="U80" s="232">
        <v>0</v>
      </c>
      <c r="V80" s="232">
        <f>ROUND(E80*U80,2)</f>
        <v>0</v>
      </c>
      <c r="W80" s="232"/>
      <c r="X80" s="232" t="s">
        <v>462</v>
      </c>
      <c r="Y80" s="232" t="s">
        <v>235</v>
      </c>
      <c r="Z80" s="212"/>
      <c r="AA80" s="212"/>
      <c r="AB80" s="212"/>
      <c r="AC80" s="212"/>
      <c r="AD80" s="212"/>
      <c r="AE80" s="212"/>
      <c r="AF80" s="212"/>
      <c r="AG80" s="212" t="s">
        <v>1219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5">
      <c r="A81" s="255">
        <v>33</v>
      </c>
      <c r="B81" s="256" t="s">
        <v>1809</v>
      </c>
      <c r="C81" s="268" t="s">
        <v>1810</v>
      </c>
      <c r="D81" s="257" t="s">
        <v>1091</v>
      </c>
      <c r="E81" s="258">
        <v>35</v>
      </c>
      <c r="F81" s="259"/>
      <c r="G81" s="260">
        <f>ROUND(E81*F81,2)</f>
        <v>0</v>
      </c>
      <c r="H81" s="259"/>
      <c r="I81" s="260">
        <f>ROUND(E81*H81,2)</f>
        <v>0</v>
      </c>
      <c r="J81" s="259"/>
      <c r="K81" s="260">
        <f>ROUND(E81*J81,2)</f>
        <v>0</v>
      </c>
      <c r="L81" s="260">
        <v>21</v>
      </c>
      <c r="M81" s="260">
        <f>G81*(1+L81/100)</f>
        <v>0</v>
      </c>
      <c r="N81" s="258">
        <v>0</v>
      </c>
      <c r="O81" s="258">
        <f>ROUND(E81*N81,2)</f>
        <v>0</v>
      </c>
      <c r="P81" s="258">
        <v>0</v>
      </c>
      <c r="Q81" s="258">
        <f>ROUND(E81*P81,2)</f>
        <v>0</v>
      </c>
      <c r="R81" s="260"/>
      <c r="S81" s="260" t="s">
        <v>418</v>
      </c>
      <c r="T81" s="261" t="s">
        <v>419</v>
      </c>
      <c r="U81" s="232">
        <v>0</v>
      </c>
      <c r="V81" s="232">
        <f>ROUND(E81*U81,2)</f>
        <v>0</v>
      </c>
      <c r="W81" s="232"/>
      <c r="X81" s="232" t="s">
        <v>462</v>
      </c>
      <c r="Y81" s="232" t="s">
        <v>235</v>
      </c>
      <c r="Z81" s="212"/>
      <c r="AA81" s="212"/>
      <c r="AB81" s="212"/>
      <c r="AC81" s="212"/>
      <c r="AD81" s="212"/>
      <c r="AE81" s="212"/>
      <c r="AF81" s="212"/>
      <c r="AG81" s="212" t="s">
        <v>1219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5">
      <c r="A82" s="248">
        <v>34</v>
      </c>
      <c r="B82" s="249" t="s">
        <v>1737</v>
      </c>
      <c r="C82" s="266" t="s">
        <v>1811</v>
      </c>
      <c r="D82" s="250" t="s">
        <v>1812</v>
      </c>
      <c r="E82" s="251">
        <v>20.46</v>
      </c>
      <c r="F82" s="252"/>
      <c r="G82" s="253">
        <f>ROUND(E82*F82,2)</f>
        <v>0</v>
      </c>
      <c r="H82" s="252"/>
      <c r="I82" s="253">
        <f>ROUND(E82*H82,2)</f>
        <v>0</v>
      </c>
      <c r="J82" s="252"/>
      <c r="K82" s="253">
        <f>ROUND(E82*J82,2)</f>
        <v>0</v>
      </c>
      <c r="L82" s="253">
        <v>21</v>
      </c>
      <c r="M82" s="253">
        <f>G82*(1+L82/100)</f>
        <v>0</v>
      </c>
      <c r="N82" s="251">
        <v>0</v>
      </c>
      <c r="O82" s="251">
        <f>ROUND(E82*N82,2)</f>
        <v>0</v>
      </c>
      <c r="P82" s="251">
        <v>0</v>
      </c>
      <c r="Q82" s="251">
        <f>ROUND(E82*P82,2)</f>
        <v>0</v>
      </c>
      <c r="R82" s="253"/>
      <c r="S82" s="253" t="s">
        <v>418</v>
      </c>
      <c r="T82" s="254" t="s">
        <v>419</v>
      </c>
      <c r="U82" s="232">
        <v>0</v>
      </c>
      <c r="V82" s="232">
        <f>ROUND(E82*U82,2)</f>
        <v>0</v>
      </c>
      <c r="W82" s="232"/>
      <c r="X82" s="232" t="s">
        <v>462</v>
      </c>
      <c r="Y82" s="232" t="s">
        <v>235</v>
      </c>
      <c r="Z82" s="212"/>
      <c r="AA82" s="212"/>
      <c r="AB82" s="212"/>
      <c r="AC82" s="212"/>
      <c r="AD82" s="212"/>
      <c r="AE82" s="212"/>
      <c r="AF82" s="212"/>
      <c r="AG82" s="212" t="s">
        <v>1219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2" x14ac:dyDescent="0.25">
      <c r="A83" s="229"/>
      <c r="B83" s="230"/>
      <c r="C83" s="269" t="s">
        <v>1813</v>
      </c>
      <c r="D83" s="262"/>
      <c r="E83" s="262"/>
      <c r="F83" s="262"/>
      <c r="G83" s="262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32"/>
      <c r="Z83" s="212"/>
      <c r="AA83" s="212"/>
      <c r="AB83" s="212"/>
      <c r="AC83" s="212"/>
      <c r="AD83" s="212"/>
      <c r="AE83" s="212"/>
      <c r="AF83" s="212"/>
      <c r="AG83" s="212" t="s">
        <v>297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5">
      <c r="A84" s="248">
        <v>35</v>
      </c>
      <c r="B84" s="249" t="s">
        <v>1737</v>
      </c>
      <c r="C84" s="266" t="s">
        <v>1814</v>
      </c>
      <c r="D84" s="250" t="s">
        <v>1091</v>
      </c>
      <c r="E84" s="251">
        <v>24</v>
      </c>
      <c r="F84" s="252"/>
      <c r="G84" s="253">
        <f>ROUND(E84*F84,2)</f>
        <v>0</v>
      </c>
      <c r="H84" s="252"/>
      <c r="I84" s="253">
        <f>ROUND(E84*H84,2)</f>
        <v>0</v>
      </c>
      <c r="J84" s="252"/>
      <c r="K84" s="253">
        <f>ROUND(E84*J84,2)</f>
        <v>0</v>
      </c>
      <c r="L84" s="253">
        <v>21</v>
      </c>
      <c r="M84" s="253">
        <f>G84*(1+L84/100)</f>
        <v>0</v>
      </c>
      <c r="N84" s="251">
        <v>0</v>
      </c>
      <c r="O84" s="251">
        <f>ROUND(E84*N84,2)</f>
        <v>0</v>
      </c>
      <c r="P84" s="251">
        <v>0</v>
      </c>
      <c r="Q84" s="251">
        <f>ROUND(E84*P84,2)</f>
        <v>0</v>
      </c>
      <c r="R84" s="253"/>
      <c r="S84" s="253" t="s">
        <v>418</v>
      </c>
      <c r="T84" s="254" t="s">
        <v>419</v>
      </c>
      <c r="U84" s="232">
        <v>0</v>
      </c>
      <c r="V84" s="232">
        <f>ROUND(E84*U84,2)</f>
        <v>0</v>
      </c>
      <c r="W84" s="232"/>
      <c r="X84" s="232" t="s">
        <v>535</v>
      </c>
      <c r="Y84" s="232" t="s">
        <v>235</v>
      </c>
      <c r="Z84" s="212"/>
      <c r="AA84" s="212"/>
      <c r="AB84" s="212"/>
      <c r="AC84" s="212"/>
      <c r="AD84" s="212"/>
      <c r="AE84" s="212"/>
      <c r="AF84" s="212"/>
      <c r="AG84" s="212" t="s">
        <v>536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2" x14ac:dyDescent="0.25">
      <c r="A85" s="229"/>
      <c r="B85" s="230"/>
      <c r="C85" s="269" t="s">
        <v>1815</v>
      </c>
      <c r="D85" s="262"/>
      <c r="E85" s="262"/>
      <c r="F85" s="262"/>
      <c r="G85" s="26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2"/>
      <c r="AA85" s="212"/>
      <c r="AB85" s="212"/>
      <c r="AC85" s="212"/>
      <c r="AD85" s="212"/>
      <c r="AE85" s="212"/>
      <c r="AF85" s="212"/>
      <c r="AG85" s="212" t="s">
        <v>297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5">
      <c r="A86" s="248">
        <v>36</v>
      </c>
      <c r="B86" s="249" t="s">
        <v>1816</v>
      </c>
      <c r="C86" s="266" t="s">
        <v>1817</v>
      </c>
      <c r="D86" s="250" t="s">
        <v>231</v>
      </c>
      <c r="E86" s="251">
        <v>6.1</v>
      </c>
      <c r="F86" s="252"/>
      <c r="G86" s="253">
        <f>ROUND(E86*F86,2)</f>
        <v>0</v>
      </c>
      <c r="H86" s="252"/>
      <c r="I86" s="253">
        <f>ROUND(E86*H86,2)</f>
        <v>0</v>
      </c>
      <c r="J86" s="252"/>
      <c r="K86" s="253">
        <f>ROUND(E86*J86,2)</f>
        <v>0</v>
      </c>
      <c r="L86" s="253">
        <v>21</v>
      </c>
      <c r="M86" s="253">
        <f>G86*(1+L86/100)</f>
        <v>0</v>
      </c>
      <c r="N86" s="251">
        <v>0</v>
      </c>
      <c r="O86" s="251">
        <f>ROUND(E86*N86,2)</f>
        <v>0</v>
      </c>
      <c r="P86" s="251">
        <v>0</v>
      </c>
      <c r="Q86" s="251">
        <f>ROUND(E86*P86,2)</f>
        <v>0</v>
      </c>
      <c r="R86" s="253" t="s">
        <v>461</v>
      </c>
      <c r="S86" s="253" t="s">
        <v>232</v>
      </c>
      <c r="T86" s="254" t="s">
        <v>233</v>
      </c>
      <c r="U86" s="232">
        <v>0</v>
      </c>
      <c r="V86" s="232">
        <f>ROUND(E86*U86,2)</f>
        <v>0</v>
      </c>
      <c r="W86" s="232"/>
      <c r="X86" s="232" t="s">
        <v>462</v>
      </c>
      <c r="Y86" s="232" t="s">
        <v>235</v>
      </c>
      <c r="Z86" s="212"/>
      <c r="AA86" s="212"/>
      <c r="AB86" s="212"/>
      <c r="AC86" s="212"/>
      <c r="AD86" s="212"/>
      <c r="AE86" s="212"/>
      <c r="AF86" s="212"/>
      <c r="AG86" s="212" t="s">
        <v>1219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2" x14ac:dyDescent="0.25">
      <c r="A87" s="229"/>
      <c r="B87" s="230"/>
      <c r="C87" s="269" t="s">
        <v>1818</v>
      </c>
      <c r="D87" s="262"/>
      <c r="E87" s="262"/>
      <c r="F87" s="262"/>
      <c r="G87" s="262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32"/>
      <c r="Z87" s="212"/>
      <c r="AA87" s="212"/>
      <c r="AB87" s="212"/>
      <c r="AC87" s="212"/>
      <c r="AD87" s="212"/>
      <c r="AE87" s="212"/>
      <c r="AF87" s="212"/>
      <c r="AG87" s="212" t="s">
        <v>297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5">
      <c r="A88" s="248">
        <v>37</v>
      </c>
      <c r="B88" s="249" t="s">
        <v>1737</v>
      </c>
      <c r="C88" s="266" t="s">
        <v>1819</v>
      </c>
      <c r="D88" s="250" t="s">
        <v>405</v>
      </c>
      <c r="E88" s="251">
        <v>16</v>
      </c>
      <c r="F88" s="252"/>
      <c r="G88" s="253">
        <f>ROUND(E88*F88,2)</f>
        <v>0</v>
      </c>
      <c r="H88" s="252"/>
      <c r="I88" s="253">
        <f>ROUND(E88*H88,2)</f>
        <v>0</v>
      </c>
      <c r="J88" s="252"/>
      <c r="K88" s="253">
        <f>ROUND(E88*J88,2)</f>
        <v>0</v>
      </c>
      <c r="L88" s="253">
        <v>21</v>
      </c>
      <c r="M88" s="253">
        <f>G88*(1+L88/100)</f>
        <v>0</v>
      </c>
      <c r="N88" s="251">
        <v>0</v>
      </c>
      <c r="O88" s="251">
        <f>ROUND(E88*N88,2)</f>
        <v>0</v>
      </c>
      <c r="P88" s="251">
        <v>0</v>
      </c>
      <c r="Q88" s="251">
        <f>ROUND(E88*P88,2)</f>
        <v>0</v>
      </c>
      <c r="R88" s="253"/>
      <c r="S88" s="253" t="s">
        <v>418</v>
      </c>
      <c r="T88" s="254" t="s">
        <v>419</v>
      </c>
      <c r="U88" s="232">
        <v>0</v>
      </c>
      <c r="V88" s="232">
        <f>ROUND(E88*U88,2)</f>
        <v>0</v>
      </c>
      <c r="W88" s="232"/>
      <c r="X88" s="232" t="s">
        <v>535</v>
      </c>
      <c r="Y88" s="232" t="s">
        <v>235</v>
      </c>
      <c r="Z88" s="212"/>
      <c r="AA88" s="212"/>
      <c r="AB88" s="212"/>
      <c r="AC88" s="212"/>
      <c r="AD88" s="212"/>
      <c r="AE88" s="212"/>
      <c r="AF88" s="212"/>
      <c r="AG88" s="212" t="s">
        <v>536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2" x14ac:dyDescent="0.25">
      <c r="A89" s="229"/>
      <c r="B89" s="230"/>
      <c r="C89" s="269" t="s">
        <v>1820</v>
      </c>
      <c r="D89" s="262"/>
      <c r="E89" s="262"/>
      <c r="F89" s="262"/>
      <c r="G89" s="262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2"/>
      <c r="AA89" s="212"/>
      <c r="AB89" s="212"/>
      <c r="AC89" s="212"/>
      <c r="AD89" s="212"/>
      <c r="AE89" s="212"/>
      <c r="AF89" s="212"/>
      <c r="AG89" s="212" t="s">
        <v>297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5">
      <c r="A90" s="248">
        <v>38</v>
      </c>
      <c r="B90" s="249" t="s">
        <v>1737</v>
      </c>
      <c r="C90" s="266" t="s">
        <v>1821</v>
      </c>
      <c r="D90" s="250" t="s">
        <v>1091</v>
      </c>
      <c r="E90" s="251">
        <v>24</v>
      </c>
      <c r="F90" s="252"/>
      <c r="G90" s="253">
        <f>ROUND(E90*F90,2)</f>
        <v>0</v>
      </c>
      <c r="H90" s="252"/>
      <c r="I90" s="253">
        <f>ROUND(E90*H90,2)</f>
        <v>0</v>
      </c>
      <c r="J90" s="252"/>
      <c r="K90" s="253">
        <f>ROUND(E90*J90,2)</f>
        <v>0</v>
      </c>
      <c r="L90" s="253">
        <v>21</v>
      </c>
      <c r="M90" s="253">
        <f>G90*(1+L90/100)</f>
        <v>0</v>
      </c>
      <c r="N90" s="251">
        <v>0</v>
      </c>
      <c r="O90" s="251">
        <f>ROUND(E90*N90,2)</f>
        <v>0</v>
      </c>
      <c r="P90" s="251">
        <v>0</v>
      </c>
      <c r="Q90" s="251">
        <f>ROUND(E90*P90,2)</f>
        <v>0</v>
      </c>
      <c r="R90" s="253"/>
      <c r="S90" s="253" t="s">
        <v>418</v>
      </c>
      <c r="T90" s="254" t="s">
        <v>419</v>
      </c>
      <c r="U90" s="232">
        <v>0</v>
      </c>
      <c r="V90" s="232">
        <f>ROUND(E90*U90,2)</f>
        <v>0</v>
      </c>
      <c r="W90" s="232"/>
      <c r="X90" s="232" t="s">
        <v>535</v>
      </c>
      <c r="Y90" s="232" t="s">
        <v>235</v>
      </c>
      <c r="Z90" s="212"/>
      <c r="AA90" s="212"/>
      <c r="AB90" s="212"/>
      <c r="AC90" s="212"/>
      <c r="AD90" s="212"/>
      <c r="AE90" s="212"/>
      <c r="AF90" s="212"/>
      <c r="AG90" s="212" t="s">
        <v>536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2" x14ac:dyDescent="0.25">
      <c r="A91" s="229"/>
      <c r="B91" s="230"/>
      <c r="C91" s="269" t="s">
        <v>1822</v>
      </c>
      <c r="D91" s="262"/>
      <c r="E91" s="262"/>
      <c r="F91" s="262"/>
      <c r="G91" s="262"/>
      <c r="H91" s="232"/>
      <c r="I91" s="232"/>
      <c r="J91" s="232"/>
      <c r="K91" s="232"/>
      <c r="L91" s="232"/>
      <c r="M91" s="232"/>
      <c r="N91" s="231"/>
      <c r="O91" s="231"/>
      <c r="P91" s="231"/>
      <c r="Q91" s="231"/>
      <c r="R91" s="232"/>
      <c r="S91" s="232"/>
      <c r="T91" s="232"/>
      <c r="U91" s="232"/>
      <c r="V91" s="232"/>
      <c r="W91" s="232"/>
      <c r="X91" s="232"/>
      <c r="Y91" s="232"/>
      <c r="Z91" s="212"/>
      <c r="AA91" s="212"/>
      <c r="AB91" s="212"/>
      <c r="AC91" s="212"/>
      <c r="AD91" s="212"/>
      <c r="AE91" s="212"/>
      <c r="AF91" s="212"/>
      <c r="AG91" s="212" t="s">
        <v>297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5">
      <c r="A92" s="248">
        <v>39</v>
      </c>
      <c r="B92" s="249" t="s">
        <v>1737</v>
      </c>
      <c r="C92" s="266" t="s">
        <v>1823</v>
      </c>
      <c r="D92" s="250" t="s">
        <v>231</v>
      </c>
      <c r="E92" s="251">
        <v>2</v>
      </c>
      <c r="F92" s="252"/>
      <c r="G92" s="253">
        <f>ROUND(E92*F92,2)</f>
        <v>0</v>
      </c>
      <c r="H92" s="252"/>
      <c r="I92" s="253">
        <f>ROUND(E92*H92,2)</f>
        <v>0</v>
      </c>
      <c r="J92" s="252"/>
      <c r="K92" s="253">
        <f>ROUND(E92*J92,2)</f>
        <v>0</v>
      </c>
      <c r="L92" s="253">
        <v>21</v>
      </c>
      <c r="M92" s="253">
        <f>G92*(1+L92/100)</f>
        <v>0</v>
      </c>
      <c r="N92" s="251">
        <v>0</v>
      </c>
      <c r="O92" s="251">
        <f>ROUND(E92*N92,2)</f>
        <v>0</v>
      </c>
      <c r="P92" s="251">
        <v>0</v>
      </c>
      <c r="Q92" s="251">
        <f>ROUND(E92*P92,2)</f>
        <v>0</v>
      </c>
      <c r="R92" s="253"/>
      <c r="S92" s="253" t="s">
        <v>418</v>
      </c>
      <c r="T92" s="254" t="s">
        <v>419</v>
      </c>
      <c r="U92" s="232">
        <v>0</v>
      </c>
      <c r="V92" s="232">
        <f>ROUND(E92*U92,2)</f>
        <v>0</v>
      </c>
      <c r="W92" s="232"/>
      <c r="X92" s="232" t="s">
        <v>535</v>
      </c>
      <c r="Y92" s="232" t="s">
        <v>235</v>
      </c>
      <c r="Z92" s="212"/>
      <c r="AA92" s="212"/>
      <c r="AB92" s="212"/>
      <c r="AC92" s="212"/>
      <c r="AD92" s="212"/>
      <c r="AE92" s="212"/>
      <c r="AF92" s="212"/>
      <c r="AG92" s="212" t="s">
        <v>536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2" x14ac:dyDescent="0.25">
      <c r="A93" s="229"/>
      <c r="B93" s="230"/>
      <c r="C93" s="269" t="s">
        <v>1824</v>
      </c>
      <c r="D93" s="262"/>
      <c r="E93" s="262"/>
      <c r="F93" s="262"/>
      <c r="G93" s="262"/>
      <c r="H93" s="232"/>
      <c r="I93" s="232"/>
      <c r="J93" s="232"/>
      <c r="K93" s="232"/>
      <c r="L93" s="232"/>
      <c r="M93" s="232"/>
      <c r="N93" s="231"/>
      <c r="O93" s="231"/>
      <c r="P93" s="231"/>
      <c r="Q93" s="231"/>
      <c r="R93" s="232"/>
      <c r="S93" s="232"/>
      <c r="T93" s="232"/>
      <c r="U93" s="232"/>
      <c r="V93" s="232"/>
      <c r="W93" s="232"/>
      <c r="X93" s="232"/>
      <c r="Y93" s="232"/>
      <c r="Z93" s="212"/>
      <c r="AA93" s="212"/>
      <c r="AB93" s="212"/>
      <c r="AC93" s="212"/>
      <c r="AD93" s="212"/>
      <c r="AE93" s="212"/>
      <c r="AF93" s="212"/>
      <c r="AG93" s="212" t="s">
        <v>297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5">
      <c r="A94" s="248">
        <v>40</v>
      </c>
      <c r="B94" s="249" t="s">
        <v>1737</v>
      </c>
      <c r="C94" s="266" t="s">
        <v>1825</v>
      </c>
      <c r="D94" s="250" t="s">
        <v>231</v>
      </c>
      <c r="E94" s="251">
        <v>32.027999999999999</v>
      </c>
      <c r="F94" s="252"/>
      <c r="G94" s="253">
        <f>ROUND(E94*F94,2)</f>
        <v>0</v>
      </c>
      <c r="H94" s="252"/>
      <c r="I94" s="253">
        <f>ROUND(E94*H94,2)</f>
        <v>0</v>
      </c>
      <c r="J94" s="252"/>
      <c r="K94" s="253">
        <f>ROUND(E94*J94,2)</f>
        <v>0</v>
      </c>
      <c r="L94" s="253">
        <v>21</v>
      </c>
      <c r="M94" s="253">
        <f>G94*(1+L94/100)</f>
        <v>0</v>
      </c>
      <c r="N94" s="251">
        <v>0</v>
      </c>
      <c r="O94" s="251">
        <f>ROUND(E94*N94,2)</f>
        <v>0</v>
      </c>
      <c r="P94" s="251">
        <v>0</v>
      </c>
      <c r="Q94" s="251">
        <f>ROUND(E94*P94,2)</f>
        <v>0</v>
      </c>
      <c r="R94" s="253"/>
      <c r="S94" s="253" t="s">
        <v>418</v>
      </c>
      <c r="T94" s="254" t="s">
        <v>419</v>
      </c>
      <c r="U94" s="232">
        <v>0</v>
      </c>
      <c r="V94" s="232">
        <f>ROUND(E94*U94,2)</f>
        <v>0</v>
      </c>
      <c r="W94" s="232"/>
      <c r="X94" s="232" t="s">
        <v>535</v>
      </c>
      <c r="Y94" s="232" t="s">
        <v>235</v>
      </c>
      <c r="Z94" s="212"/>
      <c r="AA94" s="212"/>
      <c r="AB94" s="212"/>
      <c r="AC94" s="212"/>
      <c r="AD94" s="212"/>
      <c r="AE94" s="212"/>
      <c r="AF94" s="212"/>
      <c r="AG94" s="212" t="s">
        <v>536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2" x14ac:dyDescent="0.25">
      <c r="A95" s="229"/>
      <c r="B95" s="230"/>
      <c r="C95" s="269" t="s">
        <v>1826</v>
      </c>
      <c r="D95" s="262"/>
      <c r="E95" s="262"/>
      <c r="F95" s="262"/>
      <c r="G95" s="262"/>
      <c r="H95" s="232"/>
      <c r="I95" s="232"/>
      <c r="J95" s="232"/>
      <c r="K95" s="232"/>
      <c r="L95" s="232"/>
      <c r="M95" s="232"/>
      <c r="N95" s="231"/>
      <c r="O95" s="231"/>
      <c r="P95" s="231"/>
      <c r="Q95" s="231"/>
      <c r="R95" s="232"/>
      <c r="S95" s="232"/>
      <c r="T95" s="232"/>
      <c r="U95" s="232"/>
      <c r="V95" s="232"/>
      <c r="W95" s="232"/>
      <c r="X95" s="232"/>
      <c r="Y95" s="232"/>
      <c r="Z95" s="212"/>
      <c r="AA95" s="212"/>
      <c r="AB95" s="212"/>
      <c r="AC95" s="212"/>
      <c r="AD95" s="212"/>
      <c r="AE95" s="212"/>
      <c r="AF95" s="212"/>
      <c r="AG95" s="212" t="s">
        <v>297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5">
      <c r="A96" s="248">
        <v>41</v>
      </c>
      <c r="B96" s="249" t="s">
        <v>1737</v>
      </c>
      <c r="C96" s="266" t="s">
        <v>1827</v>
      </c>
      <c r="D96" s="250" t="s">
        <v>291</v>
      </c>
      <c r="E96" s="251">
        <v>11</v>
      </c>
      <c r="F96" s="252"/>
      <c r="G96" s="253">
        <f>ROUND(E96*F96,2)</f>
        <v>0</v>
      </c>
      <c r="H96" s="252"/>
      <c r="I96" s="253">
        <f>ROUND(E96*H96,2)</f>
        <v>0</v>
      </c>
      <c r="J96" s="252"/>
      <c r="K96" s="253">
        <f>ROUND(E96*J96,2)</f>
        <v>0</v>
      </c>
      <c r="L96" s="253">
        <v>21</v>
      </c>
      <c r="M96" s="253">
        <f>G96*(1+L96/100)</f>
        <v>0</v>
      </c>
      <c r="N96" s="251">
        <v>0</v>
      </c>
      <c r="O96" s="251">
        <f>ROUND(E96*N96,2)</f>
        <v>0</v>
      </c>
      <c r="P96" s="251">
        <v>0</v>
      </c>
      <c r="Q96" s="251">
        <f>ROUND(E96*P96,2)</f>
        <v>0</v>
      </c>
      <c r="R96" s="253"/>
      <c r="S96" s="253" t="s">
        <v>418</v>
      </c>
      <c r="T96" s="254" t="s">
        <v>419</v>
      </c>
      <c r="U96" s="232">
        <v>0</v>
      </c>
      <c r="V96" s="232">
        <f>ROUND(E96*U96,2)</f>
        <v>0</v>
      </c>
      <c r="W96" s="232"/>
      <c r="X96" s="232" t="s">
        <v>535</v>
      </c>
      <c r="Y96" s="232" t="s">
        <v>235</v>
      </c>
      <c r="Z96" s="212"/>
      <c r="AA96" s="212"/>
      <c r="AB96" s="212"/>
      <c r="AC96" s="212"/>
      <c r="AD96" s="212"/>
      <c r="AE96" s="212"/>
      <c r="AF96" s="212"/>
      <c r="AG96" s="212" t="s">
        <v>536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25">
      <c r="A97" s="229"/>
      <c r="B97" s="230"/>
      <c r="C97" s="269" t="s">
        <v>1828</v>
      </c>
      <c r="D97" s="262"/>
      <c r="E97" s="262"/>
      <c r="F97" s="262"/>
      <c r="G97" s="262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32"/>
      <c r="Z97" s="212"/>
      <c r="AA97" s="212"/>
      <c r="AB97" s="212"/>
      <c r="AC97" s="212"/>
      <c r="AD97" s="212"/>
      <c r="AE97" s="212"/>
      <c r="AF97" s="212"/>
      <c r="AG97" s="212" t="s">
        <v>297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5">
      <c r="A98" s="248">
        <v>42</v>
      </c>
      <c r="B98" s="249" t="s">
        <v>1737</v>
      </c>
      <c r="C98" s="266" t="s">
        <v>1829</v>
      </c>
      <c r="D98" s="250" t="s">
        <v>1091</v>
      </c>
      <c r="E98" s="251">
        <v>1052</v>
      </c>
      <c r="F98" s="252"/>
      <c r="G98" s="253">
        <f>ROUND(E98*F98,2)</f>
        <v>0</v>
      </c>
      <c r="H98" s="252"/>
      <c r="I98" s="253">
        <f>ROUND(E98*H98,2)</f>
        <v>0</v>
      </c>
      <c r="J98" s="252"/>
      <c r="K98" s="253">
        <f>ROUND(E98*J98,2)</f>
        <v>0</v>
      </c>
      <c r="L98" s="253">
        <v>21</v>
      </c>
      <c r="M98" s="253">
        <f>G98*(1+L98/100)</f>
        <v>0</v>
      </c>
      <c r="N98" s="251">
        <v>0</v>
      </c>
      <c r="O98" s="251">
        <f>ROUND(E98*N98,2)</f>
        <v>0</v>
      </c>
      <c r="P98" s="251">
        <v>0</v>
      </c>
      <c r="Q98" s="251">
        <f>ROUND(E98*P98,2)</f>
        <v>0</v>
      </c>
      <c r="R98" s="253"/>
      <c r="S98" s="253" t="s">
        <v>418</v>
      </c>
      <c r="T98" s="254" t="s">
        <v>419</v>
      </c>
      <c r="U98" s="232">
        <v>0</v>
      </c>
      <c r="V98" s="232">
        <f>ROUND(E98*U98,2)</f>
        <v>0</v>
      </c>
      <c r="W98" s="232"/>
      <c r="X98" s="232" t="s">
        <v>535</v>
      </c>
      <c r="Y98" s="232" t="s">
        <v>235</v>
      </c>
      <c r="Z98" s="212"/>
      <c r="AA98" s="212"/>
      <c r="AB98" s="212"/>
      <c r="AC98" s="212"/>
      <c r="AD98" s="212"/>
      <c r="AE98" s="212"/>
      <c r="AF98" s="212"/>
      <c r="AG98" s="212" t="s">
        <v>536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2" x14ac:dyDescent="0.25">
      <c r="A99" s="229"/>
      <c r="B99" s="230"/>
      <c r="C99" s="269" t="s">
        <v>1784</v>
      </c>
      <c r="D99" s="262"/>
      <c r="E99" s="262"/>
      <c r="F99" s="262"/>
      <c r="G99" s="262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32"/>
      <c r="Z99" s="212"/>
      <c r="AA99" s="212"/>
      <c r="AB99" s="212"/>
      <c r="AC99" s="212"/>
      <c r="AD99" s="212"/>
      <c r="AE99" s="212"/>
      <c r="AF99" s="212"/>
      <c r="AG99" s="212" t="s">
        <v>297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5">
      <c r="A100" s="229"/>
      <c r="B100" s="230"/>
      <c r="C100" s="270" t="s">
        <v>1830</v>
      </c>
      <c r="D100" s="264"/>
      <c r="E100" s="264"/>
      <c r="F100" s="264"/>
      <c r="G100" s="264"/>
      <c r="H100" s="232"/>
      <c r="I100" s="232"/>
      <c r="J100" s="232"/>
      <c r="K100" s="232"/>
      <c r="L100" s="232"/>
      <c r="M100" s="232"/>
      <c r="N100" s="231"/>
      <c r="O100" s="231"/>
      <c r="P100" s="231"/>
      <c r="Q100" s="231"/>
      <c r="R100" s="232"/>
      <c r="S100" s="232"/>
      <c r="T100" s="232"/>
      <c r="U100" s="232"/>
      <c r="V100" s="232"/>
      <c r="W100" s="232"/>
      <c r="X100" s="232"/>
      <c r="Y100" s="232"/>
      <c r="Z100" s="212"/>
      <c r="AA100" s="212"/>
      <c r="AB100" s="212"/>
      <c r="AC100" s="212"/>
      <c r="AD100" s="212"/>
      <c r="AE100" s="212"/>
      <c r="AF100" s="212"/>
      <c r="AG100" s="212" t="s">
        <v>297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5">
      <c r="A101" s="248">
        <v>43</v>
      </c>
      <c r="B101" s="249" t="s">
        <v>1737</v>
      </c>
      <c r="C101" s="266" t="s">
        <v>1831</v>
      </c>
      <c r="D101" s="250" t="s">
        <v>1812</v>
      </c>
      <c r="E101" s="251">
        <v>13.64</v>
      </c>
      <c r="F101" s="252"/>
      <c r="G101" s="253">
        <f>ROUND(E101*F101,2)</f>
        <v>0</v>
      </c>
      <c r="H101" s="252"/>
      <c r="I101" s="253">
        <f>ROUND(E101*H101,2)</f>
        <v>0</v>
      </c>
      <c r="J101" s="252"/>
      <c r="K101" s="253">
        <f>ROUND(E101*J101,2)</f>
        <v>0</v>
      </c>
      <c r="L101" s="253">
        <v>21</v>
      </c>
      <c r="M101" s="253">
        <f>G101*(1+L101/100)</f>
        <v>0</v>
      </c>
      <c r="N101" s="251">
        <v>0</v>
      </c>
      <c r="O101" s="251">
        <f>ROUND(E101*N101,2)</f>
        <v>0</v>
      </c>
      <c r="P101" s="251">
        <v>0</v>
      </c>
      <c r="Q101" s="251">
        <f>ROUND(E101*P101,2)</f>
        <v>0</v>
      </c>
      <c r="R101" s="253"/>
      <c r="S101" s="253" t="s">
        <v>418</v>
      </c>
      <c r="T101" s="254" t="s">
        <v>419</v>
      </c>
      <c r="U101" s="232">
        <v>0</v>
      </c>
      <c r="V101" s="232">
        <f>ROUND(E101*U101,2)</f>
        <v>0</v>
      </c>
      <c r="W101" s="232"/>
      <c r="X101" s="232" t="s">
        <v>535</v>
      </c>
      <c r="Y101" s="232" t="s">
        <v>235</v>
      </c>
      <c r="Z101" s="212"/>
      <c r="AA101" s="212"/>
      <c r="AB101" s="212"/>
      <c r="AC101" s="212"/>
      <c r="AD101" s="212"/>
      <c r="AE101" s="212"/>
      <c r="AF101" s="212"/>
      <c r="AG101" s="212" t="s">
        <v>536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2" x14ac:dyDescent="0.25">
      <c r="A102" s="229"/>
      <c r="B102" s="230"/>
      <c r="C102" s="269" t="s">
        <v>1832</v>
      </c>
      <c r="D102" s="262"/>
      <c r="E102" s="262"/>
      <c r="F102" s="262"/>
      <c r="G102" s="262"/>
      <c r="H102" s="232"/>
      <c r="I102" s="232"/>
      <c r="J102" s="232"/>
      <c r="K102" s="232"/>
      <c r="L102" s="232"/>
      <c r="M102" s="232"/>
      <c r="N102" s="231"/>
      <c r="O102" s="231"/>
      <c r="P102" s="231"/>
      <c r="Q102" s="231"/>
      <c r="R102" s="232"/>
      <c r="S102" s="232"/>
      <c r="T102" s="232"/>
      <c r="U102" s="232"/>
      <c r="V102" s="232"/>
      <c r="W102" s="232"/>
      <c r="X102" s="232"/>
      <c r="Y102" s="232"/>
      <c r="Z102" s="212"/>
      <c r="AA102" s="212"/>
      <c r="AB102" s="212"/>
      <c r="AC102" s="212"/>
      <c r="AD102" s="212"/>
      <c r="AE102" s="212"/>
      <c r="AF102" s="212"/>
      <c r="AG102" s="212" t="s">
        <v>297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5">
      <c r="A103" s="248">
        <v>44</v>
      </c>
      <c r="B103" s="249" t="s">
        <v>1737</v>
      </c>
      <c r="C103" s="266" t="s">
        <v>1833</v>
      </c>
      <c r="D103" s="250" t="s">
        <v>1812</v>
      </c>
      <c r="E103" s="251">
        <v>4</v>
      </c>
      <c r="F103" s="252"/>
      <c r="G103" s="253">
        <f>ROUND(E103*F103,2)</f>
        <v>0</v>
      </c>
      <c r="H103" s="252"/>
      <c r="I103" s="253">
        <f>ROUND(E103*H103,2)</f>
        <v>0</v>
      </c>
      <c r="J103" s="252"/>
      <c r="K103" s="253">
        <f>ROUND(E103*J103,2)</f>
        <v>0</v>
      </c>
      <c r="L103" s="253">
        <v>21</v>
      </c>
      <c r="M103" s="253">
        <f>G103*(1+L103/100)</f>
        <v>0</v>
      </c>
      <c r="N103" s="251">
        <v>0</v>
      </c>
      <c r="O103" s="251">
        <f>ROUND(E103*N103,2)</f>
        <v>0</v>
      </c>
      <c r="P103" s="251">
        <v>0</v>
      </c>
      <c r="Q103" s="251">
        <f>ROUND(E103*P103,2)</f>
        <v>0</v>
      </c>
      <c r="R103" s="253"/>
      <c r="S103" s="253" t="s">
        <v>418</v>
      </c>
      <c r="T103" s="254" t="s">
        <v>419</v>
      </c>
      <c r="U103" s="232">
        <v>0</v>
      </c>
      <c r="V103" s="232">
        <f>ROUND(E103*U103,2)</f>
        <v>0</v>
      </c>
      <c r="W103" s="232"/>
      <c r="X103" s="232" t="s">
        <v>535</v>
      </c>
      <c r="Y103" s="232" t="s">
        <v>235</v>
      </c>
      <c r="Z103" s="212"/>
      <c r="AA103" s="212"/>
      <c r="AB103" s="212"/>
      <c r="AC103" s="212"/>
      <c r="AD103" s="212"/>
      <c r="AE103" s="212"/>
      <c r="AF103" s="212"/>
      <c r="AG103" s="212" t="s">
        <v>536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2" x14ac:dyDescent="0.25">
      <c r="A104" s="229"/>
      <c r="B104" s="230"/>
      <c r="C104" s="269" t="s">
        <v>1834</v>
      </c>
      <c r="D104" s="262"/>
      <c r="E104" s="262"/>
      <c r="F104" s="262"/>
      <c r="G104" s="262"/>
      <c r="H104" s="232"/>
      <c r="I104" s="232"/>
      <c r="J104" s="232"/>
      <c r="K104" s="232"/>
      <c r="L104" s="232"/>
      <c r="M104" s="232"/>
      <c r="N104" s="231"/>
      <c r="O104" s="231"/>
      <c r="P104" s="231"/>
      <c r="Q104" s="231"/>
      <c r="R104" s="232"/>
      <c r="S104" s="232"/>
      <c r="T104" s="232"/>
      <c r="U104" s="232"/>
      <c r="V104" s="232"/>
      <c r="W104" s="232"/>
      <c r="X104" s="232"/>
      <c r="Y104" s="232"/>
      <c r="Z104" s="212"/>
      <c r="AA104" s="212"/>
      <c r="AB104" s="212"/>
      <c r="AC104" s="212"/>
      <c r="AD104" s="212"/>
      <c r="AE104" s="212"/>
      <c r="AF104" s="212"/>
      <c r="AG104" s="212" t="s">
        <v>297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ht="13" x14ac:dyDescent="0.25">
      <c r="A105" s="238" t="s">
        <v>227</v>
      </c>
      <c r="B105" s="239" t="s">
        <v>168</v>
      </c>
      <c r="C105" s="265" t="s">
        <v>169</v>
      </c>
      <c r="D105" s="240"/>
      <c r="E105" s="241"/>
      <c r="F105" s="242"/>
      <c r="G105" s="242">
        <f>SUMIF(AG106:AG107,"&lt;&gt;NOR",G106:G107)</f>
        <v>0</v>
      </c>
      <c r="H105" s="242"/>
      <c r="I105" s="242">
        <f>SUM(I106:I107)</f>
        <v>0</v>
      </c>
      <c r="J105" s="242"/>
      <c r="K105" s="242">
        <f>SUM(K106:K107)</f>
        <v>0</v>
      </c>
      <c r="L105" s="242"/>
      <c r="M105" s="242">
        <f>SUM(M106:M107)</f>
        <v>0</v>
      </c>
      <c r="N105" s="241"/>
      <c r="O105" s="241">
        <f>SUM(O106:O107)</f>
        <v>0</v>
      </c>
      <c r="P105" s="241"/>
      <c r="Q105" s="241">
        <f>SUM(Q106:Q107)</f>
        <v>0</v>
      </c>
      <c r="R105" s="242"/>
      <c r="S105" s="242"/>
      <c r="T105" s="243"/>
      <c r="U105" s="237"/>
      <c r="V105" s="237">
        <f>SUM(V106:V107)</f>
        <v>99.17</v>
      </c>
      <c r="W105" s="237"/>
      <c r="X105" s="237"/>
      <c r="Y105" s="237"/>
      <c r="AG105" t="s">
        <v>228</v>
      </c>
    </row>
    <row r="106" spans="1:60" outlineLevel="1" x14ac:dyDescent="0.25">
      <c r="A106" s="255">
        <v>45</v>
      </c>
      <c r="B106" s="256" t="s">
        <v>1835</v>
      </c>
      <c r="C106" s="268" t="s">
        <v>1836</v>
      </c>
      <c r="D106" s="257" t="s">
        <v>444</v>
      </c>
      <c r="E106" s="258">
        <v>51.506970000000003</v>
      </c>
      <c r="F106" s="259"/>
      <c r="G106" s="260">
        <f>ROUND(E106*F106,2)</f>
        <v>0</v>
      </c>
      <c r="H106" s="259"/>
      <c r="I106" s="260">
        <f>ROUND(E106*H106,2)</f>
        <v>0</v>
      </c>
      <c r="J106" s="259"/>
      <c r="K106" s="260">
        <f>ROUND(E106*J106,2)</f>
        <v>0</v>
      </c>
      <c r="L106" s="260">
        <v>21</v>
      </c>
      <c r="M106" s="260">
        <f>G106*(1+L106/100)</f>
        <v>0</v>
      </c>
      <c r="N106" s="258">
        <v>0</v>
      </c>
      <c r="O106" s="258">
        <f>ROUND(E106*N106,2)</f>
        <v>0</v>
      </c>
      <c r="P106" s="258">
        <v>0</v>
      </c>
      <c r="Q106" s="258">
        <f>ROUND(E106*P106,2)</f>
        <v>0</v>
      </c>
      <c r="R106" s="260"/>
      <c r="S106" s="260" t="s">
        <v>232</v>
      </c>
      <c r="T106" s="261" t="s">
        <v>233</v>
      </c>
      <c r="U106" s="232">
        <v>1.925</v>
      </c>
      <c r="V106" s="232">
        <f>ROUND(E106*U106,2)</f>
        <v>99.15</v>
      </c>
      <c r="W106" s="232"/>
      <c r="X106" s="232" t="s">
        <v>234</v>
      </c>
      <c r="Y106" s="232" t="s">
        <v>235</v>
      </c>
      <c r="Z106" s="212"/>
      <c r="AA106" s="212"/>
      <c r="AB106" s="212"/>
      <c r="AC106" s="212"/>
      <c r="AD106" s="212"/>
      <c r="AE106" s="212"/>
      <c r="AF106" s="212"/>
      <c r="AG106" s="212" t="s">
        <v>1264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5">
      <c r="A107" s="255">
        <v>46</v>
      </c>
      <c r="B107" s="256" t="s">
        <v>1837</v>
      </c>
      <c r="C107" s="268" t="s">
        <v>1838</v>
      </c>
      <c r="D107" s="257" t="s">
        <v>444</v>
      </c>
      <c r="E107" s="258">
        <v>1.0780000000000001</v>
      </c>
      <c r="F107" s="259"/>
      <c r="G107" s="260">
        <f>ROUND(E107*F107,2)</f>
        <v>0</v>
      </c>
      <c r="H107" s="259"/>
      <c r="I107" s="260">
        <f>ROUND(E107*H107,2)</f>
        <v>0</v>
      </c>
      <c r="J107" s="259"/>
      <c r="K107" s="260">
        <f>ROUND(E107*J107,2)</f>
        <v>0</v>
      </c>
      <c r="L107" s="260">
        <v>21</v>
      </c>
      <c r="M107" s="260">
        <f>G107*(1+L107/100)</f>
        <v>0</v>
      </c>
      <c r="N107" s="258">
        <v>0</v>
      </c>
      <c r="O107" s="258">
        <f>ROUND(E107*N107,2)</f>
        <v>0</v>
      </c>
      <c r="P107" s="258">
        <v>0</v>
      </c>
      <c r="Q107" s="258">
        <f>ROUND(E107*P107,2)</f>
        <v>0</v>
      </c>
      <c r="R107" s="260"/>
      <c r="S107" s="260" t="s">
        <v>232</v>
      </c>
      <c r="T107" s="261" t="s">
        <v>233</v>
      </c>
      <c r="U107" s="232">
        <v>0.02</v>
      </c>
      <c r="V107" s="232">
        <f>ROUND(E107*U107,2)</f>
        <v>0.02</v>
      </c>
      <c r="W107" s="232"/>
      <c r="X107" s="232" t="s">
        <v>234</v>
      </c>
      <c r="Y107" s="232" t="s">
        <v>235</v>
      </c>
      <c r="Z107" s="212"/>
      <c r="AA107" s="212"/>
      <c r="AB107" s="212"/>
      <c r="AC107" s="212"/>
      <c r="AD107" s="212"/>
      <c r="AE107" s="212"/>
      <c r="AF107" s="212"/>
      <c r="AG107" s="212" t="s">
        <v>1264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ht="13" x14ac:dyDescent="0.25">
      <c r="A108" s="215" t="s">
        <v>227</v>
      </c>
      <c r="B108" s="216" t="s">
        <v>114</v>
      </c>
      <c r="C108" s="273" t="s">
        <v>115</v>
      </c>
      <c r="D108" s="244"/>
      <c r="E108" s="245"/>
      <c r="F108" s="246"/>
      <c r="G108" s="246">
        <f>SUMIF(AG109:AG135,"&lt;&gt;NOR",G109:G135)</f>
        <v>0</v>
      </c>
      <c r="H108" s="246"/>
      <c r="I108" s="246">
        <f>SUM(I109:I135)</f>
        <v>0</v>
      </c>
      <c r="J108" s="246"/>
      <c r="K108" s="246">
        <f>SUM(K109:K135)</f>
        <v>0</v>
      </c>
      <c r="L108" s="246"/>
      <c r="M108" s="246">
        <f>SUM(M109:M135)</f>
        <v>0</v>
      </c>
      <c r="N108" s="245"/>
      <c r="O108" s="245">
        <f>SUM(O109:O135)</f>
        <v>0</v>
      </c>
      <c r="P108" s="245"/>
      <c r="Q108" s="245">
        <f>SUM(Q109:Q135)</f>
        <v>0</v>
      </c>
      <c r="R108" s="246"/>
      <c r="S108" s="246"/>
      <c r="T108" s="247"/>
      <c r="U108" s="237"/>
      <c r="V108" s="237">
        <f>SUM(V109:V135)</f>
        <v>993.86000000000013</v>
      </c>
      <c r="W108" s="237"/>
      <c r="X108" s="237"/>
      <c r="Y108" s="237"/>
      <c r="AG108" t="s">
        <v>228</v>
      </c>
    </row>
    <row r="109" spans="1:60" outlineLevel="1" x14ac:dyDescent="0.25">
      <c r="A109" s="229"/>
      <c r="B109" s="230"/>
      <c r="C109" s="269" t="s">
        <v>1839</v>
      </c>
      <c r="D109" s="262"/>
      <c r="E109" s="262"/>
      <c r="F109" s="262"/>
      <c r="G109" s="262"/>
      <c r="H109" s="232"/>
      <c r="I109" s="232"/>
      <c r="J109" s="232"/>
      <c r="K109" s="232"/>
      <c r="L109" s="232"/>
      <c r="M109" s="232"/>
      <c r="N109" s="231"/>
      <c r="O109" s="231"/>
      <c r="P109" s="231"/>
      <c r="Q109" s="231"/>
      <c r="R109" s="232"/>
      <c r="S109" s="232"/>
      <c r="T109" s="232"/>
      <c r="U109" s="232"/>
      <c r="V109" s="232"/>
      <c r="W109" s="232"/>
      <c r="X109" s="232"/>
      <c r="Y109" s="232"/>
      <c r="Z109" s="212"/>
      <c r="AA109" s="212"/>
      <c r="AB109" s="212"/>
      <c r="AC109" s="212"/>
      <c r="AD109" s="212"/>
      <c r="AE109" s="212"/>
      <c r="AF109" s="212"/>
      <c r="AG109" s="212" t="s">
        <v>297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5">
      <c r="A110" s="248">
        <v>47</v>
      </c>
      <c r="B110" s="249" t="s">
        <v>1840</v>
      </c>
      <c r="C110" s="266" t="s">
        <v>1841</v>
      </c>
      <c r="D110" s="250" t="s">
        <v>1234</v>
      </c>
      <c r="E110" s="251">
        <v>40</v>
      </c>
      <c r="F110" s="252"/>
      <c r="G110" s="253">
        <f>ROUND(E110*F110,2)</f>
        <v>0</v>
      </c>
      <c r="H110" s="252"/>
      <c r="I110" s="253">
        <f>ROUND(E110*H110,2)</f>
        <v>0</v>
      </c>
      <c r="J110" s="252"/>
      <c r="K110" s="253">
        <f>ROUND(E110*J110,2)</f>
        <v>0</v>
      </c>
      <c r="L110" s="253">
        <v>21</v>
      </c>
      <c r="M110" s="253">
        <f>G110*(1+L110/100)</f>
        <v>0</v>
      </c>
      <c r="N110" s="251">
        <v>0</v>
      </c>
      <c r="O110" s="251">
        <f>ROUND(E110*N110,2)</f>
        <v>0</v>
      </c>
      <c r="P110" s="251">
        <v>0</v>
      </c>
      <c r="Q110" s="251">
        <f>ROUND(E110*P110,2)</f>
        <v>0</v>
      </c>
      <c r="R110" s="253"/>
      <c r="S110" s="253" t="s">
        <v>232</v>
      </c>
      <c r="T110" s="254" t="s">
        <v>233</v>
      </c>
      <c r="U110" s="232">
        <v>0.161</v>
      </c>
      <c r="V110" s="232">
        <f>ROUND(E110*U110,2)</f>
        <v>6.44</v>
      </c>
      <c r="W110" s="232"/>
      <c r="X110" s="232" t="s">
        <v>234</v>
      </c>
      <c r="Y110" s="232" t="s">
        <v>235</v>
      </c>
      <c r="Z110" s="212"/>
      <c r="AA110" s="212"/>
      <c r="AB110" s="212"/>
      <c r="AC110" s="212"/>
      <c r="AD110" s="212"/>
      <c r="AE110" s="212"/>
      <c r="AF110" s="212"/>
      <c r="AG110" s="212" t="s">
        <v>1264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2" x14ac:dyDescent="0.25">
      <c r="A111" s="229"/>
      <c r="B111" s="230"/>
      <c r="C111" s="269" t="s">
        <v>1842</v>
      </c>
      <c r="D111" s="262"/>
      <c r="E111" s="262"/>
      <c r="F111" s="262"/>
      <c r="G111" s="262"/>
      <c r="H111" s="232"/>
      <c r="I111" s="232"/>
      <c r="J111" s="232"/>
      <c r="K111" s="232"/>
      <c r="L111" s="232"/>
      <c r="M111" s="232"/>
      <c r="N111" s="231"/>
      <c r="O111" s="231"/>
      <c r="P111" s="231"/>
      <c r="Q111" s="231"/>
      <c r="R111" s="232"/>
      <c r="S111" s="232"/>
      <c r="T111" s="232"/>
      <c r="U111" s="232"/>
      <c r="V111" s="232"/>
      <c r="W111" s="232"/>
      <c r="X111" s="232"/>
      <c r="Y111" s="232"/>
      <c r="Z111" s="212"/>
      <c r="AA111" s="212"/>
      <c r="AB111" s="212"/>
      <c r="AC111" s="212"/>
      <c r="AD111" s="212"/>
      <c r="AE111" s="212"/>
      <c r="AF111" s="212"/>
      <c r="AG111" s="212" t="s">
        <v>297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5">
      <c r="A112" s="248">
        <v>48</v>
      </c>
      <c r="B112" s="249" t="s">
        <v>1843</v>
      </c>
      <c r="C112" s="266" t="s">
        <v>1844</v>
      </c>
      <c r="D112" s="250" t="s">
        <v>291</v>
      </c>
      <c r="E112" s="251">
        <v>12.8</v>
      </c>
      <c r="F112" s="252"/>
      <c r="G112" s="253">
        <f>ROUND(E112*F112,2)</f>
        <v>0</v>
      </c>
      <c r="H112" s="252"/>
      <c r="I112" s="253">
        <f>ROUND(E112*H112,2)</f>
        <v>0</v>
      </c>
      <c r="J112" s="252"/>
      <c r="K112" s="253">
        <f>ROUND(E112*J112,2)</f>
        <v>0</v>
      </c>
      <c r="L112" s="253">
        <v>21</v>
      </c>
      <c r="M112" s="253">
        <f>G112*(1+L112/100)</f>
        <v>0</v>
      </c>
      <c r="N112" s="251">
        <v>0</v>
      </c>
      <c r="O112" s="251">
        <f>ROUND(E112*N112,2)</f>
        <v>0</v>
      </c>
      <c r="P112" s="251">
        <v>0</v>
      </c>
      <c r="Q112" s="251">
        <f>ROUND(E112*P112,2)</f>
        <v>0</v>
      </c>
      <c r="R112" s="253"/>
      <c r="S112" s="253" t="s">
        <v>232</v>
      </c>
      <c r="T112" s="254" t="s">
        <v>233</v>
      </c>
      <c r="U112" s="232">
        <v>0.158</v>
      </c>
      <c r="V112" s="232">
        <f>ROUND(E112*U112,2)</f>
        <v>2.02</v>
      </c>
      <c r="W112" s="232"/>
      <c r="X112" s="232" t="s">
        <v>234</v>
      </c>
      <c r="Y112" s="232" t="s">
        <v>235</v>
      </c>
      <c r="Z112" s="212"/>
      <c r="AA112" s="212"/>
      <c r="AB112" s="212"/>
      <c r="AC112" s="212"/>
      <c r="AD112" s="212"/>
      <c r="AE112" s="212"/>
      <c r="AF112" s="212"/>
      <c r="AG112" s="212" t="s">
        <v>1264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2" x14ac:dyDescent="0.25">
      <c r="A113" s="229"/>
      <c r="B113" s="230"/>
      <c r="C113" s="269" t="s">
        <v>1845</v>
      </c>
      <c r="D113" s="262"/>
      <c r="E113" s="262"/>
      <c r="F113" s="262"/>
      <c r="G113" s="262"/>
      <c r="H113" s="232"/>
      <c r="I113" s="232"/>
      <c r="J113" s="232"/>
      <c r="K113" s="232"/>
      <c r="L113" s="232"/>
      <c r="M113" s="232"/>
      <c r="N113" s="231"/>
      <c r="O113" s="231"/>
      <c r="P113" s="231"/>
      <c r="Q113" s="231"/>
      <c r="R113" s="232"/>
      <c r="S113" s="232"/>
      <c r="T113" s="232"/>
      <c r="U113" s="232"/>
      <c r="V113" s="232"/>
      <c r="W113" s="232"/>
      <c r="X113" s="232"/>
      <c r="Y113" s="232"/>
      <c r="Z113" s="212"/>
      <c r="AA113" s="212"/>
      <c r="AB113" s="212"/>
      <c r="AC113" s="212"/>
      <c r="AD113" s="212"/>
      <c r="AE113" s="212"/>
      <c r="AF113" s="212"/>
      <c r="AG113" s="212" t="s">
        <v>297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5">
      <c r="A114" s="248">
        <v>49</v>
      </c>
      <c r="B114" s="249" t="s">
        <v>1846</v>
      </c>
      <c r="C114" s="266" t="s">
        <v>1847</v>
      </c>
      <c r="D114" s="250" t="s">
        <v>291</v>
      </c>
      <c r="E114" s="251">
        <v>3190</v>
      </c>
      <c r="F114" s="252"/>
      <c r="G114" s="253">
        <f>ROUND(E114*F114,2)</f>
        <v>0</v>
      </c>
      <c r="H114" s="252"/>
      <c r="I114" s="253">
        <f>ROUND(E114*H114,2)</f>
        <v>0</v>
      </c>
      <c r="J114" s="252"/>
      <c r="K114" s="253">
        <f>ROUND(E114*J114,2)</f>
        <v>0</v>
      </c>
      <c r="L114" s="253">
        <v>21</v>
      </c>
      <c r="M114" s="253">
        <f>G114*(1+L114/100)</f>
        <v>0</v>
      </c>
      <c r="N114" s="251">
        <v>0</v>
      </c>
      <c r="O114" s="251">
        <f>ROUND(E114*N114,2)</f>
        <v>0</v>
      </c>
      <c r="P114" s="251">
        <v>0</v>
      </c>
      <c r="Q114" s="251">
        <f>ROUND(E114*P114,2)</f>
        <v>0</v>
      </c>
      <c r="R114" s="253"/>
      <c r="S114" s="253" t="s">
        <v>232</v>
      </c>
      <c r="T114" s="254" t="s">
        <v>233</v>
      </c>
      <c r="U114" s="232">
        <v>0.157</v>
      </c>
      <c r="V114" s="232">
        <f>ROUND(E114*U114,2)</f>
        <v>500.83</v>
      </c>
      <c r="W114" s="232"/>
      <c r="X114" s="232" t="s">
        <v>234</v>
      </c>
      <c r="Y114" s="232" t="s">
        <v>235</v>
      </c>
      <c r="Z114" s="212"/>
      <c r="AA114" s="212"/>
      <c r="AB114" s="212"/>
      <c r="AC114" s="212"/>
      <c r="AD114" s="212"/>
      <c r="AE114" s="212"/>
      <c r="AF114" s="212"/>
      <c r="AG114" s="212" t="s">
        <v>1264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2" x14ac:dyDescent="0.25">
      <c r="A115" s="229"/>
      <c r="B115" s="230"/>
      <c r="C115" s="269" t="s">
        <v>1848</v>
      </c>
      <c r="D115" s="262"/>
      <c r="E115" s="262"/>
      <c r="F115" s="262"/>
      <c r="G115" s="262"/>
      <c r="H115" s="232"/>
      <c r="I115" s="232"/>
      <c r="J115" s="232"/>
      <c r="K115" s="232"/>
      <c r="L115" s="232"/>
      <c r="M115" s="232"/>
      <c r="N115" s="231"/>
      <c r="O115" s="231"/>
      <c r="P115" s="231"/>
      <c r="Q115" s="231"/>
      <c r="R115" s="232"/>
      <c r="S115" s="232"/>
      <c r="T115" s="232"/>
      <c r="U115" s="232"/>
      <c r="V115" s="232"/>
      <c r="W115" s="232"/>
      <c r="X115" s="232"/>
      <c r="Y115" s="232"/>
      <c r="Z115" s="212"/>
      <c r="AA115" s="212"/>
      <c r="AB115" s="212"/>
      <c r="AC115" s="212"/>
      <c r="AD115" s="212"/>
      <c r="AE115" s="212"/>
      <c r="AF115" s="212"/>
      <c r="AG115" s="212" t="s">
        <v>297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5">
      <c r="A116" s="229"/>
      <c r="B116" s="230"/>
      <c r="C116" s="270" t="s">
        <v>1849</v>
      </c>
      <c r="D116" s="264"/>
      <c r="E116" s="264"/>
      <c r="F116" s="264"/>
      <c r="G116" s="264"/>
      <c r="H116" s="232"/>
      <c r="I116" s="232"/>
      <c r="J116" s="232"/>
      <c r="K116" s="232"/>
      <c r="L116" s="232"/>
      <c r="M116" s="232"/>
      <c r="N116" s="231"/>
      <c r="O116" s="231"/>
      <c r="P116" s="231"/>
      <c r="Q116" s="231"/>
      <c r="R116" s="232"/>
      <c r="S116" s="232"/>
      <c r="T116" s="232"/>
      <c r="U116" s="232"/>
      <c r="V116" s="232"/>
      <c r="W116" s="232"/>
      <c r="X116" s="232"/>
      <c r="Y116" s="232"/>
      <c r="Z116" s="212"/>
      <c r="AA116" s="212"/>
      <c r="AB116" s="212"/>
      <c r="AC116" s="212"/>
      <c r="AD116" s="212"/>
      <c r="AE116" s="212"/>
      <c r="AF116" s="212"/>
      <c r="AG116" s="212" t="s">
        <v>297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5">
      <c r="A117" s="248">
        <v>50</v>
      </c>
      <c r="B117" s="249" t="s">
        <v>1773</v>
      </c>
      <c r="C117" s="266" t="s">
        <v>1774</v>
      </c>
      <c r="D117" s="250" t="s">
        <v>291</v>
      </c>
      <c r="E117" s="251">
        <v>1281.1199999999999</v>
      </c>
      <c r="F117" s="252"/>
      <c r="G117" s="253">
        <f>ROUND(E117*F117,2)</f>
        <v>0</v>
      </c>
      <c r="H117" s="252"/>
      <c r="I117" s="253">
        <f>ROUND(E117*H117,2)</f>
        <v>0</v>
      </c>
      <c r="J117" s="252"/>
      <c r="K117" s="253">
        <f>ROUND(E117*J117,2)</f>
        <v>0</v>
      </c>
      <c r="L117" s="253">
        <v>21</v>
      </c>
      <c r="M117" s="253">
        <f>G117*(1+L117/100)</f>
        <v>0</v>
      </c>
      <c r="N117" s="251">
        <v>0</v>
      </c>
      <c r="O117" s="251">
        <f>ROUND(E117*N117,2)</f>
        <v>0</v>
      </c>
      <c r="P117" s="251">
        <v>0</v>
      </c>
      <c r="Q117" s="251">
        <f>ROUND(E117*P117,2)</f>
        <v>0</v>
      </c>
      <c r="R117" s="253"/>
      <c r="S117" s="253" t="s">
        <v>232</v>
      </c>
      <c r="T117" s="254" t="s">
        <v>233</v>
      </c>
      <c r="U117" s="232">
        <v>0.16</v>
      </c>
      <c r="V117" s="232">
        <f>ROUND(E117*U117,2)</f>
        <v>204.98</v>
      </c>
      <c r="W117" s="232"/>
      <c r="X117" s="232" t="s">
        <v>234</v>
      </c>
      <c r="Y117" s="232" t="s">
        <v>235</v>
      </c>
      <c r="Z117" s="212"/>
      <c r="AA117" s="212"/>
      <c r="AB117" s="212"/>
      <c r="AC117" s="212"/>
      <c r="AD117" s="212"/>
      <c r="AE117" s="212"/>
      <c r="AF117" s="212"/>
      <c r="AG117" s="212" t="s">
        <v>1264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2" x14ac:dyDescent="0.25">
      <c r="A118" s="229"/>
      <c r="B118" s="230"/>
      <c r="C118" s="269" t="s">
        <v>1850</v>
      </c>
      <c r="D118" s="262"/>
      <c r="E118" s="262"/>
      <c r="F118" s="262"/>
      <c r="G118" s="262"/>
      <c r="H118" s="232"/>
      <c r="I118" s="232"/>
      <c r="J118" s="232"/>
      <c r="K118" s="232"/>
      <c r="L118" s="232"/>
      <c r="M118" s="232"/>
      <c r="N118" s="231"/>
      <c r="O118" s="231"/>
      <c r="P118" s="231"/>
      <c r="Q118" s="231"/>
      <c r="R118" s="232"/>
      <c r="S118" s="232"/>
      <c r="T118" s="232"/>
      <c r="U118" s="232"/>
      <c r="V118" s="232"/>
      <c r="W118" s="232"/>
      <c r="X118" s="232"/>
      <c r="Y118" s="232"/>
      <c r="Z118" s="212"/>
      <c r="AA118" s="212"/>
      <c r="AB118" s="212"/>
      <c r="AC118" s="212"/>
      <c r="AD118" s="212"/>
      <c r="AE118" s="212"/>
      <c r="AF118" s="212"/>
      <c r="AG118" s="212" t="s">
        <v>297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5">
      <c r="A119" s="229"/>
      <c r="B119" s="230"/>
      <c r="C119" s="270" t="s">
        <v>1851</v>
      </c>
      <c r="D119" s="264"/>
      <c r="E119" s="264"/>
      <c r="F119" s="264"/>
      <c r="G119" s="264"/>
      <c r="H119" s="232"/>
      <c r="I119" s="232"/>
      <c r="J119" s="232"/>
      <c r="K119" s="232"/>
      <c r="L119" s="232"/>
      <c r="M119" s="232"/>
      <c r="N119" s="231"/>
      <c r="O119" s="231"/>
      <c r="P119" s="231"/>
      <c r="Q119" s="231"/>
      <c r="R119" s="232"/>
      <c r="S119" s="232"/>
      <c r="T119" s="232"/>
      <c r="U119" s="232"/>
      <c r="V119" s="232"/>
      <c r="W119" s="232"/>
      <c r="X119" s="232"/>
      <c r="Y119" s="232"/>
      <c r="Z119" s="212"/>
      <c r="AA119" s="212"/>
      <c r="AB119" s="212"/>
      <c r="AC119" s="212"/>
      <c r="AD119" s="212"/>
      <c r="AE119" s="212"/>
      <c r="AF119" s="212"/>
      <c r="AG119" s="212" t="s">
        <v>297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5">
      <c r="A120" s="229"/>
      <c r="B120" s="230"/>
      <c r="C120" s="270" t="s">
        <v>1852</v>
      </c>
      <c r="D120" s="264"/>
      <c r="E120" s="264"/>
      <c r="F120" s="264"/>
      <c r="G120" s="264"/>
      <c r="H120" s="232"/>
      <c r="I120" s="232"/>
      <c r="J120" s="232"/>
      <c r="K120" s="232"/>
      <c r="L120" s="232"/>
      <c r="M120" s="232"/>
      <c r="N120" s="231"/>
      <c r="O120" s="231"/>
      <c r="P120" s="231"/>
      <c r="Q120" s="231"/>
      <c r="R120" s="232"/>
      <c r="S120" s="232"/>
      <c r="T120" s="232"/>
      <c r="U120" s="232"/>
      <c r="V120" s="232"/>
      <c r="W120" s="232"/>
      <c r="X120" s="232"/>
      <c r="Y120" s="232"/>
      <c r="Z120" s="212"/>
      <c r="AA120" s="212"/>
      <c r="AB120" s="212"/>
      <c r="AC120" s="212"/>
      <c r="AD120" s="212"/>
      <c r="AE120" s="212"/>
      <c r="AF120" s="212"/>
      <c r="AG120" s="212" t="s">
        <v>297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5">
      <c r="A121" s="248">
        <v>51</v>
      </c>
      <c r="B121" s="249" t="s">
        <v>1737</v>
      </c>
      <c r="C121" s="266" t="s">
        <v>1825</v>
      </c>
      <c r="D121" s="250" t="s">
        <v>231</v>
      </c>
      <c r="E121" s="251">
        <v>64.055999999999997</v>
      </c>
      <c r="F121" s="252"/>
      <c r="G121" s="253">
        <f>ROUND(E121*F121,2)</f>
        <v>0</v>
      </c>
      <c r="H121" s="252"/>
      <c r="I121" s="253">
        <f>ROUND(E121*H121,2)</f>
        <v>0</v>
      </c>
      <c r="J121" s="252"/>
      <c r="K121" s="253">
        <f>ROUND(E121*J121,2)</f>
        <v>0</v>
      </c>
      <c r="L121" s="253">
        <v>21</v>
      </c>
      <c r="M121" s="253">
        <f>G121*(1+L121/100)</f>
        <v>0</v>
      </c>
      <c r="N121" s="251">
        <v>0</v>
      </c>
      <c r="O121" s="251">
        <f>ROUND(E121*N121,2)</f>
        <v>0</v>
      </c>
      <c r="P121" s="251">
        <v>0</v>
      </c>
      <c r="Q121" s="251">
        <f>ROUND(E121*P121,2)</f>
        <v>0</v>
      </c>
      <c r="R121" s="253"/>
      <c r="S121" s="253" t="s">
        <v>418</v>
      </c>
      <c r="T121" s="254" t="s">
        <v>419</v>
      </c>
      <c r="U121" s="232">
        <v>0</v>
      </c>
      <c r="V121" s="232">
        <f>ROUND(E121*U121,2)</f>
        <v>0</v>
      </c>
      <c r="W121" s="232"/>
      <c r="X121" s="232" t="s">
        <v>535</v>
      </c>
      <c r="Y121" s="232" t="s">
        <v>235</v>
      </c>
      <c r="Z121" s="212"/>
      <c r="AA121" s="212"/>
      <c r="AB121" s="212"/>
      <c r="AC121" s="212"/>
      <c r="AD121" s="212"/>
      <c r="AE121" s="212"/>
      <c r="AF121" s="212"/>
      <c r="AG121" s="212" t="s">
        <v>536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2" x14ac:dyDescent="0.25">
      <c r="A122" s="229"/>
      <c r="B122" s="230"/>
      <c r="C122" s="269" t="s">
        <v>1853</v>
      </c>
      <c r="D122" s="262"/>
      <c r="E122" s="262"/>
      <c r="F122" s="262"/>
      <c r="G122" s="262"/>
      <c r="H122" s="232"/>
      <c r="I122" s="232"/>
      <c r="J122" s="232"/>
      <c r="K122" s="232"/>
      <c r="L122" s="232"/>
      <c r="M122" s="232"/>
      <c r="N122" s="231"/>
      <c r="O122" s="231"/>
      <c r="P122" s="231"/>
      <c r="Q122" s="231"/>
      <c r="R122" s="232"/>
      <c r="S122" s="232"/>
      <c r="T122" s="232"/>
      <c r="U122" s="232"/>
      <c r="V122" s="232"/>
      <c r="W122" s="232"/>
      <c r="X122" s="232"/>
      <c r="Y122" s="232"/>
      <c r="Z122" s="212"/>
      <c r="AA122" s="212"/>
      <c r="AB122" s="212"/>
      <c r="AC122" s="212"/>
      <c r="AD122" s="212"/>
      <c r="AE122" s="212"/>
      <c r="AF122" s="212"/>
      <c r="AG122" s="212" t="s">
        <v>297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5">
      <c r="A123" s="248">
        <v>52</v>
      </c>
      <c r="B123" s="249" t="s">
        <v>1778</v>
      </c>
      <c r="C123" s="266" t="s">
        <v>1779</v>
      </c>
      <c r="D123" s="250" t="s">
        <v>444</v>
      </c>
      <c r="E123" s="251">
        <v>2.1059999999999999E-2</v>
      </c>
      <c r="F123" s="252"/>
      <c r="G123" s="253">
        <f>ROUND(E123*F123,2)</f>
        <v>0</v>
      </c>
      <c r="H123" s="252"/>
      <c r="I123" s="253">
        <f>ROUND(E123*H123,2)</f>
        <v>0</v>
      </c>
      <c r="J123" s="252"/>
      <c r="K123" s="253">
        <f>ROUND(E123*J123,2)</f>
        <v>0</v>
      </c>
      <c r="L123" s="253">
        <v>21</v>
      </c>
      <c r="M123" s="253">
        <f>G123*(1+L123/100)</f>
        <v>0</v>
      </c>
      <c r="N123" s="251">
        <v>0</v>
      </c>
      <c r="O123" s="251">
        <f>ROUND(E123*N123,2)</f>
        <v>0</v>
      </c>
      <c r="P123" s="251">
        <v>0</v>
      </c>
      <c r="Q123" s="251">
        <f>ROUND(E123*P123,2)</f>
        <v>0</v>
      </c>
      <c r="R123" s="253"/>
      <c r="S123" s="253" t="s">
        <v>232</v>
      </c>
      <c r="T123" s="254" t="s">
        <v>233</v>
      </c>
      <c r="U123" s="232">
        <v>21.428999999999998</v>
      </c>
      <c r="V123" s="232">
        <f>ROUND(E123*U123,2)</f>
        <v>0.45</v>
      </c>
      <c r="W123" s="232"/>
      <c r="X123" s="232" t="s">
        <v>234</v>
      </c>
      <c r="Y123" s="232" t="s">
        <v>235</v>
      </c>
      <c r="Z123" s="212"/>
      <c r="AA123" s="212"/>
      <c r="AB123" s="212"/>
      <c r="AC123" s="212"/>
      <c r="AD123" s="212"/>
      <c r="AE123" s="212"/>
      <c r="AF123" s="212"/>
      <c r="AG123" s="212" t="s">
        <v>236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2" x14ac:dyDescent="0.25">
      <c r="A124" s="229"/>
      <c r="B124" s="230"/>
      <c r="C124" s="269" t="s">
        <v>1854</v>
      </c>
      <c r="D124" s="262"/>
      <c r="E124" s="262"/>
      <c r="F124" s="262"/>
      <c r="G124" s="262"/>
      <c r="H124" s="232"/>
      <c r="I124" s="232"/>
      <c r="J124" s="232"/>
      <c r="K124" s="232"/>
      <c r="L124" s="232"/>
      <c r="M124" s="232"/>
      <c r="N124" s="231"/>
      <c r="O124" s="231"/>
      <c r="P124" s="231"/>
      <c r="Q124" s="231"/>
      <c r="R124" s="232"/>
      <c r="S124" s="232"/>
      <c r="T124" s="232"/>
      <c r="U124" s="232"/>
      <c r="V124" s="232"/>
      <c r="W124" s="232"/>
      <c r="X124" s="232"/>
      <c r="Y124" s="232"/>
      <c r="Z124" s="212"/>
      <c r="AA124" s="212"/>
      <c r="AB124" s="212"/>
      <c r="AC124" s="212"/>
      <c r="AD124" s="212"/>
      <c r="AE124" s="212"/>
      <c r="AF124" s="212"/>
      <c r="AG124" s="212" t="s">
        <v>297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5">
      <c r="A125" s="229"/>
      <c r="B125" s="230"/>
      <c r="C125" s="270" t="s">
        <v>1855</v>
      </c>
      <c r="D125" s="264"/>
      <c r="E125" s="264"/>
      <c r="F125" s="264"/>
      <c r="G125" s="264"/>
      <c r="H125" s="232"/>
      <c r="I125" s="232"/>
      <c r="J125" s="232"/>
      <c r="K125" s="232"/>
      <c r="L125" s="232"/>
      <c r="M125" s="232"/>
      <c r="N125" s="231"/>
      <c r="O125" s="231"/>
      <c r="P125" s="231"/>
      <c r="Q125" s="231"/>
      <c r="R125" s="232"/>
      <c r="S125" s="232"/>
      <c r="T125" s="232"/>
      <c r="U125" s="232"/>
      <c r="V125" s="232"/>
      <c r="W125" s="232"/>
      <c r="X125" s="232"/>
      <c r="Y125" s="232"/>
      <c r="Z125" s="212"/>
      <c r="AA125" s="212"/>
      <c r="AB125" s="212"/>
      <c r="AC125" s="212"/>
      <c r="AD125" s="212"/>
      <c r="AE125" s="212"/>
      <c r="AF125" s="212"/>
      <c r="AG125" s="212" t="s">
        <v>297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5">
      <c r="A126" s="248">
        <v>53</v>
      </c>
      <c r="B126" s="249" t="s">
        <v>1737</v>
      </c>
      <c r="C126" s="266" t="s">
        <v>1831</v>
      </c>
      <c r="D126" s="250" t="s">
        <v>1812</v>
      </c>
      <c r="E126" s="251">
        <v>21</v>
      </c>
      <c r="F126" s="252"/>
      <c r="G126" s="253">
        <f>ROUND(E126*F126,2)</f>
        <v>0</v>
      </c>
      <c r="H126" s="252"/>
      <c r="I126" s="253">
        <f>ROUND(E126*H126,2)</f>
        <v>0</v>
      </c>
      <c r="J126" s="252"/>
      <c r="K126" s="253">
        <f>ROUND(E126*J126,2)</f>
        <v>0</v>
      </c>
      <c r="L126" s="253">
        <v>21</v>
      </c>
      <c r="M126" s="253">
        <f>G126*(1+L126/100)</f>
        <v>0</v>
      </c>
      <c r="N126" s="251">
        <v>0</v>
      </c>
      <c r="O126" s="251">
        <f>ROUND(E126*N126,2)</f>
        <v>0</v>
      </c>
      <c r="P126" s="251">
        <v>0</v>
      </c>
      <c r="Q126" s="251">
        <f>ROUND(E126*P126,2)</f>
        <v>0</v>
      </c>
      <c r="R126" s="253"/>
      <c r="S126" s="253" t="s">
        <v>418</v>
      </c>
      <c r="T126" s="254" t="s">
        <v>419</v>
      </c>
      <c r="U126" s="232">
        <v>0</v>
      </c>
      <c r="V126" s="232">
        <f>ROUND(E126*U126,2)</f>
        <v>0</v>
      </c>
      <c r="W126" s="232"/>
      <c r="X126" s="232" t="s">
        <v>535</v>
      </c>
      <c r="Y126" s="232" t="s">
        <v>235</v>
      </c>
      <c r="Z126" s="212"/>
      <c r="AA126" s="212"/>
      <c r="AB126" s="212"/>
      <c r="AC126" s="212"/>
      <c r="AD126" s="212"/>
      <c r="AE126" s="212"/>
      <c r="AF126" s="212"/>
      <c r="AG126" s="212" t="s">
        <v>536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2" x14ac:dyDescent="0.25">
      <c r="A127" s="229"/>
      <c r="B127" s="230"/>
      <c r="C127" s="269" t="s">
        <v>1856</v>
      </c>
      <c r="D127" s="262"/>
      <c r="E127" s="262"/>
      <c r="F127" s="262"/>
      <c r="G127" s="262"/>
      <c r="H127" s="232"/>
      <c r="I127" s="232"/>
      <c r="J127" s="232"/>
      <c r="K127" s="232"/>
      <c r="L127" s="232"/>
      <c r="M127" s="232"/>
      <c r="N127" s="231"/>
      <c r="O127" s="231"/>
      <c r="P127" s="231"/>
      <c r="Q127" s="231"/>
      <c r="R127" s="232"/>
      <c r="S127" s="232"/>
      <c r="T127" s="232"/>
      <c r="U127" s="232"/>
      <c r="V127" s="232"/>
      <c r="W127" s="232"/>
      <c r="X127" s="232"/>
      <c r="Y127" s="232"/>
      <c r="Z127" s="212"/>
      <c r="AA127" s="212"/>
      <c r="AB127" s="212"/>
      <c r="AC127" s="212"/>
      <c r="AD127" s="212"/>
      <c r="AE127" s="212"/>
      <c r="AF127" s="212"/>
      <c r="AG127" s="212" t="s">
        <v>297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5">
      <c r="A128" s="248">
        <v>54</v>
      </c>
      <c r="B128" s="249" t="s">
        <v>1857</v>
      </c>
      <c r="C128" s="266" t="s">
        <v>1858</v>
      </c>
      <c r="D128" s="250" t="s">
        <v>231</v>
      </c>
      <c r="E128" s="251">
        <v>244</v>
      </c>
      <c r="F128" s="252"/>
      <c r="G128" s="253">
        <f>ROUND(E128*F128,2)</f>
        <v>0</v>
      </c>
      <c r="H128" s="252"/>
      <c r="I128" s="253">
        <f>ROUND(E128*H128,2)</f>
        <v>0</v>
      </c>
      <c r="J128" s="252"/>
      <c r="K128" s="253">
        <f>ROUND(E128*J128,2)</f>
        <v>0</v>
      </c>
      <c r="L128" s="253">
        <v>21</v>
      </c>
      <c r="M128" s="253">
        <f>G128*(1+L128/100)</f>
        <v>0</v>
      </c>
      <c r="N128" s="251">
        <v>0</v>
      </c>
      <c r="O128" s="251">
        <f>ROUND(E128*N128,2)</f>
        <v>0</v>
      </c>
      <c r="P128" s="251">
        <v>0</v>
      </c>
      <c r="Q128" s="251">
        <f>ROUND(E128*P128,2)</f>
        <v>0</v>
      </c>
      <c r="R128" s="253"/>
      <c r="S128" s="253" t="s">
        <v>232</v>
      </c>
      <c r="T128" s="254" t="s">
        <v>233</v>
      </c>
      <c r="U128" s="232">
        <v>0.26</v>
      </c>
      <c r="V128" s="232">
        <f>ROUND(E128*U128,2)</f>
        <v>63.44</v>
      </c>
      <c r="W128" s="232"/>
      <c r="X128" s="232" t="s">
        <v>234</v>
      </c>
      <c r="Y128" s="232" t="s">
        <v>235</v>
      </c>
      <c r="Z128" s="212"/>
      <c r="AA128" s="212"/>
      <c r="AB128" s="212"/>
      <c r="AC128" s="212"/>
      <c r="AD128" s="212"/>
      <c r="AE128" s="212"/>
      <c r="AF128" s="212"/>
      <c r="AG128" s="212" t="s">
        <v>1264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2" x14ac:dyDescent="0.25">
      <c r="A129" s="229"/>
      <c r="B129" s="230"/>
      <c r="C129" s="269" t="s">
        <v>1859</v>
      </c>
      <c r="D129" s="262"/>
      <c r="E129" s="262"/>
      <c r="F129" s="262"/>
      <c r="G129" s="262"/>
      <c r="H129" s="232"/>
      <c r="I129" s="232"/>
      <c r="J129" s="232"/>
      <c r="K129" s="232"/>
      <c r="L129" s="232"/>
      <c r="M129" s="232"/>
      <c r="N129" s="231"/>
      <c r="O129" s="231"/>
      <c r="P129" s="231"/>
      <c r="Q129" s="231"/>
      <c r="R129" s="232"/>
      <c r="S129" s="232"/>
      <c r="T129" s="232"/>
      <c r="U129" s="232"/>
      <c r="V129" s="232"/>
      <c r="W129" s="232"/>
      <c r="X129" s="232"/>
      <c r="Y129" s="232"/>
      <c r="Z129" s="212"/>
      <c r="AA129" s="212"/>
      <c r="AB129" s="212"/>
      <c r="AC129" s="212"/>
      <c r="AD129" s="212"/>
      <c r="AE129" s="212"/>
      <c r="AF129" s="212"/>
      <c r="AG129" s="212" t="s">
        <v>297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5">
      <c r="A130" s="248">
        <v>55</v>
      </c>
      <c r="B130" s="249" t="s">
        <v>1786</v>
      </c>
      <c r="C130" s="266" t="s">
        <v>1787</v>
      </c>
      <c r="D130" s="250" t="s">
        <v>231</v>
      </c>
      <c r="E130" s="251">
        <v>244</v>
      </c>
      <c r="F130" s="252"/>
      <c r="G130" s="253">
        <f>ROUND(E130*F130,2)</f>
        <v>0</v>
      </c>
      <c r="H130" s="252"/>
      <c r="I130" s="253">
        <f>ROUND(E130*H130,2)</f>
        <v>0</v>
      </c>
      <c r="J130" s="252"/>
      <c r="K130" s="253">
        <f>ROUND(E130*J130,2)</f>
        <v>0</v>
      </c>
      <c r="L130" s="253">
        <v>21</v>
      </c>
      <c r="M130" s="253">
        <f>G130*(1+L130/100)</f>
        <v>0</v>
      </c>
      <c r="N130" s="251">
        <v>0</v>
      </c>
      <c r="O130" s="251">
        <f>ROUND(E130*N130,2)</f>
        <v>0</v>
      </c>
      <c r="P130" s="251">
        <v>0</v>
      </c>
      <c r="Q130" s="251">
        <f>ROUND(E130*P130,2)</f>
        <v>0</v>
      </c>
      <c r="R130" s="253"/>
      <c r="S130" s="253" t="s">
        <v>232</v>
      </c>
      <c r="T130" s="254" t="s">
        <v>233</v>
      </c>
      <c r="U130" s="232">
        <v>0.88400000000000001</v>
      </c>
      <c r="V130" s="232">
        <f>ROUND(E130*U130,2)</f>
        <v>215.7</v>
      </c>
      <c r="W130" s="232"/>
      <c r="X130" s="232" t="s">
        <v>234</v>
      </c>
      <c r="Y130" s="232" t="s">
        <v>235</v>
      </c>
      <c r="Z130" s="212"/>
      <c r="AA130" s="212"/>
      <c r="AB130" s="212"/>
      <c r="AC130" s="212"/>
      <c r="AD130" s="212"/>
      <c r="AE130" s="212"/>
      <c r="AF130" s="212"/>
      <c r="AG130" s="212" t="s">
        <v>1264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2" x14ac:dyDescent="0.25">
      <c r="A131" s="229"/>
      <c r="B131" s="230"/>
      <c r="C131" s="269" t="s">
        <v>1859</v>
      </c>
      <c r="D131" s="262"/>
      <c r="E131" s="262"/>
      <c r="F131" s="262"/>
      <c r="G131" s="262"/>
      <c r="H131" s="232"/>
      <c r="I131" s="232"/>
      <c r="J131" s="232"/>
      <c r="K131" s="232"/>
      <c r="L131" s="232"/>
      <c r="M131" s="232"/>
      <c r="N131" s="231"/>
      <c r="O131" s="231"/>
      <c r="P131" s="231"/>
      <c r="Q131" s="231"/>
      <c r="R131" s="232"/>
      <c r="S131" s="232"/>
      <c r="T131" s="232"/>
      <c r="U131" s="232"/>
      <c r="V131" s="232"/>
      <c r="W131" s="232"/>
      <c r="X131" s="232"/>
      <c r="Y131" s="232"/>
      <c r="Z131" s="212"/>
      <c r="AA131" s="212"/>
      <c r="AB131" s="212"/>
      <c r="AC131" s="212"/>
      <c r="AD131" s="212"/>
      <c r="AE131" s="212"/>
      <c r="AF131" s="212"/>
      <c r="AG131" s="212" t="s">
        <v>297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5">
      <c r="A132" s="248">
        <v>56</v>
      </c>
      <c r="B132" s="249" t="s">
        <v>1816</v>
      </c>
      <c r="C132" s="266" t="s">
        <v>1817</v>
      </c>
      <c r="D132" s="250" t="s">
        <v>231</v>
      </c>
      <c r="E132" s="251">
        <v>244</v>
      </c>
      <c r="F132" s="252"/>
      <c r="G132" s="253">
        <f>ROUND(E132*F132,2)</f>
        <v>0</v>
      </c>
      <c r="H132" s="252"/>
      <c r="I132" s="253">
        <f>ROUND(E132*H132,2)</f>
        <v>0</v>
      </c>
      <c r="J132" s="252"/>
      <c r="K132" s="253">
        <f>ROUND(E132*J132,2)</f>
        <v>0</v>
      </c>
      <c r="L132" s="253">
        <v>21</v>
      </c>
      <c r="M132" s="253">
        <f>G132*(1+L132/100)</f>
        <v>0</v>
      </c>
      <c r="N132" s="251">
        <v>0</v>
      </c>
      <c r="O132" s="251">
        <f>ROUND(E132*N132,2)</f>
        <v>0</v>
      </c>
      <c r="P132" s="251">
        <v>0</v>
      </c>
      <c r="Q132" s="251">
        <f>ROUND(E132*P132,2)</f>
        <v>0</v>
      </c>
      <c r="R132" s="253" t="s">
        <v>461</v>
      </c>
      <c r="S132" s="253" t="s">
        <v>232</v>
      </c>
      <c r="T132" s="254" t="s">
        <v>233</v>
      </c>
      <c r="U132" s="232">
        <v>0</v>
      </c>
      <c r="V132" s="232">
        <f>ROUND(E132*U132,2)</f>
        <v>0</v>
      </c>
      <c r="W132" s="232"/>
      <c r="X132" s="232" t="s">
        <v>462</v>
      </c>
      <c r="Y132" s="232" t="s">
        <v>235</v>
      </c>
      <c r="Z132" s="212"/>
      <c r="AA132" s="212"/>
      <c r="AB132" s="212"/>
      <c r="AC132" s="212"/>
      <c r="AD132" s="212"/>
      <c r="AE132" s="212"/>
      <c r="AF132" s="212"/>
      <c r="AG132" s="212" t="s">
        <v>1219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2" x14ac:dyDescent="0.25">
      <c r="A133" s="229"/>
      <c r="B133" s="230"/>
      <c r="C133" s="269" t="s">
        <v>1859</v>
      </c>
      <c r="D133" s="262"/>
      <c r="E133" s="262"/>
      <c r="F133" s="262"/>
      <c r="G133" s="262"/>
      <c r="H133" s="232"/>
      <c r="I133" s="232"/>
      <c r="J133" s="232"/>
      <c r="K133" s="232"/>
      <c r="L133" s="232"/>
      <c r="M133" s="232"/>
      <c r="N133" s="231"/>
      <c r="O133" s="231"/>
      <c r="P133" s="231"/>
      <c r="Q133" s="231"/>
      <c r="R133" s="232"/>
      <c r="S133" s="232"/>
      <c r="T133" s="232"/>
      <c r="U133" s="232"/>
      <c r="V133" s="232"/>
      <c r="W133" s="232"/>
      <c r="X133" s="232"/>
      <c r="Y133" s="232"/>
      <c r="Z133" s="212"/>
      <c r="AA133" s="212"/>
      <c r="AB133" s="212"/>
      <c r="AC133" s="212"/>
      <c r="AD133" s="212"/>
      <c r="AE133" s="212"/>
      <c r="AF133" s="212"/>
      <c r="AG133" s="212" t="s">
        <v>297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5">
      <c r="A134" s="248">
        <v>57</v>
      </c>
      <c r="B134" s="249" t="s">
        <v>1737</v>
      </c>
      <c r="C134" s="266" t="s">
        <v>1860</v>
      </c>
      <c r="D134" s="250" t="s">
        <v>1234</v>
      </c>
      <c r="E134" s="251">
        <v>8</v>
      </c>
      <c r="F134" s="252"/>
      <c r="G134" s="253">
        <f>ROUND(E134*F134,2)</f>
        <v>0</v>
      </c>
      <c r="H134" s="252"/>
      <c r="I134" s="253">
        <f>ROUND(E134*H134,2)</f>
        <v>0</v>
      </c>
      <c r="J134" s="252"/>
      <c r="K134" s="253">
        <f>ROUND(E134*J134,2)</f>
        <v>0</v>
      </c>
      <c r="L134" s="253">
        <v>21</v>
      </c>
      <c r="M134" s="253">
        <f>G134*(1+L134/100)</f>
        <v>0</v>
      </c>
      <c r="N134" s="251">
        <v>0</v>
      </c>
      <c r="O134" s="251">
        <f>ROUND(E134*N134,2)</f>
        <v>0</v>
      </c>
      <c r="P134" s="251">
        <v>0</v>
      </c>
      <c r="Q134" s="251">
        <f>ROUND(E134*P134,2)</f>
        <v>0</v>
      </c>
      <c r="R134" s="253"/>
      <c r="S134" s="253" t="s">
        <v>418</v>
      </c>
      <c r="T134" s="254" t="s">
        <v>419</v>
      </c>
      <c r="U134" s="232">
        <v>0</v>
      </c>
      <c r="V134" s="232">
        <f>ROUND(E134*U134,2)</f>
        <v>0</v>
      </c>
      <c r="W134" s="232"/>
      <c r="X134" s="232" t="s">
        <v>535</v>
      </c>
      <c r="Y134" s="232" t="s">
        <v>235</v>
      </c>
      <c r="Z134" s="212"/>
      <c r="AA134" s="212"/>
      <c r="AB134" s="212"/>
      <c r="AC134" s="212"/>
      <c r="AD134" s="212"/>
      <c r="AE134" s="212"/>
      <c r="AF134" s="212"/>
      <c r="AG134" s="212" t="s">
        <v>1383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2" x14ac:dyDescent="0.25">
      <c r="A135" s="229"/>
      <c r="B135" s="230"/>
      <c r="C135" s="269" t="s">
        <v>1861</v>
      </c>
      <c r="D135" s="262"/>
      <c r="E135" s="262"/>
      <c r="F135" s="262"/>
      <c r="G135" s="262"/>
      <c r="H135" s="232"/>
      <c r="I135" s="232"/>
      <c r="J135" s="232"/>
      <c r="K135" s="232"/>
      <c r="L135" s="232"/>
      <c r="M135" s="232"/>
      <c r="N135" s="231"/>
      <c r="O135" s="231"/>
      <c r="P135" s="231"/>
      <c r="Q135" s="231"/>
      <c r="R135" s="232"/>
      <c r="S135" s="232"/>
      <c r="T135" s="232"/>
      <c r="U135" s="232"/>
      <c r="V135" s="232"/>
      <c r="W135" s="232"/>
      <c r="X135" s="232"/>
      <c r="Y135" s="232"/>
      <c r="Z135" s="212"/>
      <c r="AA135" s="212"/>
      <c r="AB135" s="212"/>
      <c r="AC135" s="212"/>
      <c r="AD135" s="212"/>
      <c r="AE135" s="212"/>
      <c r="AF135" s="212"/>
      <c r="AG135" s="212" t="s">
        <v>297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x14ac:dyDescent="0.25">
      <c r="A136" s="3"/>
      <c r="B136" s="4"/>
      <c r="C136" s="272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v>12</v>
      </c>
      <c r="AF136">
        <v>21</v>
      </c>
      <c r="AG136" t="s">
        <v>213</v>
      </c>
    </row>
    <row r="137" spans="1:60" ht="13" x14ac:dyDescent="0.25">
      <c r="A137" s="215"/>
      <c r="B137" s="216" t="s">
        <v>31</v>
      </c>
      <c r="C137" s="273"/>
      <c r="D137" s="217"/>
      <c r="E137" s="218"/>
      <c r="F137" s="218"/>
      <c r="G137" s="247">
        <f>G8+G23+G70+G105+G108</f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E137">
        <f>SUMIF(L7:L135,AE136,G7:G135)</f>
        <v>0</v>
      </c>
      <c r="AF137">
        <f>SUMIF(L7:L135,AF136,G7:G135)</f>
        <v>0</v>
      </c>
      <c r="AG137" t="s">
        <v>1013</v>
      </c>
    </row>
    <row r="138" spans="1:60" x14ac:dyDescent="0.25">
      <c r="A138" s="3"/>
      <c r="B138" s="4"/>
      <c r="C138" s="272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5">
      <c r="A139" s="3"/>
      <c r="B139" s="4"/>
      <c r="C139" s="272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5">
      <c r="A140" s="219" t="s">
        <v>1014</v>
      </c>
      <c r="B140" s="219"/>
      <c r="C140" s="274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60" x14ac:dyDescent="0.25">
      <c r="A141" s="220"/>
      <c r="B141" s="221"/>
      <c r="C141" s="275"/>
      <c r="D141" s="221"/>
      <c r="E141" s="221"/>
      <c r="F141" s="221"/>
      <c r="G141" s="22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G141" t="s">
        <v>1015</v>
      </c>
    </row>
    <row r="142" spans="1:60" x14ac:dyDescent="0.25">
      <c r="A142" s="223"/>
      <c r="B142" s="224"/>
      <c r="C142" s="276"/>
      <c r="D142" s="224"/>
      <c r="E142" s="224"/>
      <c r="F142" s="224"/>
      <c r="G142" s="225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5">
      <c r="A143" s="223"/>
      <c r="B143" s="224"/>
      <c r="C143" s="276"/>
      <c r="D143" s="224"/>
      <c r="E143" s="224"/>
      <c r="F143" s="224"/>
      <c r="G143" s="225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5">
      <c r="A144" s="223"/>
      <c r="B144" s="224"/>
      <c r="C144" s="276"/>
      <c r="D144" s="224"/>
      <c r="E144" s="224"/>
      <c r="F144" s="224"/>
      <c r="G144" s="225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5">
      <c r="A145" s="226"/>
      <c r="B145" s="227"/>
      <c r="C145" s="277"/>
      <c r="D145" s="227"/>
      <c r="E145" s="227"/>
      <c r="F145" s="227"/>
      <c r="G145" s="228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5">
      <c r="A146" s="3"/>
      <c r="B146" s="4"/>
      <c r="C146" s="272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5">
      <c r="C147" s="278"/>
      <c r="D147" s="10"/>
      <c r="AG147" t="s">
        <v>1017</v>
      </c>
    </row>
    <row r="148" spans="1:33" x14ac:dyDescent="0.25">
      <c r="D148" s="10"/>
    </row>
    <row r="149" spans="1:33" x14ac:dyDescent="0.25">
      <c r="D149" s="10"/>
    </row>
    <row r="150" spans="1:33" x14ac:dyDescent="0.25">
      <c r="D150" s="10"/>
    </row>
    <row r="151" spans="1:33" x14ac:dyDescent="0.25">
      <c r="D151" s="10"/>
    </row>
    <row r="152" spans="1:33" x14ac:dyDescent="0.25">
      <c r="D152" s="10"/>
    </row>
    <row r="153" spans="1:33" x14ac:dyDescent="0.25">
      <c r="D153" s="10"/>
    </row>
    <row r="154" spans="1:33" x14ac:dyDescent="0.25">
      <c r="D154" s="10"/>
    </row>
    <row r="155" spans="1:33" x14ac:dyDescent="0.25">
      <c r="D155" s="10"/>
    </row>
    <row r="156" spans="1:33" x14ac:dyDescent="0.25">
      <c r="D156" s="10"/>
    </row>
    <row r="157" spans="1:33" x14ac:dyDescent="0.25">
      <c r="D157" s="10"/>
    </row>
    <row r="158" spans="1:33" x14ac:dyDescent="0.25">
      <c r="D158" s="10"/>
    </row>
    <row r="159" spans="1:33" x14ac:dyDescent="0.25">
      <c r="D159" s="10"/>
    </row>
    <row r="160" spans="1:33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72">
    <mergeCell ref="C133:G133"/>
    <mergeCell ref="C135:G135"/>
    <mergeCell ref="C122:G122"/>
    <mergeCell ref="C124:G124"/>
    <mergeCell ref="C125:G125"/>
    <mergeCell ref="C127:G127"/>
    <mergeCell ref="C129:G129"/>
    <mergeCell ref="C131:G131"/>
    <mergeCell ref="C113:G113"/>
    <mergeCell ref="C115:G115"/>
    <mergeCell ref="C116:G116"/>
    <mergeCell ref="C118:G118"/>
    <mergeCell ref="C119:G119"/>
    <mergeCell ref="C120:G120"/>
    <mergeCell ref="C99:G99"/>
    <mergeCell ref="C100:G100"/>
    <mergeCell ref="C102:G102"/>
    <mergeCell ref="C104:G104"/>
    <mergeCell ref="C109:G109"/>
    <mergeCell ref="C111:G111"/>
    <mergeCell ref="C87:G87"/>
    <mergeCell ref="C89:G89"/>
    <mergeCell ref="C91:G91"/>
    <mergeCell ref="C93:G93"/>
    <mergeCell ref="C95:G95"/>
    <mergeCell ref="C97:G97"/>
    <mergeCell ref="C66:G66"/>
    <mergeCell ref="C68:G68"/>
    <mergeCell ref="C69:G69"/>
    <mergeCell ref="C71:G71"/>
    <mergeCell ref="C83:G83"/>
    <mergeCell ref="C85:G85"/>
    <mergeCell ref="C58:G58"/>
    <mergeCell ref="C59:G59"/>
    <mergeCell ref="C60:G60"/>
    <mergeCell ref="C62:G62"/>
    <mergeCell ref="C63:G63"/>
    <mergeCell ref="C65:G65"/>
    <mergeCell ref="C46:G46"/>
    <mergeCell ref="C48:G48"/>
    <mergeCell ref="C50:G50"/>
    <mergeCell ref="C52:G52"/>
    <mergeCell ref="C54:G54"/>
    <mergeCell ref="C56:G56"/>
    <mergeCell ref="C36:G36"/>
    <mergeCell ref="C37:G37"/>
    <mergeCell ref="C38:G38"/>
    <mergeCell ref="C40:G40"/>
    <mergeCell ref="C42:G42"/>
    <mergeCell ref="C44:G44"/>
    <mergeCell ref="C28:G28"/>
    <mergeCell ref="C29:G29"/>
    <mergeCell ref="C30:G30"/>
    <mergeCell ref="C32:G32"/>
    <mergeCell ref="C33:G33"/>
    <mergeCell ref="C34:G34"/>
    <mergeCell ref="C16:G16"/>
    <mergeCell ref="C18:G18"/>
    <mergeCell ref="C20:G20"/>
    <mergeCell ref="C22:G22"/>
    <mergeCell ref="C25:G25"/>
    <mergeCell ref="C26:G26"/>
    <mergeCell ref="A1:G1"/>
    <mergeCell ref="C2:G2"/>
    <mergeCell ref="C3:G3"/>
    <mergeCell ref="C4:G4"/>
    <mergeCell ref="A140:C140"/>
    <mergeCell ref="A141:G145"/>
    <mergeCell ref="C10:G10"/>
    <mergeCell ref="C11:G11"/>
    <mergeCell ref="C13:G13"/>
    <mergeCell ref="C14:G14"/>
  </mergeCells>
  <pageMargins left="0.59055118110236204" right="0.196850393700787" top="0.75" bottom="0.75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326AA-46AD-471B-9117-AD120C9177A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2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201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202</v>
      </c>
    </row>
    <row r="3" spans="1:60" ht="25" customHeight="1" x14ac:dyDescent="0.25">
      <c r="A3" s="198" t="s">
        <v>9</v>
      </c>
      <c r="B3" s="49" t="s">
        <v>71</v>
      </c>
      <c r="C3" s="201" t="s">
        <v>72</v>
      </c>
      <c r="D3" s="199"/>
      <c r="E3" s="199"/>
      <c r="F3" s="199"/>
      <c r="G3" s="200"/>
      <c r="AC3" s="176" t="s">
        <v>202</v>
      </c>
      <c r="AG3" t="s">
        <v>203</v>
      </c>
    </row>
    <row r="4" spans="1:60" ht="25" customHeight="1" x14ac:dyDescent="0.25">
      <c r="A4" s="202" t="s">
        <v>10</v>
      </c>
      <c r="B4" s="203" t="s">
        <v>73</v>
      </c>
      <c r="C4" s="204" t="s">
        <v>74</v>
      </c>
      <c r="D4" s="205"/>
      <c r="E4" s="205"/>
      <c r="F4" s="205"/>
      <c r="G4" s="206"/>
      <c r="AG4" t="s">
        <v>204</v>
      </c>
    </row>
    <row r="5" spans="1:60" x14ac:dyDescent="0.25">
      <c r="D5" s="10"/>
    </row>
    <row r="6" spans="1:60" ht="37.5" x14ac:dyDescent="0.25">
      <c r="A6" s="208" t="s">
        <v>205</v>
      </c>
      <c r="B6" s="210" t="s">
        <v>206</v>
      </c>
      <c r="C6" s="210" t="s">
        <v>207</v>
      </c>
      <c r="D6" s="209" t="s">
        <v>208</v>
      </c>
      <c r="E6" s="208" t="s">
        <v>209</v>
      </c>
      <c r="F6" s="207" t="s">
        <v>210</v>
      </c>
      <c r="G6" s="208" t="s">
        <v>31</v>
      </c>
      <c r="H6" s="211" t="s">
        <v>32</v>
      </c>
      <c r="I6" s="211" t="s">
        <v>211</v>
      </c>
      <c r="J6" s="211" t="s">
        <v>33</v>
      </c>
      <c r="K6" s="211" t="s">
        <v>212</v>
      </c>
      <c r="L6" s="211" t="s">
        <v>213</v>
      </c>
      <c r="M6" s="211" t="s">
        <v>214</v>
      </c>
      <c r="N6" s="211" t="s">
        <v>215</v>
      </c>
      <c r="O6" s="211" t="s">
        <v>216</v>
      </c>
      <c r="P6" s="211" t="s">
        <v>217</v>
      </c>
      <c r="Q6" s="211" t="s">
        <v>218</v>
      </c>
      <c r="R6" s="211" t="s">
        <v>219</v>
      </c>
      <c r="S6" s="211" t="s">
        <v>220</v>
      </c>
      <c r="T6" s="211" t="s">
        <v>221</v>
      </c>
      <c r="U6" s="211" t="s">
        <v>222</v>
      </c>
      <c r="V6" s="211" t="s">
        <v>223</v>
      </c>
      <c r="W6" s="211" t="s">
        <v>224</v>
      </c>
      <c r="X6" s="211" t="s">
        <v>225</v>
      </c>
      <c r="Y6" s="211" t="s">
        <v>226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26" x14ac:dyDescent="0.25">
      <c r="A8" s="238" t="s">
        <v>227</v>
      </c>
      <c r="B8" s="239" t="s">
        <v>107</v>
      </c>
      <c r="C8" s="265" t="s">
        <v>109</v>
      </c>
      <c r="D8" s="240"/>
      <c r="E8" s="241"/>
      <c r="F8" s="242"/>
      <c r="G8" s="242">
        <f>SUMIF(AG9:AG11,"&lt;&gt;NOR",G9:G11)</f>
        <v>0</v>
      </c>
      <c r="H8" s="242"/>
      <c r="I8" s="242">
        <f>SUM(I9:I11)</f>
        <v>0</v>
      </c>
      <c r="J8" s="242"/>
      <c r="K8" s="242">
        <f>SUM(K9:K11)</f>
        <v>0</v>
      </c>
      <c r="L8" s="242"/>
      <c r="M8" s="242">
        <f>SUM(M9:M11)</f>
        <v>0</v>
      </c>
      <c r="N8" s="241"/>
      <c r="O8" s="241">
        <f>SUM(O9:O11)</f>
        <v>0</v>
      </c>
      <c r="P8" s="241"/>
      <c r="Q8" s="241">
        <f>SUM(Q9:Q11)</f>
        <v>0</v>
      </c>
      <c r="R8" s="242"/>
      <c r="S8" s="242"/>
      <c r="T8" s="243"/>
      <c r="U8" s="237"/>
      <c r="V8" s="237">
        <f>SUM(V9:V11)</f>
        <v>0</v>
      </c>
      <c r="W8" s="237"/>
      <c r="X8" s="237"/>
      <c r="Y8" s="237"/>
      <c r="AG8" t="s">
        <v>228</v>
      </c>
    </row>
    <row r="9" spans="1:60" outlineLevel="1" x14ac:dyDescent="0.25">
      <c r="A9" s="255">
        <v>1</v>
      </c>
      <c r="B9" s="256" t="s">
        <v>1862</v>
      </c>
      <c r="C9" s="268" t="s">
        <v>1863</v>
      </c>
      <c r="D9" s="257" t="s">
        <v>1234</v>
      </c>
      <c r="E9" s="258">
        <v>2</v>
      </c>
      <c r="F9" s="259"/>
      <c r="G9" s="260">
        <f>ROUND(E9*F9,2)</f>
        <v>0</v>
      </c>
      <c r="H9" s="259"/>
      <c r="I9" s="260">
        <f>ROUND(E9*H9,2)</f>
        <v>0</v>
      </c>
      <c r="J9" s="259"/>
      <c r="K9" s="260">
        <f>ROUND(E9*J9,2)</f>
        <v>0</v>
      </c>
      <c r="L9" s="260">
        <v>21</v>
      </c>
      <c r="M9" s="260">
        <f>G9*(1+L9/100)</f>
        <v>0</v>
      </c>
      <c r="N9" s="258">
        <v>0</v>
      </c>
      <c r="O9" s="258">
        <f>ROUND(E9*N9,2)</f>
        <v>0</v>
      </c>
      <c r="P9" s="258">
        <v>0</v>
      </c>
      <c r="Q9" s="258">
        <f>ROUND(E9*P9,2)</f>
        <v>0</v>
      </c>
      <c r="R9" s="260"/>
      <c r="S9" s="260" t="s">
        <v>418</v>
      </c>
      <c r="T9" s="261" t="s">
        <v>419</v>
      </c>
      <c r="U9" s="232">
        <v>0</v>
      </c>
      <c r="V9" s="232">
        <f>ROUND(E9*U9,2)</f>
        <v>0</v>
      </c>
      <c r="W9" s="232"/>
      <c r="X9" s="232" t="s">
        <v>234</v>
      </c>
      <c r="Y9" s="232" t="s">
        <v>235</v>
      </c>
      <c r="Z9" s="212"/>
      <c r="AA9" s="212"/>
      <c r="AB9" s="212"/>
      <c r="AC9" s="212"/>
      <c r="AD9" s="212"/>
      <c r="AE9" s="212"/>
      <c r="AF9" s="212"/>
      <c r="AG9" s="212" t="s">
        <v>1264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0" outlineLevel="1" x14ac:dyDescent="0.25">
      <c r="A10" s="255">
        <v>2</v>
      </c>
      <c r="B10" s="256" t="s">
        <v>1864</v>
      </c>
      <c r="C10" s="268" t="s">
        <v>1865</v>
      </c>
      <c r="D10" s="257" t="s">
        <v>1234</v>
      </c>
      <c r="E10" s="258">
        <v>188</v>
      </c>
      <c r="F10" s="259"/>
      <c r="G10" s="260">
        <f>ROUND(E10*F10,2)</f>
        <v>0</v>
      </c>
      <c r="H10" s="259"/>
      <c r="I10" s="260">
        <f>ROUND(E10*H10,2)</f>
        <v>0</v>
      </c>
      <c r="J10" s="259"/>
      <c r="K10" s="260">
        <f>ROUND(E10*J10,2)</f>
        <v>0</v>
      </c>
      <c r="L10" s="260">
        <v>21</v>
      </c>
      <c r="M10" s="260">
        <f>G10*(1+L10/100)</f>
        <v>0</v>
      </c>
      <c r="N10" s="258">
        <v>0</v>
      </c>
      <c r="O10" s="258">
        <f>ROUND(E10*N10,2)</f>
        <v>0</v>
      </c>
      <c r="P10" s="258">
        <v>0</v>
      </c>
      <c r="Q10" s="258">
        <f>ROUND(E10*P10,2)</f>
        <v>0</v>
      </c>
      <c r="R10" s="260"/>
      <c r="S10" s="260" t="s">
        <v>418</v>
      </c>
      <c r="T10" s="261" t="s">
        <v>419</v>
      </c>
      <c r="U10" s="232">
        <v>0</v>
      </c>
      <c r="V10" s="232">
        <f>ROUND(E10*U10,2)</f>
        <v>0</v>
      </c>
      <c r="W10" s="232"/>
      <c r="X10" s="232" t="s">
        <v>234</v>
      </c>
      <c r="Y10" s="232" t="s">
        <v>235</v>
      </c>
      <c r="Z10" s="212"/>
      <c r="AA10" s="212"/>
      <c r="AB10" s="212"/>
      <c r="AC10" s="212"/>
      <c r="AD10" s="212"/>
      <c r="AE10" s="212"/>
      <c r="AF10" s="212"/>
      <c r="AG10" s="212" t="s">
        <v>1264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0" outlineLevel="1" x14ac:dyDescent="0.25">
      <c r="A11" s="255">
        <v>3</v>
      </c>
      <c r="B11" s="256" t="s">
        <v>1866</v>
      </c>
      <c r="C11" s="268" t="s">
        <v>1867</v>
      </c>
      <c r="D11" s="257" t="s">
        <v>1234</v>
      </c>
      <c r="E11" s="258">
        <v>188</v>
      </c>
      <c r="F11" s="259"/>
      <c r="G11" s="260">
        <f>ROUND(E11*F11,2)</f>
        <v>0</v>
      </c>
      <c r="H11" s="259"/>
      <c r="I11" s="260">
        <f>ROUND(E11*H11,2)</f>
        <v>0</v>
      </c>
      <c r="J11" s="259"/>
      <c r="K11" s="260">
        <f>ROUND(E11*J11,2)</f>
        <v>0</v>
      </c>
      <c r="L11" s="260">
        <v>21</v>
      </c>
      <c r="M11" s="260">
        <f>G11*(1+L11/100)</f>
        <v>0</v>
      </c>
      <c r="N11" s="258">
        <v>0</v>
      </c>
      <c r="O11" s="258">
        <f>ROUND(E11*N11,2)</f>
        <v>0</v>
      </c>
      <c r="P11" s="258">
        <v>0</v>
      </c>
      <c r="Q11" s="258">
        <f>ROUND(E11*P11,2)</f>
        <v>0</v>
      </c>
      <c r="R11" s="260"/>
      <c r="S11" s="260" t="s">
        <v>418</v>
      </c>
      <c r="T11" s="261" t="s">
        <v>419</v>
      </c>
      <c r="U11" s="232">
        <v>0</v>
      </c>
      <c r="V11" s="232">
        <f>ROUND(E11*U11,2)</f>
        <v>0</v>
      </c>
      <c r="W11" s="232"/>
      <c r="X11" s="232" t="s">
        <v>234</v>
      </c>
      <c r="Y11" s="232" t="s">
        <v>235</v>
      </c>
      <c r="Z11" s="212"/>
      <c r="AA11" s="212"/>
      <c r="AB11" s="212"/>
      <c r="AC11" s="212"/>
      <c r="AD11" s="212"/>
      <c r="AE11" s="212"/>
      <c r="AF11" s="212"/>
      <c r="AG11" s="212" t="s">
        <v>1264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13" x14ac:dyDescent="0.25">
      <c r="A12" s="238" t="s">
        <v>227</v>
      </c>
      <c r="B12" s="239" t="s">
        <v>112</v>
      </c>
      <c r="C12" s="265" t="s">
        <v>113</v>
      </c>
      <c r="D12" s="240"/>
      <c r="E12" s="241"/>
      <c r="F12" s="242"/>
      <c r="G12" s="242">
        <f>SUMIF(AG13:AG14,"&lt;&gt;NOR",G13:G14)</f>
        <v>0</v>
      </c>
      <c r="H12" s="242"/>
      <c r="I12" s="242">
        <f>SUM(I13:I14)</f>
        <v>0</v>
      </c>
      <c r="J12" s="242"/>
      <c r="K12" s="242">
        <f>SUM(K13:K14)</f>
        <v>0</v>
      </c>
      <c r="L12" s="242"/>
      <c r="M12" s="242">
        <f>SUM(M13:M14)</f>
        <v>0</v>
      </c>
      <c r="N12" s="241"/>
      <c r="O12" s="241">
        <f>SUM(O13:O14)</f>
        <v>0</v>
      </c>
      <c r="P12" s="241"/>
      <c r="Q12" s="241">
        <f>SUM(Q13:Q14)</f>
        <v>0</v>
      </c>
      <c r="R12" s="242"/>
      <c r="S12" s="242"/>
      <c r="T12" s="243"/>
      <c r="U12" s="237"/>
      <c r="V12" s="237">
        <f>SUM(V13:V14)</f>
        <v>0</v>
      </c>
      <c r="W12" s="237"/>
      <c r="X12" s="237"/>
      <c r="Y12" s="237"/>
      <c r="AG12" t="s">
        <v>228</v>
      </c>
    </row>
    <row r="13" spans="1:60" ht="20" outlineLevel="1" x14ac:dyDescent="0.25">
      <c r="A13" s="248">
        <v>4</v>
      </c>
      <c r="B13" s="249" t="s">
        <v>1868</v>
      </c>
      <c r="C13" s="266" t="s">
        <v>1869</v>
      </c>
      <c r="D13" s="250" t="s">
        <v>1870</v>
      </c>
      <c r="E13" s="251">
        <v>188</v>
      </c>
      <c r="F13" s="252"/>
      <c r="G13" s="253">
        <f>ROUND(E13*F13,2)</f>
        <v>0</v>
      </c>
      <c r="H13" s="252"/>
      <c r="I13" s="253">
        <f>ROUND(E13*H13,2)</f>
        <v>0</v>
      </c>
      <c r="J13" s="252"/>
      <c r="K13" s="253">
        <f>ROUND(E13*J13,2)</f>
        <v>0</v>
      </c>
      <c r="L13" s="253">
        <v>21</v>
      </c>
      <c r="M13" s="253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3"/>
      <c r="S13" s="253" t="s">
        <v>418</v>
      </c>
      <c r="T13" s="254" t="s">
        <v>419</v>
      </c>
      <c r="U13" s="232">
        <v>0</v>
      </c>
      <c r="V13" s="232">
        <f>ROUND(E13*U13,2)</f>
        <v>0</v>
      </c>
      <c r="W13" s="232"/>
      <c r="X13" s="232" t="s">
        <v>234</v>
      </c>
      <c r="Y13" s="232" t="s">
        <v>235</v>
      </c>
      <c r="Z13" s="212"/>
      <c r="AA13" s="212"/>
      <c r="AB13" s="212"/>
      <c r="AC13" s="212"/>
      <c r="AD13" s="212"/>
      <c r="AE13" s="212"/>
      <c r="AF13" s="212"/>
      <c r="AG13" s="212" t="s">
        <v>1264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5">
      <c r="A14" s="229"/>
      <c r="B14" s="230"/>
      <c r="C14" s="269" t="s">
        <v>1871</v>
      </c>
      <c r="D14" s="262"/>
      <c r="E14" s="262"/>
      <c r="F14" s="262"/>
      <c r="G14" s="26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297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6" x14ac:dyDescent="0.25">
      <c r="A15" s="238" t="s">
        <v>227</v>
      </c>
      <c r="B15" s="239" t="s">
        <v>118</v>
      </c>
      <c r="C15" s="265" t="s">
        <v>119</v>
      </c>
      <c r="D15" s="240"/>
      <c r="E15" s="241"/>
      <c r="F15" s="242"/>
      <c r="G15" s="242">
        <f>SUMIF(AG16:AG36,"&lt;&gt;NOR",G16:G36)</f>
        <v>0</v>
      </c>
      <c r="H15" s="242"/>
      <c r="I15" s="242">
        <f>SUM(I16:I36)</f>
        <v>0</v>
      </c>
      <c r="J15" s="242"/>
      <c r="K15" s="242">
        <f>SUM(K16:K36)</f>
        <v>0</v>
      </c>
      <c r="L15" s="242"/>
      <c r="M15" s="242">
        <f>SUM(M16:M36)</f>
        <v>0</v>
      </c>
      <c r="N15" s="241"/>
      <c r="O15" s="241">
        <f>SUM(O16:O36)</f>
        <v>0</v>
      </c>
      <c r="P15" s="241"/>
      <c r="Q15" s="241">
        <f>SUM(Q16:Q36)</f>
        <v>0</v>
      </c>
      <c r="R15" s="242"/>
      <c r="S15" s="242"/>
      <c r="T15" s="243"/>
      <c r="U15" s="237"/>
      <c r="V15" s="237">
        <f>SUM(V16:V36)</f>
        <v>0</v>
      </c>
      <c r="W15" s="237"/>
      <c r="X15" s="237"/>
      <c r="Y15" s="237"/>
      <c r="AG15" t="s">
        <v>228</v>
      </c>
    </row>
    <row r="16" spans="1:60" outlineLevel="1" x14ac:dyDescent="0.25">
      <c r="A16" s="255">
        <v>5</v>
      </c>
      <c r="B16" s="256" t="s">
        <v>1872</v>
      </c>
      <c r="C16" s="268" t="s">
        <v>1873</v>
      </c>
      <c r="D16" s="257" t="s">
        <v>1234</v>
      </c>
      <c r="E16" s="258">
        <v>1</v>
      </c>
      <c r="F16" s="259"/>
      <c r="G16" s="260">
        <f>ROUND(E16*F16,2)</f>
        <v>0</v>
      </c>
      <c r="H16" s="259"/>
      <c r="I16" s="260">
        <f>ROUND(E16*H16,2)</f>
        <v>0</v>
      </c>
      <c r="J16" s="259"/>
      <c r="K16" s="260">
        <f>ROUND(E16*J16,2)</f>
        <v>0</v>
      </c>
      <c r="L16" s="260">
        <v>21</v>
      </c>
      <c r="M16" s="260">
        <f>G16*(1+L16/100)</f>
        <v>0</v>
      </c>
      <c r="N16" s="258">
        <v>0</v>
      </c>
      <c r="O16" s="258">
        <f>ROUND(E16*N16,2)</f>
        <v>0</v>
      </c>
      <c r="P16" s="258">
        <v>0</v>
      </c>
      <c r="Q16" s="258">
        <f>ROUND(E16*P16,2)</f>
        <v>0</v>
      </c>
      <c r="R16" s="260"/>
      <c r="S16" s="260" t="s">
        <v>418</v>
      </c>
      <c r="T16" s="261" t="s">
        <v>419</v>
      </c>
      <c r="U16" s="232">
        <v>0</v>
      </c>
      <c r="V16" s="232">
        <f>ROUND(E16*U16,2)</f>
        <v>0</v>
      </c>
      <c r="W16" s="232"/>
      <c r="X16" s="232" t="s">
        <v>234</v>
      </c>
      <c r="Y16" s="232" t="s">
        <v>235</v>
      </c>
      <c r="Z16" s="212"/>
      <c r="AA16" s="212"/>
      <c r="AB16" s="212"/>
      <c r="AC16" s="212"/>
      <c r="AD16" s="212"/>
      <c r="AE16" s="212"/>
      <c r="AF16" s="212"/>
      <c r="AG16" s="212" t="s">
        <v>1264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0" outlineLevel="1" x14ac:dyDescent="0.25">
      <c r="A17" s="255">
        <v>6</v>
      </c>
      <c r="B17" s="256" t="s">
        <v>1874</v>
      </c>
      <c r="C17" s="268" t="s">
        <v>1875</v>
      </c>
      <c r="D17" s="257" t="s">
        <v>1234</v>
      </c>
      <c r="E17" s="258">
        <v>1</v>
      </c>
      <c r="F17" s="259"/>
      <c r="G17" s="260">
        <f>ROUND(E17*F17,2)</f>
        <v>0</v>
      </c>
      <c r="H17" s="259"/>
      <c r="I17" s="260">
        <f>ROUND(E17*H17,2)</f>
        <v>0</v>
      </c>
      <c r="J17" s="259"/>
      <c r="K17" s="260">
        <f>ROUND(E17*J17,2)</f>
        <v>0</v>
      </c>
      <c r="L17" s="260">
        <v>21</v>
      </c>
      <c r="M17" s="260">
        <f>G17*(1+L17/100)</f>
        <v>0</v>
      </c>
      <c r="N17" s="258">
        <v>0</v>
      </c>
      <c r="O17" s="258">
        <f>ROUND(E17*N17,2)</f>
        <v>0</v>
      </c>
      <c r="P17" s="258">
        <v>0</v>
      </c>
      <c r="Q17" s="258">
        <f>ROUND(E17*P17,2)</f>
        <v>0</v>
      </c>
      <c r="R17" s="260"/>
      <c r="S17" s="260" t="s">
        <v>418</v>
      </c>
      <c r="T17" s="261" t="s">
        <v>419</v>
      </c>
      <c r="U17" s="232">
        <v>0</v>
      </c>
      <c r="V17" s="232">
        <f>ROUND(E17*U17,2)</f>
        <v>0</v>
      </c>
      <c r="W17" s="232"/>
      <c r="X17" s="232" t="s">
        <v>234</v>
      </c>
      <c r="Y17" s="232" t="s">
        <v>235</v>
      </c>
      <c r="Z17" s="212"/>
      <c r="AA17" s="212"/>
      <c r="AB17" s="212"/>
      <c r="AC17" s="212"/>
      <c r="AD17" s="212"/>
      <c r="AE17" s="212"/>
      <c r="AF17" s="212"/>
      <c r="AG17" s="212" t="s">
        <v>1264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55">
        <v>7</v>
      </c>
      <c r="B18" s="256" t="s">
        <v>1876</v>
      </c>
      <c r="C18" s="268" t="s">
        <v>1877</v>
      </c>
      <c r="D18" s="257" t="s">
        <v>1234</v>
      </c>
      <c r="E18" s="258">
        <v>2</v>
      </c>
      <c r="F18" s="259"/>
      <c r="G18" s="260">
        <f>ROUND(E18*F18,2)</f>
        <v>0</v>
      </c>
      <c r="H18" s="259"/>
      <c r="I18" s="260">
        <f>ROUND(E18*H18,2)</f>
        <v>0</v>
      </c>
      <c r="J18" s="259"/>
      <c r="K18" s="260">
        <f>ROUND(E18*J18,2)</f>
        <v>0</v>
      </c>
      <c r="L18" s="260">
        <v>21</v>
      </c>
      <c r="M18" s="260">
        <f>G18*(1+L18/100)</f>
        <v>0</v>
      </c>
      <c r="N18" s="258">
        <v>0</v>
      </c>
      <c r="O18" s="258">
        <f>ROUND(E18*N18,2)</f>
        <v>0</v>
      </c>
      <c r="P18" s="258">
        <v>0</v>
      </c>
      <c r="Q18" s="258">
        <f>ROUND(E18*P18,2)</f>
        <v>0</v>
      </c>
      <c r="R18" s="260"/>
      <c r="S18" s="260" t="s">
        <v>418</v>
      </c>
      <c r="T18" s="261" t="s">
        <v>419</v>
      </c>
      <c r="U18" s="232">
        <v>0</v>
      </c>
      <c r="V18" s="232">
        <f>ROUND(E18*U18,2)</f>
        <v>0</v>
      </c>
      <c r="W18" s="232"/>
      <c r="X18" s="232" t="s">
        <v>234</v>
      </c>
      <c r="Y18" s="232" t="s">
        <v>235</v>
      </c>
      <c r="Z18" s="212"/>
      <c r="AA18" s="212"/>
      <c r="AB18" s="212"/>
      <c r="AC18" s="212"/>
      <c r="AD18" s="212"/>
      <c r="AE18" s="212"/>
      <c r="AF18" s="212"/>
      <c r="AG18" s="212" t="s">
        <v>1264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55">
        <v>8</v>
      </c>
      <c r="B19" s="256" t="s">
        <v>1878</v>
      </c>
      <c r="C19" s="268" t="s">
        <v>1879</v>
      </c>
      <c r="D19" s="257" t="s">
        <v>1234</v>
      </c>
      <c r="E19" s="258">
        <v>1</v>
      </c>
      <c r="F19" s="259"/>
      <c r="G19" s="260">
        <f>ROUND(E19*F19,2)</f>
        <v>0</v>
      </c>
      <c r="H19" s="259"/>
      <c r="I19" s="260">
        <f>ROUND(E19*H19,2)</f>
        <v>0</v>
      </c>
      <c r="J19" s="259"/>
      <c r="K19" s="260">
        <f>ROUND(E19*J19,2)</f>
        <v>0</v>
      </c>
      <c r="L19" s="260">
        <v>21</v>
      </c>
      <c r="M19" s="260">
        <f>G19*(1+L19/100)</f>
        <v>0</v>
      </c>
      <c r="N19" s="258">
        <v>0</v>
      </c>
      <c r="O19" s="258">
        <f>ROUND(E19*N19,2)</f>
        <v>0</v>
      </c>
      <c r="P19" s="258">
        <v>0</v>
      </c>
      <c r="Q19" s="258">
        <f>ROUND(E19*P19,2)</f>
        <v>0</v>
      </c>
      <c r="R19" s="260"/>
      <c r="S19" s="260" t="s">
        <v>418</v>
      </c>
      <c r="T19" s="261" t="s">
        <v>419</v>
      </c>
      <c r="U19" s="232">
        <v>0</v>
      </c>
      <c r="V19" s="232">
        <f>ROUND(E19*U19,2)</f>
        <v>0</v>
      </c>
      <c r="W19" s="232"/>
      <c r="X19" s="232" t="s">
        <v>234</v>
      </c>
      <c r="Y19" s="232" t="s">
        <v>235</v>
      </c>
      <c r="Z19" s="212"/>
      <c r="AA19" s="212"/>
      <c r="AB19" s="212"/>
      <c r="AC19" s="212"/>
      <c r="AD19" s="212"/>
      <c r="AE19" s="212"/>
      <c r="AF19" s="212"/>
      <c r="AG19" s="212" t="s">
        <v>1264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55">
        <v>9</v>
      </c>
      <c r="B20" s="256" t="s">
        <v>1880</v>
      </c>
      <c r="C20" s="268" t="s">
        <v>1881</v>
      </c>
      <c r="D20" s="257" t="s">
        <v>1234</v>
      </c>
      <c r="E20" s="258">
        <v>2</v>
      </c>
      <c r="F20" s="259"/>
      <c r="G20" s="260">
        <f>ROUND(E20*F20,2)</f>
        <v>0</v>
      </c>
      <c r="H20" s="259"/>
      <c r="I20" s="260">
        <f>ROUND(E20*H20,2)</f>
        <v>0</v>
      </c>
      <c r="J20" s="259"/>
      <c r="K20" s="260">
        <f>ROUND(E20*J20,2)</f>
        <v>0</v>
      </c>
      <c r="L20" s="260">
        <v>21</v>
      </c>
      <c r="M20" s="260">
        <f>G20*(1+L20/100)</f>
        <v>0</v>
      </c>
      <c r="N20" s="258">
        <v>0</v>
      </c>
      <c r="O20" s="258">
        <f>ROUND(E20*N20,2)</f>
        <v>0</v>
      </c>
      <c r="P20" s="258">
        <v>0</v>
      </c>
      <c r="Q20" s="258">
        <f>ROUND(E20*P20,2)</f>
        <v>0</v>
      </c>
      <c r="R20" s="260"/>
      <c r="S20" s="260" t="s">
        <v>418</v>
      </c>
      <c r="T20" s="261" t="s">
        <v>419</v>
      </c>
      <c r="U20" s="232">
        <v>0</v>
      </c>
      <c r="V20" s="232">
        <f>ROUND(E20*U20,2)</f>
        <v>0</v>
      </c>
      <c r="W20" s="232"/>
      <c r="X20" s="232" t="s">
        <v>234</v>
      </c>
      <c r="Y20" s="232" t="s">
        <v>235</v>
      </c>
      <c r="Z20" s="212"/>
      <c r="AA20" s="212"/>
      <c r="AB20" s="212"/>
      <c r="AC20" s="212"/>
      <c r="AD20" s="212"/>
      <c r="AE20" s="212"/>
      <c r="AF20" s="212"/>
      <c r="AG20" s="212" t="s">
        <v>1264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55">
        <v>10</v>
      </c>
      <c r="B21" s="256" t="s">
        <v>1882</v>
      </c>
      <c r="C21" s="268" t="s">
        <v>1883</v>
      </c>
      <c r="D21" s="257" t="s">
        <v>1234</v>
      </c>
      <c r="E21" s="258">
        <v>1</v>
      </c>
      <c r="F21" s="259"/>
      <c r="G21" s="260">
        <f>ROUND(E21*F21,2)</f>
        <v>0</v>
      </c>
      <c r="H21" s="259"/>
      <c r="I21" s="260">
        <f>ROUND(E21*H21,2)</f>
        <v>0</v>
      </c>
      <c r="J21" s="259"/>
      <c r="K21" s="260">
        <f>ROUND(E21*J21,2)</f>
        <v>0</v>
      </c>
      <c r="L21" s="260">
        <v>21</v>
      </c>
      <c r="M21" s="260">
        <f>G21*(1+L21/100)</f>
        <v>0</v>
      </c>
      <c r="N21" s="258">
        <v>0</v>
      </c>
      <c r="O21" s="258">
        <f>ROUND(E21*N21,2)</f>
        <v>0</v>
      </c>
      <c r="P21" s="258">
        <v>0</v>
      </c>
      <c r="Q21" s="258">
        <f>ROUND(E21*P21,2)</f>
        <v>0</v>
      </c>
      <c r="R21" s="260"/>
      <c r="S21" s="260" t="s">
        <v>418</v>
      </c>
      <c r="T21" s="261" t="s">
        <v>419</v>
      </c>
      <c r="U21" s="232">
        <v>0</v>
      </c>
      <c r="V21" s="232">
        <f>ROUND(E21*U21,2)</f>
        <v>0</v>
      </c>
      <c r="W21" s="232"/>
      <c r="X21" s="232" t="s">
        <v>234</v>
      </c>
      <c r="Y21" s="232" t="s">
        <v>235</v>
      </c>
      <c r="Z21" s="212"/>
      <c r="AA21" s="212"/>
      <c r="AB21" s="212"/>
      <c r="AC21" s="212"/>
      <c r="AD21" s="212"/>
      <c r="AE21" s="212"/>
      <c r="AF21" s="212"/>
      <c r="AG21" s="212" t="s">
        <v>1264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55">
        <v>11</v>
      </c>
      <c r="B22" s="256" t="s">
        <v>1884</v>
      </c>
      <c r="C22" s="268" t="s">
        <v>1885</v>
      </c>
      <c r="D22" s="257" t="s">
        <v>1234</v>
      </c>
      <c r="E22" s="258">
        <v>2</v>
      </c>
      <c r="F22" s="259"/>
      <c r="G22" s="260">
        <f>ROUND(E22*F22,2)</f>
        <v>0</v>
      </c>
      <c r="H22" s="259"/>
      <c r="I22" s="260">
        <f>ROUND(E22*H22,2)</f>
        <v>0</v>
      </c>
      <c r="J22" s="259"/>
      <c r="K22" s="260">
        <f>ROUND(E22*J22,2)</f>
        <v>0</v>
      </c>
      <c r="L22" s="260">
        <v>21</v>
      </c>
      <c r="M22" s="260">
        <f>G22*(1+L22/100)</f>
        <v>0</v>
      </c>
      <c r="N22" s="258">
        <v>0</v>
      </c>
      <c r="O22" s="258">
        <f>ROUND(E22*N22,2)</f>
        <v>0</v>
      </c>
      <c r="P22" s="258">
        <v>0</v>
      </c>
      <c r="Q22" s="258">
        <f>ROUND(E22*P22,2)</f>
        <v>0</v>
      </c>
      <c r="R22" s="260"/>
      <c r="S22" s="260" t="s">
        <v>418</v>
      </c>
      <c r="T22" s="261" t="s">
        <v>419</v>
      </c>
      <c r="U22" s="232">
        <v>0</v>
      </c>
      <c r="V22" s="232">
        <f>ROUND(E22*U22,2)</f>
        <v>0</v>
      </c>
      <c r="W22" s="232"/>
      <c r="X22" s="232" t="s">
        <v>234</v>
      </c>
      <c r="Y22" s="232" t="s">
        <v>235</v>
      </c>
      <c r="Z22" s="212"/>
      <c r="AA22" s="212"/>
      <c r="AB22" s="212"/>
      <c r="AC22" s="212"/>
      <c r="AD22" s="212"/>
      <c r="AE22" s="212"/>
      <c r="AF22" s="212"/>
      <c r="AG22" s="212" t="s">
        <v>1264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55">
        <v>12</v>
      </c>
      <c r="B23" s="256" t="s">
        <v>1886</v>
      </c>
      <c r="C23" s="268" t="s">
        <v>1887</v>
      </c>
      <c r="D23" s="257" t="s">
        <v>1234</v>
      </c>
      <c r="E23" s="258">
        <v>2</v>
      </c>
      <c r="F23" s="259"/>
      <c r="G23" s="260">
        <f>ROUND(E23*F23,2)</f>
        <v>0</v>
      </c>
      <c r="H23" s="259"/>
      <c r="I23" s="260">
        <f>ROUND(E23*H23,2)</f>
        <v>0</v>
      </c>
      <c r="J23" s="259"/>
      <c r="K23" s="260">
        <f>ROUND(E23*J23,2)</f>
        <v>0</v>
      </c>
      <c r="L23" s="260">
        <v>21</v>
      </c>
      <c r="M23" s="260">
        <f>G23*(1+L23/100)</f>
        <v>0</v>
      </c>
      <c r="N23" s="258">
        <v>0</v>
      </c>
      <c r="O23" s="258">
        <f>ROUND(E23*N23,2)</f>
        <v>0</v>
      </c>
      <c r="P23" s="258">
        <v>0</v>
      </c>
      <c r="Q23" s="258">
        <f>ROUND(E23*P23,2)</f>
        <v>0</v>
      </c>
      <c r="R23" s="260"/>
      <c r="S23" s="260" t="s">
        <v>418</v>
      </c>
      <c r="T23" s="261" t="s">
        <v>419</v>
      </c>
      <c r="U23" s="232">
        <v>0</v>
      </c>
      <c r="V23" s="232">
        <f>ROUND(E23*U23,2)</f>
        <v>0</v>
      </c>
      <c r="W23" s="232"/>
      <c r="X23" s="232" t="s">
        <v>234</v>
      </c>
      <c r="Y23" s="232" t="s">
        <v>235</v>
      </c>
      <c r="Z23" s="212"/>
      <c r="AA23" s="212"/>
      <c r="AB23" s="212"/>
      <c r="AC23" s="212"/>
      <c r="AD23" s="212"/>
      <c r="AE23" s="212"/>
      <c r="AF23" s="212"/>
      <c r="AG23" s="212" t="s">
        <v>1264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0" outlineLevel="1" x14ac:dyDescent="0.25">
      <c r="A24" s="255">
        <v>13</v>
      </c>
      <c r="B24" s="256" t="s">
        <v>1888</v>
      </c>
      <c r="C24" s="268" t="s">
        <v>1889</v>
      </c>
      <c r="D24" s="257" t="s">
        <v>1234</v>
      </c>
      <c r="E24" s="258">
        <v>3</v>
      </c>
      <c r="F24" s="259"/>
      <c r="G24" s="260">
        <f>ROUND(E24*F24,2)</f>
        <v>0</v>
      </c>
      <c r="H24" s="259"/>
      <c r="I24" s="260">
        <f>ROUND(E24*H24,2)</f>
        <v>0</v>
      </c>
      <c r="J24" s="259"/>
      <c r="K24" s="260">
        <f>ROUND(E24*J24,2)</f>
        <v>0</v>
      </c>
      <c r="L24" s="260">
        <v>21</v>
      </c>
      <c r="M24" s="260">
        <f>G24*(1+L24/100)</f>
        <v>0</v>
      </c>
      <c r="N24" s="258">
        <v>0</v>
      </c>
      <c r="O24" s="258">
        <f>ROUND(E24*N24,2)</f>
        <v>0</v>
      </c>
      <c r="P24" s="258">
        <v>0</v>
      </c>
      <c r="Q24" s="258">
        <f>ROUND(E24*P24,2)</f>
        <v>0</v>
      </c>
      <c r="R24" s="260"/>
      <c r="S24" s="260" t="s">
        <v>418</v>
      </c>
      <c r="T24" s="261" t="s">
        <v>419</v>
      </c>
      <c r="U24" s="232">
        <v>0</v>
      </c>
      <c r="V24" s="232">
        <f>ROUND(E24*U24,2)</f>
        <v>0</v>
      </c>
      <c r="W24" s="232"/>
      <c r="X24" s="232" t="s">
        <v>234</v>
      </c>
      <c r="Y24" s="232" t="s">
        <v>235</v>
      </c>
      <c r="Z24" s="212"/>
      <c r="AA24" s="212"/>
      <c r="AB24" s="212"/>
      <c r="AC24" s="212"/>
      <c r="AD24" s="212"/>
      <c r="AE24" s="212"/>
      <c r="AF24" s="212"/>
      <c r="AG24" s="212" t="s">
        <v>1264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55">
        <v>14</v>
      </c>
      <c r="B25" s="256" t="s">
        <v>1890</v>
      </c>
      <c r="C25" s="268" t="s">
        <v>1891</v>
      </c>
      <c r="D25" s="257" t="s">
        <v>1234</v>
      </c>
      <c r="E25" s="258">
        <v>1</v>
      </c>
      <c r="F25" s="259"/>
      <c r="G25" s="260">
        <f>ROUND(E25*F25,2)</f>
        <v>0</v>
      </c>
      <c r="H25" s="259"/>
      <c r="I25" s="260">
        <f>ROUND(E25*H25,2)</f>
        <v>0</v>
      </c>
      <c r="J25" s="259"/>
      <c r="K25" s="260">
        <f>ROUND(E25*J25,2)</f>
        <v>0</v>
      </c>
      <c r="L25" s="260">
        <v>21</v>
      </c>
      <c r="M25" s="260">
        <f>G25*(1+L25/100)</f>
        <v>0</v>
      </c>
      <c r="N25" s="258">
        <v>0</v>
      </c>
      <c r="O25" s="258">
        <f>ROUND(E25*N25,2)</f>
        <v>0</v>
      </c>
      <c r="P25" s="258">
        <v>0</v>
      </c>
      <c r="Q25" s="258">
        <f>ROUND(E25*P25,2)</f>
        <v>0</v>
      </c>
      <c r="R25" s="260"/>
      <c r="S25" s="260" t="s">
        <v>418</v>
      </c>
      <c r="T25" s="261" t="s">
        <v>419</v>
      </c>
      <c r="U25" s="232">
        <v>0</v>
      </c>
      <c r="V25" s="232">
        <f>ROUND(E25*U25,2)</f>
        <v>0</v>
      </c>
      <c r="W25" s="232"/>
      <c r="X25" s="232" t="s">
        <v>234</v>
      </c>
      <c r="Y25" s="232" t="s">
        <v>235</v>
      </c>
      <c r="Z25" s="212"/>
      <c r="AA25" s="212"/>
      <c r="AB25" s="212"/>
      <c r="AC25" s="212"/>
      <c r="AD25" s="212"/>
      <c r="AE25" s="212"/>
      <c r="AF25" s="212"/>
      <c r="AG25" s="212" t="s">
        <v>1264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0" outlineLevel="1" x14ac:dyDescent="0.25">
      <c r="A26" s="255">
        <v>15</v>
      </c>
      <c r="B26" s="256" t="s">
        <v>1892</v>
      </c>
      <c r="C26" s="268" t="s">
        <v>1893</v>
      </c>
      <c r="D26" s="257" t="s">
        <v>1234</v>
      </c>
      <c r="E26" s="258">
        <v>4</v>
      </c>
      <c r="F26" s="259"/>
      <c r="G26" s="260">
        <f>ROUND(E26*F26,2)</f>
        <v>0</v>
      </c>
      <c r="H26" s="259"/>
      <c r="I26" s="260">
        <f>ROUND(E26*H26,2)</f>
        <v>0</v>
      </c>
      <c r="J26" s="259"/>
      <c r="K26" s="260">
        <f>ROUND(E26*J26,2)</f>
        <v>0</v>
      </c>
      <c r="L26" s="260">
        <v>21</v>
      </c>
      <c r="M26" s="260">
        <f>G26*(1+L26/100)</f>
        <v>0</v>
      </c>
      <c r="N26" s="258">
        <v>0</v>
      </c>
      <c r="O26" s="258">
        <f>ROUND(E26*N26,2)</f>
        <v>0</v>
      </c>
      <c r="P26" s="258">
        <v>0</v>
      </c>
      <c r="Q26" s="258">
        <f>ROUND(E26*P26,2)</f>
        <v>0</v>
      </c>
      <c r="R26" s="260"/>
      <c r="S26" s="260" t="s">
        <v>418</v>
      </c>
      <c r="T26" s="261" t="s">
        <v>419</v>
      </c>
      <c r="U26" s="232">
        <v>0</v>
      </c>
      <c r="V26" s="232">
        <f>ROUND(E26*U26,2)</f>
        <v>0</v>
      </c>
      <c r="W26" s="232"/>
      <c r="X26" s="232" t="s">
        <v>234</v>
      </c>
      <c r="Y26" s="232" t="s">
        <v>235</v>
      </c>
      <c r="Z26" s="212"/>
      <c r="AA26" s="212"/>
      <c r="AB26" s="212"/>
      <c r="AC26" s="212"/>
      <c r="AD26" s="212"/>
      <c r="AE26" s="212"/>
      <c r="AF26" s="212"/>
      <c r="AG26" s="212" t="s">
        <v>1264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55">
        <v>16</v>
      </c>
      <c r="B27" s="256" t="s">
        <v>1894</v>
      </c>
      <c r="C27" s="268" t="s">
        <v>1895</v>
      </c>
      <c r="D27" s="257" t="s">
        <v>1234</v>
      </c>
      <c r="E27" s="258">
        <v>3</v>
      </c>
      <c r="F27" s="259"/>
      <c r="G27" s="260">
        <f>ROUND(E27*F27,2)</f>
        <v>0</v>
      </c>
      <c r="H27" s="259"/>
      <c r="I27" s="260">
        <f>ROUND(E27*H27,2)</f>
        <v>0</v>
      </c>
      <c r="J27" s="259"/>
      <c r="K27" s="260">
        <f>ROUND(E27*J27,2)</f>
        <v>0</v>
      </c>
      <c r="L27" s="260">
        <v>21</v>
      </c>
      <c r="M27" s="260">
        <f>G27*(1+L27/100)</f>
        <v>0</v>
      </c>
      <c r="N27" s="258">
        <v>0</v>
      </c>
      <c r="O27" s="258">
        <f>ROUND(E27*N27,2)</f>
        <v>0</v>
      </c>
      <c r="P27" s="258">
        <v>0</v>
      </c>
      <c r="Q27" s="258">
        <f>ROUND(E27*P27,2)</f>
        <v>0</v>
      </c>
      <c r="R27" s="260"/>
      <c r="S27" s="260" t="s">
        <v>418</v>
      </c>
      <c r="T27" s="261" t="s">
        <v>419</v>
      </c>
      <c r="U27" s="232">
        <v>0</v>
      </c>
      <c r="V27" s="232">
        <f>ROUND(E27*U27,2)</f>
        <v>0</v>
      </c>
      <c r="W27" s="232"/>
      <c r="X27" s="232" t="s">
        <v>234</v>
      </c>
      <c r="Y27" s="232" t="s">
        <v>235</v>
      </c>
      <c r="Z27" s="212"/>
      <c r="AA27" s="212"/>
      <c r="AB27" s="212"/>
      <c r="AC27" s="212"/>
      <c r="AD27" s="212"/>
      <c r="AE27" s="212"/>
      <c r="AF27" s="212"/>
      <c r="AG27" s="212" t="s">
        <v>1264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55">
        <v>17</v>
      </c>
      <c r="B28" s="256" t="s">
        <v>1896</v>
      </c>
      <c r="C28" s="268" t="s">
        <v>1897</v>
      </c>
      <c r="D28" s="257" t="s">
        <v>1234</v>
      </c>
      <c r="E28" s="258">
        <v>1</v>
      </c>
      <c r="F28" s="259"/>
      <c r="G28" s="260">
        <f>ROUND(E28*F28,2)</f>
        <v>0</v>
      </c>
      <c r="H28" s="259"/>
      <c r="I28" s="260">
        <f>ROUND(E28*H28,2)</f>
        <v>0</v>
      </c>
      <c r="J28" s="259"/>
      <c r="K28" s="260">
        <f>ROUND(E28*J28,2)</f>
        <v>0</v>
      </c>
      <c r="L28" s="260">
        <v>21</v>
      </c>
      <c r="M28" s="260">
        <f>G28*(1+L28/100)</f>
        <v>0</v>
      </c>
      <c r="N28" s="258">
        <v>0</v>
      </c>
      <c r="O28" s="258">
        <f>ROUND(E28*N28,2)</f>
        <v>0</v>
      </c>
      <c r="P28" s="258">
        <v>0</v>
      </c>
      <c r="Q28" s="258">
        <f>ROUND(E28*P28,2)</f>
        <v>0</v>
      </c>
      <c r="R28" s="260"/>
      <c r="S28" s="260" t="s">
        <v>418</v>
      </c>
      <c r="T28" s="261" t="s">
        <v>419</v>
      </c>
      <c r="U28" s="232">
        <v>0</v>
      </c>
      <c r="V28" s="232">
        <f>ROUND(E28*U28,2)</f>
        <v>0</v>
      </c>
      <c r="W28" s="232"/>
      <c r="X28" s="232" t="s">
        <v>234</v>
      </c>
      <c r="Y28" s="232" t="s">
        <v>235</v>
      </c>
      <c r="Z28" s="212"/>
      <c r="AA28" s="212"/>
      <c r="AB28" s="212"/>
      <c r="AC28" s="212"/>
      <c r="AD28" s="212"/>
      <c r="AE28" s="212"/>
      <c r="AF28" s="212"/>
      <c r="AG28" s="212" t="s">
        <v>1264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55">
        <v>18</v>
      </c>
      <c r="B29" s="256" t="s">
        <v>1898</v>
      </c>
      <c r="C29" s="268" t="s">
        <v>1899</v>
      </c>
      <c r="D29" s="257" t="s">
        <v>1234</v>
      </c>
      <c r="E29" s="258">
        <v>1</v>
      </c>
      <c r="F29" s="259"/>
      <c r="G29" s="260">
        <f>ROUND(E29*F29,2)</f>
        <v>0</v>
      </c>
      <c r="H29" s="259"/>
      <c r="I29" s="260">
        <f>ROUND(E29*H29,2)</f>
        <v>0</v>
      </c>
      <c r="J29" s="259"/>
      <c r="K29" s="260">
        <f>ROUND(E29*J29,2)</f>
        <v>0</v>
      </c>
      <c r="L29" s="260">
        <v>21</v>
      </c>
      <c r="M29" s="260">
        <f>G29*(1+L29/100)</f>
        <v>0</v>
      </c>
      <c r="N29" s="258">
        <v>0</v>
      </c>
      <c r="O29" s="258">
        <f>ROUND(E29*N29,2)</f>
        <v>0</v>
      </c>
      <c r="P29" s="258">
        <v>0</v>
      </c>
      <c r="Q29" s="258">
        <f>ROUND(E29*P29,2)</f>
        <v>0</v>
      </c>
      <c r="R29" s="260"/>
      <c r="S29" s="260" t="s">
        <v>418</v>
      </c>
      <c r="T29" s="261" t="s">
        <v>419</v>
      </c>
      <c r="U29" s="232">
        <v>0</v>
      </c>
      <c r="V29" s="232">
        <f>ROUND(E29*U29,2)</f>
        <v>0</v>
      </c>
      <c r="W29" s="232"/>
      <c r="X29" s="232" t="s">
        <v>234</v>
      </c>
      <c r="Y29" s="232" t="s">
        <v>235</v>
      </c>
      <c r="Z29" s="212"/>
      <c r="AA29" s="212"/>
      <c r="AB29" s="212"/>
      <c r="AC29" s="212"/>
      <c r="AD29" s="212"/>
      <c r="AE29" s="212"/>
      <c r="AF29" s="212"/>
      <c r="AG29" s="212" t="s">
        <v>1264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55">
        <v>19</v>
      </c>
      <c r="B30" s="256" t="s">
        <v>1900</v>
      </c>
      <c r="C30" s="268" t="s">
        <v>1901</v>
      </c>
      <c r="D30" s="257" t="s">
        <v>1234</v>
      </c>
      <c r="E30" s="258">
        <v>1</v>
      </c>
      <c r="F30" s="259"/>
      <c r="G30" s="260">
        <f>ROUND(E30*F30,2)</f>
        <v>0</v>
      </c>
      <c r="H30" s="259"/>
      <c r="I30" s="260">
        <f>ROUND(E30*H30,2)</f>
        <v>0</v>
      </c>
      <c r="J30" s="259"/>
      <c r="K30" s="260">
        <f>ROUND(E30*J30,2)</f>
        <v>0</v>
      </c>
      <c r="L30" s="260">
        <v>21</v>
      </c>
      <c r="M30" s="260">
        <f>G30*(1+L30/100)</f>
        <v>0</v>
      </c>
      <c r="N30" s="258">
        <v>0</v>
      </c>
      <c r="O30" s="258">
        <f>ROUND(E30*N30,2)</f>
        <v>0</v>
      </c>
      <c r="P30" s="258">
        <v>0</v>
      </c>
      <c r="Q30" s="258">
        <f>ROUND(E30*P30,2)</f>
        <v>0</v>
      </c>
      <c r="R30" s="260"/>
      <c r="S30" s="260" t="s">
        <v>418</v>
      </c>
      <c r="T30" s="261" t="s">
        <v>419</v>
      </c>
      <c r="U30" s="232">
        <v>0</v>
      </c>
      <c r="V30" s="232">
        <f>ROUND(E30*U30,2)</f>
        <v>0</v>
      </c>
      <c r="W30" s="232"/>
      <c r="X30" s="232" t="s">
        <v>234</v>
      </c>
      <c r="Y30" s="232" t="s">
        <v>235</v>
      </c>
      <c r="Z30" s="212"/>
      <c r="AA30" s="212"/>
      <c r="AB30" s="212"/>
      <c r="AC30" s="212"/>
      <c r="AD30" s="212"/>
      <c r="AE30" s="212"/>
      <c r="AF30" s="212"/>
      <c r="AG30" s="212" t="s">
        <v>1264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0" outlineLevel="1" x14ac:dyDescent="0.25">
      <c r="A31" s="255">
        <v>20</v>
      </c>
      <c r="B31" s="256" t="s">
        <v>1902</v>
      </c>
      <c r="C31" s="268" t="s">
        <v>1903</v>
      </c>
      <c r="D31" s="257" t="s">
        <v>1234</v>
      </c>
      <c r="E31" s="258">
        <v>1</v>
      </c>
      <c r="F31" s="259"/>
      <c r="G31" s="260">
        <f>ROUND(E31*F31,2)</f>
        <v>0</v>
      </c>
      <c r="H31" s="259"/>
      <c r="I31" s="260">
        <f>ROUND(E31*H31,2)</f>
        <v>0</v>
      </c>
      <c r="J31" s="259"/>
      <c r="K31" s="260">
        <f>ROUND(E31*J31,2)</f>
        <v>0</v>
      </c>
      <c r="L31" s="260">
        <v>21</v>
      </c>
      <c r="M31" s="260">
        <f>G31*(1+L31/100)</f>
        <v>0</v>
      </c>
      <c r="N31" s="258">
        <v>0</v>
      </c>
      <c r="O31" s="258">
        <f>ROUND(E31*N31,2)</f>
        <v>0</v>
      </c>
      <c r="P31" s="258">
        <v>0</v>
      </c>
      <c r="Q31" s="258">
        <f>ROUND(E31*P31,2)</f>
        <v>0</v>
      </c>
      <c r="R31" s="260"/>
      <c r="S31" s="260" t="s">
        <v>418</v>
      </c>
      <c r="T31" s="261" t="s">
        <v>419</v>
      </c>
      <c r="U31" s="232">
        <v>0</v>
      </c>
      <c r="V31" s="232">
        <f>ROUND(E31*U31,2)</f>
        <v>0</v>
      </c>
      <c r="W31" s="232"/>
      <c r="X31" s="232" t="s">
        <v>234</v>
      </c>
      <c r="Y31" s="232" t="s">
        <v>235</v>
      </c>
      <c r="Z31" s="212"/>
      <c r="AA31" s="212"/>
      <c r="AB31" s="212"/>
      <c r="AC31" s="212"/>
      <c r="AD31" s="212"/>
      <c r="AE31" s="212"/>
      <c r="AF31" s="212"/>
      <c r="AG31" s="212" t="s">
        <v>1264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5">
      <c r="A32" s="255">
        <v>21</v>
      </c>
      <c r="B32" s="256" t="s">
        <v>1904</v>
      </c>
      <c r="C32" s="268" t="s">
        <v>1905</v>
      </c>
      <c r="D32" s="257" t="s">
        <v>1234</v>
      </c>
      <c r="E32" s="258">
        <v>1</v>
      </c>
      <c r="F32" s="259"/>
      <c r="G32" s="260">
        <f>ROUND(E32*F32,2)</f>
        <v>0</v>
      </c>
      <c r="H32" s="259"/>
      <c r="I32" s="260">
        <f>ROUND(E32*H32,2)</f>
        <v>0</v>
      </c>
      <c r="J32" s="259"/>
      <c r="K32" s="260">
        <f>ROUND(E32*J32,2)</f>
        <v>0</v>
      </c>
      <c r="L32" s="260">
        <v>21</v>
      </c>
      <c r="M32" s="260">
        <f>G32*(1+L32/100)</f>
        <v>0</v>
      </c>
      <c r="N32" s="258">
        <v>0</v>
      </c>
      <c r="O32" s="258">
        <f>ROUND(E32*N32,2)</f>
        <v>0</v>
      </c>
      <c r="P32" s="258">
        <v>0</v>
      </c>
      <c r="Q32" s="258">
        <f>ROUND(E32*P32,2)</f>
        <v>0</v>
      </c>
      <c r="R32" s="260"/>
      <c r="S32" s="260" t="s">
        <v>418</v>
      </c>
      <c r="T32" s="261" t="s">
        <v>419</v>
      </c>
      <c r="U32" s="232">
        <v>0</v>
      </c>
      <c r="V32" s="232">
        <f>ROUND(E32*U32,2)</f>
        <v>0</v>
      </c>
      <c r="W32" s="232"/>
      <c r="X32" s="232" t="s">
        <v>234</v>
      </c>
      <c r="Y32" s="232" t="s">
        <v>235</v>
      </c>
      <c r="Z32" s="212"/>
      <c r="AA32" s="212"/>
      <c r="AB32" s="212"/>
      <c r="AC32" s="212"/>
      <c r="AD32" s="212"/>
      <c r="AE32" s="212"/>
      <c r="AF32" s="212"/>
      <c r="AG32" s="212" t="s">
        <v>1264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55">
        <v>22</v>
      </c>
      <c r="B33" s="256" t="s">
        <v>1906</v>
      </c>
      <c r="C33" s="268" t="s">
        <v>1907</v>
      </c>
      <c r="D33" s="257" t="s">
        <v>1234</v>
      </c>
      <c r="E33" s="258">
        <v>1</v>
      </c>
      <c r="F33" s="259"/>
      <c r="G33" s="260">
        <f>ROUND(E33*F33,2)</f>
        <v>0</v>
      </c>
      <c r="H33" s="259"/>
      <c r="I33" s="260">
        <f>ROUND(E33*H33,2)</f>
        <v>0</v>
      </c>
      <c r="J33" s="259"/>
      <c r="K33" s="260">
        <f>ROUND(E33*J33,2)</f>
        <v>0</v>
      </c>
      <c r="L33" s="260">
        <v>21</v>
      </c>
      <c r="M33" s="260">
        <f>G33*(1+L33/100)</f>
        <v>0</v>
      </c>
      <c r="N33" s="258">
        <v>0</v>
      </c>
      <c r="O33" s="258">
        <f>ROUND(E33*N33,2)</f>
        <v>0</v>
      </c>
      <c r="P33" s="258">
        <v>0</v>
      </c>
      <c r="Q33" s="258">
        <f>ROUND(E33*P33,2)</f>
        <v>0</v>
      </c>
      <c r="R33" s="260"/>
      <c r="S33" s="260" t="s">
        <v>418</v>
      </c>
      <c r="T33" s="261" t="s">
        <v>419</v>
      </c>
      <c r="U33" s="232">
        <v>0</v>
      </c>
      <c r="V33" s="232">
        <f>ROUND(E33*U33,2)</f>
        <v>0</v>
      </c>
      <c r="W33" s="232"/>
      <c r="X33" s="232" t="s">
        <v>234</v>
      </c>
      <c r="Y33" s="232" t="s">
        <v>235</v>
      </c>
      <c r="Z33" s="212"/>
      <c r="AA33" s="212"/>
      <c r="AB33" s="212"/>
      <c r="AC33" s="212"/>
      <c r="AD33" s="212"/>
      <c r="AE33" s="212"/>
      <c r="AF33" s="212"/>
      <c r="AG33" s="212" t="s">
        <v>1264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0" outlineLevel="1" x14ac:dyDescent="0.25">
      <c r="A34" s="255">
        <v>23</v>
      </c>
      <c r="B34" s="256" t="s">
        <v>1908</v>
      </c>
      <c r="C34" s="268" t="s">
        <v>1909</v>
      </c>
      <c r="D34" s="257" t="s">
        <v>1234</v>
      </c>
      <c r="E34" s="258">
        <v>1</v>
      </c>
      <c r="F34" s="259"/>
      <c r="G34" s="260">
        <f>ROUND(E34*F34,2)</f>
        <v>0</v>
      </c>
      <c r="H34" s="259"/>
      <c r="I34" s="260">
        <f>ROUND(E34*H34,2)</f>
        <v>0</v>
      </c>
      <c r="J34" s="259"/>
      <c r="K34" s="260">
        <f>ROUND(E34*J34,2)</f>
        <v>0</v>
      </c>
      <c r="L34" s="260">
        <v>21</v>
      </c>
      <c r="M34" s="260">
        <f>G34*(1+L34/100)</f>
        <v>0</v>
      </c>
      <c r="N34" s="258">
        <v>0</v>
      </c>
      <c r="O34" s="258">
        <f>ROUND(E34*N34,2)</f>
        <v>0</v>
      </c>
      <c r="P34" s="258">
        <v>0</v>
      </c>
      <c r="Q34" s="258">
        <f>ROUND(E34*P34,2)</f>
        <v>0</v>
      </c>
      <c r="R34" s="260"/>
      <c r="S34" s="260" t="s">
        <v>418</v>
      </c>
      <c r="T34" s="261" t="s">
        <v>419</v>
      </c>
      <c r="U34" s="232">
        <v>0</v>
      </c>
      <c r="V34" s="232">
        <f>ROUND(E34*U34,2)</f>
        <v>0</v>
      </c>
      <c r="W34" s="232"/>
      <c r="X34" s="232" t="s">
        <v>234</v>
      </c>
      <c r="Y34" s="232" t="s">
        <v>235</v>
      </c>
      <c r="Z34" s="212"/>
      <c r="AA34" s="212"/>
      <c r="AB34" s="212"/>
      <c r="AC34" s="212"/>
      <c r="AD34" s="212"/>
      <c r="AE34" s="212"/>
      <c r="AF34" s="212"/>
      <c r="AG34" s="212" t="s">
        <v>1264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0" outlineLevel="1" x14ac:dyDescent="0.25">
      <c r="A35" s="255">
        <v>24</v>
      </c>
      <c r="B35" s="256" t="s">
        <v>1910</v>
      </c>
      <c r="C35" s="268" t="s">
        <v>1911</v>
      </c>
      <c r="D35" s="257" t="s">
        <v>1870</v>
      </c>
      <c r="E35" s="258">
        <v>1</v>
      </c>
      <c r="F35" s="259"/>
      <c r="G35" s="260">
        <f>ROUND(E35*F35,2)</f>
        <v>0</v>
      </c>
      <c r="H35" s="259"/>
      <c r="I35" s="260">
        <f>ROUND(E35*H35,2)</f>
        <v>0</v>
      </c>
      <c r="J35" s="259"/>
      <c r="K35" s="260">
        <f>ROUND(E35*J35,2)</f>
        <v>0</v>
      </c>
      <c r="L35" s="260">
        <v>21</v>
      </c>
      <c r="M35" s="260">
        <f>G35*(1+L35/100)</f>
        <v>0</v>
      </c>
      <c r="N35" s="258">
        <v>0</v>
      </c>
      <c r="O35" s="258">
        <f>ROUND(E35*N35,2)</f>
        <v>0</v>
      </c>
      <c r="P35" s="258">
        <v>0</v>
      </c>
      <c r="Q35" s="258">
        <f>ROUND(E35*P35,2)</f>
        <v>0</v>
      </c>
      <c r="R35" s="260"/>
      <c r="S35" s="260" t="s">
        <v>418</v>
      </c>
      <c r="T35" s="261" t="s">
        <v>419</v>
      </c>
      <c r="U35" s="232">
        <v>0</v>
      </c>
      <c r="V35" s="232">
        <f>ROUND(E35*U35,2)</f>
        <v>0</v>
      </c>
      <c r="W35" s="232"/>
      <c r="X35" s="232" t="s">
        <v>234</v>
      </c>
      <c r="Y35" s="232" t="s">
        <v>235</v>
      </c>
      <c r="Z35" s="212"/>
      <c r="AA35" s="212"/>
      <c r="AB35" s="212"/>
      <c r="AC35" s="212"/>
      <c r="AD35" s="212"/>
      <c r="AE35" s="212"/>
      <c r="AF35" s="212"/>
      <c r="AG35" s="212" t="s">
        <v>1264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0" outlineLevel="1" x14ac:dyDescent="0.25">
      <c r="A36" s="255">
        <v>25</v>
      </c>
      <c r="B36" s="256" t="s">
        <v>1912</v>
      </c>
      <c r="C36" s="268" t="s">
        <v>1913</v>
      </c>
      <c r="D36" s="257" t="s">
        <v>1234</v>
      </c>
      <c r="E36" s="258">
        <v>1</v>
      </c>
      <c r="F36" s="259"/>
      <c r="G36" s="260">
        <f>ROUND(E36*F36,2)</f>
        <v>0</v>
      </c>
      <c r="H36" s="259"/>
      <c r="I36" s="260">
        <f>ROUND(E36*H36,2)</f>
        <v>0</v>
      </c>
      <c r="J36" s="259"/>
      <c r="K36" s="260">
        <f>ROUND(E36*J36,2)</f>
        <v>0</v>
      </c>
      <c r="L36" s="260">
        <v>21</v>
      </c>
      <c r="M36" s="260">
        <f>G36*(1+L36/100)</f>
        <v>0</v>
      </c>
      <c r="N36" s="258">
        <v>0</v>
      </c>
      <c r="O36" s="258">
        <f>ROUND(E36*N36,2)</f>
        <v>0</v>
      </c>
      <c r="P36" s="258">
        <v>0</v>
      </c>
      <c r="Q36" s="258">
        <f>ROUND(E36*P36,2)</f>
        <v>0</v>
      </c>
      <c r="R36" s="260"/>
      <c r="S36" s="260" t="s">
        <v>418</v>
      </c>
      <c r="T36" s="261" t="s">
        <v>419</v>
      </c>
      <c r="U36" s="232">
        <v>0</v>
      </c>
      <c r="V36" s="232">
        <f>ROUND(E36*U36,2)</f>
        <v>0</v>
      </c>
      <c r="W36" s="232"/>
      <c r="X36" s="232" t="s">
        <v>234</v>
      </c>
      <c r="Y36" s="232" t="s">
        <v>235</v>
      </c>
      <c r="Z36" s="212"/>
      <c r="AA36" s="212"/>
      <c r="AB36" s="212"/>
      <c r="AC36" s="212"/>
      <c r="AD36" s="212"/>
      <c r="AE36" s="212"/>
      <c r="AF36" s="212"/>
      <c r="AG36" s="212" t="s">
        <v>1264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6" x14ac:dyDescent="0.25">
      <c r="A37" s="238" t="s">
        <v>227</v>
      </c>
      <c r="B37" s="239" t="s">
        <v>120</v>
      </c>
      <c r="C37" s="265" t="s">
        <v>121</v>
      </c>
      <c r="D37" s="240"/>
      <c r="E37" s="241"/>
      <c r="F37" s="242"/>
      <c r="G37" s="242">
        <f>SUMIF(AG38:AG43,"&lt;&gt;NOR",G38:G43)</f>
        <v>0</v>
      </c>
      <c r="H37" s="242"/>
      <c r="I37" s="242">
        <f>SUM(I38:I43)</f>
        <v>0</v>
      </c>
      <c r="J37" s="242"/>
      <c r="K37" s="242">
        <f>SUM(K38:K43)</f>
        <v>0</v>
      </c>
      <c r="L37" s="242"/>
      <c r="M37" s="242">
        <f>SUM(M38:M43)</f>
        <v>0</v>
      </c>
      <c r="N37" s="241"/>
      <c r="O37" s="241">
        <f>SUM(O38:O43)</f>
        <v>0</v>
      </c>
      <c r="P37" s="241"/>
      <c r="Q37" s="241">
        <f>SUM(Q38:Q43)</f>
        <v>0</v>
      </c>
      <c r="R37" s="242"/>
      <c r="S37" s="242"/>
      <c r="T37" s="243"/>
      <c r="U37" s="237"/>
      <c r="V37" s="237">
        <f>SUM(V38:V43)</f>
        <v>0</v>
      </c>
      <c r="W37" s="237"/>
      <c r="X37" s="237"/>
      <c r="Y37" s="237"/>
      <c r="AG37" t="s">
        <v>228</v>
      </c>
    </row>
    <row r="38" spans="1:60" ht="20" outlineLevel="1" x14ac:dyDescent="0.25">
      <c r="A38" s="255">
        <v>26</v>
      </c>
      <c r="B38" s="256" t="s">
        <v>1914</v>
      </c>
      <c r="C38" s="268" t="s">
        <v>1915</v>
      </c>
      <c r="D38" s="257" t="s">
        <v>1234</v>
      </c>
      <c r="E38" s="258">
        <v>12</v>
      </c>
      <c r="F38" s="259"/>
      <c r="G38" s="260">
        <f>ROUND(E38*F38,2)</f>
        <v>0</v>
      </c>
      <c r="H38" s="259"/>
      <c r="I38" s="260">
        <f>ROUND(E38*H38,2)</f>
        <v>0</v>
      </c>
      <c r="J38" s="259"/>
      <c r="K38" s="260">
        <f>ROUND(E38*J38,2)</f>
        <v>0</v>
      </c>
      <c r="L38" s="260">
        <v>21</v>
      </c>
      <c r="M38" s="260">
        <f>G38*(1+L38/100)</f>
        <v>0</v>
      </c>
      <c r="N38" s="258">
        <v>0</v>
      </c>
      <c r="O38" s="258">
        <f>ROUND(E38*N38,2)</f>
        <v>0</v>
      </c>
      <c r="P38" s="258">
        <v>0</v>
      </c>
      <c r="Q38" s="258">
        <f>ROUND(E38*P38,2)</f>
        <v>0</v>
      </c>
      <c r="R38" s="260"/>
      <c r="S38" s="260" t="s">
        <v>418</v>
      </c>
      <c r="T38" s="261" t="s">
        <v>419</v>
      </c>
      <c r="U38" s="232">
        <v>0</v>
      </c>
      <c r="V38" s="232">
        <f>ROUND(E38*U38,2)</f>
        <v>0</v>
      </c>
      <c r="W38" s="232"/>
      <c r="X38" s="232" t="s">
        <v>234</v>
      </c>
      <c r="Y38" s="232" t="s">
        <v>235</v>
      </c>
      <c r="Z38" s="212"/>
      <c r="AA38" s="212"/>
      <c r="AB38" s="212"/>
      <c r="AC38" s="212"/>
      <c r="AD38" s="212"/>
      <c r="AE38" s="212"/>
      <c r="AF38" s="212"/>
      <c r="AG38" s="212" t="s">
        <v>1264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55">
        <v>27</v>
      </c>
      <c r="B39" s="256" t="s">
        <v>1916</v>
      </c>
      <c r="C39" s="268" t="s">
        <v>1917</v>
      </c>
      <c r="D39" s="257" t="s">
        <v>1234</v>
      </c>
      <c r="E39" s="258">
        <v>24</v>
      </c>
      <c r="F39" s="259"/>
      <c r="G39" s="260">
        <f>ROUND(E39*F39,2)</f>
        <v>0</v>
      </c>
      <c r="H39" s="259"/>
      <c r="I39" s="260">
        <f>ROUND(E39*H39,2)</f>
        <v>0</v>
      </c>
      <c r="J39" s="259"/>
      <c r="K39" s="260">
        <f>ROUND(E39*J39,2)</f>
        <v>0</v>
      </c>
      <c r="L39" s="260">
        <v>21</v>
      </c>
      <c r="M39" s="260">
        <f>G39*(1+L39/100)</f>
        <v>0</v>
      </c>
      <c r="N39" s="258">
        <v>0</v>
      </c>
      <c r="O39" s="258">
        <f>ROUND(E39*N39,2)</f>
        <v>0</v>
      </c>
      <c r="P39" s="258">
        <v>0</v>
      </c>
      <c r="Q39" s="258">
        <f>ROUND(E39*P39,2)</f>
        <v>0</v>
      </c>
      <c r="R39" s="260"/>
      <c r="S39" s="260" t="s">
        <v>418</v>
      </c>
      <c r="T39" s="261" t="s">
        <v>419</v>
      </c>
      <c r="U39" s="232">
        <v>0</v>
      </c>
      <c r="V39" s="232">
        <f>ROUND(E39*U39,2)</f>
        <v>0</v>
      </c>
      <c r="W39" s="232"/>
      <c r="X39" s="232" t="s">
        <v>234</v>
      </c>
      <c r="Y39" s="232" t="s">
        <v>235</v>
      </c>
      <c r="Z39" s="212"/>
      <c r="AA39" s="212"/>
      <c r="AB39" s="212"/>
      <c r="AC39" s="212"/>
      <c r="AD39" s="212"/>
      <c r="AE39" s="212"/>
      <c r="AF39" s="212"/>
      <c r="AG39" s="212" t="s">
        <v>1264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0" outlineLevel="1" x14ac:dyDescent="0.25">
      <c r="A40" s="255">
        <v>28</v>
      </c>
      <c r="B40" s="256" t="s">
        <v>1918</v>
      </c>
      <c r="C40" s="268" t="s">
        <v>1919</v>
      </c>
      <c r="D40" s="257" t="s">
        <v>1234</v>
      </c>
      <c r="E40" s="258">
        <v>12</v>
      </c>
      <c r="F40" s="259"/>
      <c r="G40" s="260">
        <f>ROUND(E40*F40,2)</f>
        <v>0</v>
      </c>
      <c r="H40" s="259"/>
      <c r="I40" s="260">
        <f>ROUND(E40*H40,2)</f>
        <v>0</v>
      </c>
      <c r="J40" s="259"/>
      <c r="K40" s="260">
        <f>ROUND(E40*J40,2)</f>
        <v>0</v>
      </c>
      <c r="L40" s="260">
        <v>21</v>
      </c>
      <c r="M40" s="260">
        <f>G40*(1+L40/100)</f>
        <v>0</v>
      </c>
      <c r="N40" s="258">
        <v>0</v>
      </c>
      <c r="O40" s="258">
        <f>ROUND(E40*N40,2)</f>
        <v>0</v>
      </c>
      <c r="P40" s="258">
        <v>0</v>
      </c>
      <c r="Q40" s="258">
        <f>ROUND(E40*P40,2)</f>
        <v>0</v>
      </c>
      <c r="R40" s="260"/>
      <c r="S40" s="260" t="s">
        <v>418</v>
      </c>
      <c r="T40" s="261" t="s">
        <v>419</v>
      </c>
      <c r="U40" s="232">
        <v>0</v>
      </c>
      <c r="V40" s="232">
        <f>ROUND(E40*U40,2)</f>
        <v>0</v>
      </c>
      <c r="W40" s="232"/>
      <c r="X40" s="232" t="s">
        <v>234</v>
      </c>
      <c r="Y40" s="232" t="s">
        <v>235</v>
      </c>
      <c r="Z40" s="212"/>
      <c r="AA40" s="212"/>
      <c r="AB40" s="212"/>
      <c r="AC40" s="212"/>
      <c r="AD40" s="212"/>
      <c r="AE40" s="212"/>
      <c r="AF40" s="212"/>
      <c r="AG40" s="212" t="s">
        <v>1264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55">
        <v>29</v>
      </c>
      <c r="B41" s="256" t="s">
        <v>1920</v>
      </c>
      <c r="C41" s="268" t="s">
        <v>1901</v>
      </c>
      <c r="D41" s="257" t="s">
        <v>1234</v>
      </c>
      <c r="E41" s="258">
        <v>2</v>
      </c>
      <c r="F41" s="259"/>
      <c r="G41" s="260">
        <f>ROUND(E41*F41,2)</f>
        <v>0</v>
      </c>
      <c r="H41" s="259"/>
      <c r="I41" s="260">
        <f>ROUND(E41*H41,2)</f>
        <v>0</v>
      </c>
      <c r="J41" s="259"/>
      <c r="K41" s="260">
        <f>ROUND(E41*J41,2)</f>
        <v>0</v>
      </c>
      <c r="L41" s="260">
        <v>21</v>
      </c>
      <c r="M41" s="260">
        <f>G41*(1+L41/100)</f>
        <v>0</v>
      </c>
      <c r="N41" s="258">
        <v>0</v>
      </c>
      <c r="O41" s="258">
        <f>ROUND(E41*N41,2)</f>
        <v>0</v>
      </c>
      <c r="P41" s="258">
        <v>0</v>
      </c>
      <c r="Q41" s="258">
        <f>ROUND(E41*P41,2)</f>
        <v>0</v>
      </c>
      <c r="R41" s="260"/>
      <c r="S41" s="260" t="s">
        <v>418</v>
      </c>
      <c r="T41" s="261" t="s">
        <v>419</v>
      </c>
      <c r="U41" s="232">
        <v>0</v>
      </c>
      <c r="V41" s="232">
        <f>ROUND(E41*U41,2)</f>
        <v>0</v>
      </c>
      <c r="W41" s="232"/>
      <c r="X41" s="232" t="s">
        <v>234</v>
      </c>
      <c r="Y41" s="232" t="s">
        <v>235</v>
      </c>
      <c r="Z41" s="212"/>
      <c r="AA41" s="212"/>
      <c r="AB41" s="212"/>
      <c r="AC41" s="212"/>
      <c r="AD41" s="212"/>
      <c r="AE41" s="212"/>
      <c r="AF41" s="212"/>
      <c r="AG41" s="212" t="s">
        <v>1264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0" outlineLevel="1" x14ac:dyDescent="0.25">
      <c r="A42" s="255">
        <v>30</v>
      </c>
      <c r="B42" s="256" t="s">
        <v>1921</v>
      </c>
      <c r="C42" s="268" t="s">
        <v>1922</v>
      </c>
      <c r="D42" s="257" t="s">
        <v>1234</v>
      </c>
      <c r="E42" s="258">
        <v>2</v>
      </c>
      <c r="F42" s="259"/>
      <c r="G42" s="260">
        <f>ROUND(E42*F42,2)</f>
        <v>0</v>
      </c>
      <c r="H42" s="259"/>
      <c r="I42" s="260">
        <f>ROUND(E42*H42,2)</f>
        <v>0</v>
      </c>
      <c r="J42" s="259"/>
      <c r="K42" s="260">
        <f>ROUND(E42*J42,2)</f>
        <v>0</v>
      </c>
      <c r="L42" s="260">
        <v>21</v>
      </c>
      <c r="M42" s="260">
        <f>G42*(1+L42/100)</f>
        <v>0</v>
      </c>
      <c r="N42" s="258">
        <v>0</v>
      </c>
      <c r="O42" s="258">
        <f>ROUND(E42*N42,2)</f>
        <v>0</v>
      </c>
      <c r="P42" s="258">
        <v>0</v>
      </c>
      <c r="Q42" s="258">
        <f>ROUND(E42*P42,2)</f>
        <v>0</v>
      </c>
      <c r="R42" s="260"/>
      <c r="S42" s="260" t="s">
        <v>418</v>
      </c>
      <c r="T42" s="261" t="s">
        <v>419</v>
      </c>
      <c r="U42" s="232">
        <v>0</v>
      </c>
      <c r="V42" s="232">
        <f>ROUND(E42*U42,2)</f>
        <v>0</v>
      </c>
      <c r="W42" s="232"/>
      <c r="X42" s="232" t="s">
        <v>234</v>
      </c>
      <c r="Y42" s="232" t="s">
        <v>235</v>
      </c>
      <c r="Z42" s="212"/>
      <c r="AA42" s="212"/>
      <c r="AB42" s="212"/>
      <c r="AC42" s="212"/>
      <c r="AD42" s="212"/>
      <c r="AE42" s="212"/>
      <c r="AF42" s="212"/>
      <c r="AG42" s="212" t="s">
        <v>1264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0" outlineLevel="1" x14ac:dyDescent="0.25">
      <c r="A43" s="255">
        <v>31</v>
      </c>
      <c r="B43" s="256" t="s">
        <v>1923</v>
      </c>
      <c r="C43" s="268" t="s">
        <v>1911</v>
      </c>
      <c r="D43" s="257" t="s">
        <v>1870</v>
      </c>
      <c r="E43" s="258">
        <v>2</v>
      </c>
      <c r="F43" s="259"/>
      <c r="G43" s="260">
        <f>ROUND(E43*F43,2)</f>
        <v>0</v>
      </c>
      <c r="H43" s="259"/>
      <c r="I43" s="260">
        <f>ROUND(E43*H43,2)</f>
        <v>0</v>
      </c>
      <c r="J43" s="259"/>
      <c r="K43" s="260">
        <f>ROUND(E43*J43,2)</f>
        <v>0</v>
      </c>
      <c r="L43" s="260">
        <v>21</v>
      </c>
      <c r="M43" s="260">
        <f>G43*(1+L43/100)</f>
        <v>0</v>
      </c>
      <c r="N43" s="258">
        <v>0</v>
      </c>
      <c r="O43" s="258">
        <f>ROUND(E43*N43,2)</f>
        <v>0</v>
      </c>
      <c r="P43" s="258">
        <v>0</v>
      </c>
      <c r="Q43" s="258">
        <f>ROUND(E43*P43,2)</f>
        <v>0</v>
      </c>
      <c r="R43" s="260"/>
      <c r="S43" s="260" t="s">
        <v>418</v>
      </c>
      <c r="T43" s="261" t="s">
        <v>419</v>
      </c>
      <c r="U43" s="232">
        <v>0</v>
      </c>
      <c r="V43" s="232">
        <f>ROUND(E43*U43,2)</f>
        <v>0</v>
      </c>
      <c r="W43" s="232"/>
      <c r="X43" s="232" t="s">
        <v>234</v>
      </c>
      <c r="Y43" s="232" t="s">
        <v>235</v>
      </c>
      <c r="Z43" s="212"/>
      <c r="AA43" s="212"/>
      <c r="AB43" s="212"/>
      <c r="AC43" s="212"/>
      <c r="AD43" s="212"/>
      <c r="AE43" s="212"/>
      <c r="AF43" s="212"/>
      <c r="AG43" s="212" t="s">
        <v>1264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6" x14ac:dyDescent="0.25">
      <c r="A44" s="238" t="s">
        <v>227</v>
      </c>
      <c r="B44" s="239" t="s">
        <v>137</v>
      </c>
      <c r="C44" s="265" t="s">
        <v>138</v>
      </c>
      <c r="D44" s="240"/>
      <c r="E44" s="241"/>
      <c r="F44" s="242"/>
      <c r="G44" s="242">
        <f>SUMIF(AG45:AG54,"&lt;&gt;NOR",G45:G54)</f>
        <v>0</v>
      </c>
      <c r="H44" s="242"/>
      <c r="I44" s="242">
        <f>SUM(I45:I54)</f>
        <v>0</v>
      </c>
      <c r="J44" s="242"/>
      <c r="K44" s="242">
        <f>SUM(K45:K54)</f>
        <v>0</v>
      </c>
      <c r="L44" s="242"/>
      <c r="M44" s="242">
        <f>SUM(M45:M54)</f>
        <v>0</v>
      </c>
      <c r="N44" s="241"/>
      <c r="O44" s="241">
        <f>SUM(O45:O54)</f>
        <v>0</v>
      </c>
      <c r="P44" s="241"/>
      <c r="Q44" s="241">
        <f>SUM(Q45:Q54)</f>
        <v>0</v>
      </c>
      <c r="R44" s="242"/>
      <c r="S44" s="242"/>
      <c r="T44" s="243"/>
      <c r="U44" s="237"/>
      <c r="V44" s="237">
        <f>SUM(V45:V54)</f>
        <v>0</v>
      </c>
      <c r="W44" s="237"/>
      <c r="X44" s="237"/>
      <c r="Y44" s="237"/>
      <c r="AG44" t="s">
        <v>228</v>
      </c>
    </row>
    <row r="45" spans="1:60" outlineLevel="1" x14ac:dyDescent="0.25">
      <c r="A45" s="255">
        <v>32</v>
      </c>
      <c r="B45" s="256" t="s">
        <v>1924</v>
      </c>
      <c r="C45" s="268" t="s">
        <v>1925</v>
      </c>
      <c r="D45" s="257" t="s">
        <v>405</v>
      </c>
      <c r="E45" s="258">
        <v>800</v>
      </c>
      <c r="F45" s="259"/>
      <c r="G45" s="260">
        <f>ROUND(E45*F45,2)</f>
        <v>0</v>
      </c>
      <c r="H45" s="259"/>
      <c r="I45" s="260">
        <f>ROUND(E45*H45,2)</f>
        <v>0</v>
      </c>
      <c r="J45" s="259"/>
      <c r="K45" s="260">
        <f>ROUND(E45*J45,2)</f>
        <v>0</v>
      </c>
      <c r="L45" s="260">
        <v>21</v>
      </c>
      <c r="M45" s="260">
        <f>G45*(1+L45/100)</f>
        <v>0</v>
      </c>
      <c r="N45" s="258">
        <v>0</v>
      </c>
      <c r="O45" s="258">
        <f>ROUND(E45*N45,2)</f>
        <v>0</v>
      </c>
      <c r="P45" s="258">
        <v>0</v>
      </c>
      <c r="Q45" s="258">
        <f>ROUND(E45*P45,2)</f>
        <v>0</v>
      </c>
      <c r="R45" s="260"/>
      <c r="S45" s="260" t="s">
        <v>418</v>
      </c>
      <c r="T45" s="261" t="s">
        <v>419</v>
      </c>
      <c r="U45" s="232">
        <v>0</v>
      </c>
      <c r="V45" s="232">
        <f>ROUND(E45*U45,2)</f>
        <v>0</v>
      </c>
      <c r="W45" s="232"/>
      <c r="X45" s="232" t="s">
        <v>234</v>
      </c>
      <c r="Y45" s="232" t="s">
        <v>235</v>
      </c>
      <c r="Z45" s="212"/>
      <c r="AA45" s="212"/>
      <c r="AB45" s="212"/>
      <c r="AC45" s="212"/>
      <c r="AD45" s="212"/>
      <c r="AE45" s="212"/>
      <c r="AF45" s="212"/>
      <c r="AG45" s="212" t="s">
        <v>1264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55">
        <v>33</v>
      </c>
      <c r="B46" s="256" t="s">
        <v>1926</v>
      </c>
      <c r="C46" s="268" t="s">
        <v>1927</v>
      </c>
      <c r="D46" s="257" t="s">
        <v>1234</v>
      </c>
      <c r="E46" s="258">
        <v>24</v>
      </c>
      <c r="F46" s="259"/>
      <c r="G46" s="260">
        <f>ROUND(E46*F46,2)</f>
        <v>0</v>
      </c>
      <c r="H46" s="259"/>
      <c r="I46" s="260">
        <f>ROUND(E46*H46,2)</f>
        <v>0</v>
      </c>
      <c r="J46" s="259"/>
      <c r="K46" s="260">
        <f>ROUND(E46*J46,2)</f>
        <v>0</v>
      </c>
      <c r="L46" s="260">
        <v>21</v>
      </c>
      <c r="M46" s="260">
        <f>G46*(1+L46/100)</f>
        <v>0</v>
      </c>
      <c r="N46" s="258">
        <v>0</v>
      </c>
      <c r="O46" s="258">
        <f>ROUND(E46*N46,2)</f>
        <v>0</v>
      </c>
      <c r="P46" s="258">
        <v>0</v>
      </c>
      <c r="Q46" s="258">
        <f>ROUND(E46*P46,2)</f>
        <v>0</v>
      </c>
      <c r="R46" s="260"/>
      <c r="S46" s="260" t="s">
        <v>418</v>
      </c>
      <c r="T46" s="261" t="s">
        <v>419</v>
      </c>
      <c r="U46" s="232">
        <v>0</v>
      </c>
      <c r="V46" s="232">
        <f>ROUND(E46*U46,2)</f>
        <v>0</v>
      </c>
      <c r="W46" s="232"/>
      <c r="X46" s="232" t="s">
        <v>234</v>
      </c>
      <c r="Y46" s="232" t="s">
        <v>235</v>
      </c>
      <c r="Z46" s="212"/>
      <c r="AA46" s="212"/>
      <c r="AB46" s="212"/>
      <c r="AC46" s="212"/>
      <c r="AD46" s="212"/>
      <c r="AE46" s="212"/>
      <c r="AF46" s="212"/>
      <c r="AG46" s="212" t="s">
        <v>1264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55">
        <v>34</v>
      </c>
      <c r="B47" s="256" t="s">
        <v>1928</v>
      </c>
      <c r="C47" s="268" t="s">
        <v>1929</v>
      </c>
      <c r="D47" s="257" t="s">
        <v>1234</v>
      </c>
      <c r="E47" s="258">
        <v>24</v>
      </c>
      <c r="F47" s="259"/>
      <c r="G47" s="260">
        <f>ROUND(E47*F47,2)</f>
        <v>0</v>
      </c>
      <c r="H47" s="259"/>
      <c r="I47" s="260">
        <f>ROUND(E47*H47,2)</f>
        <v>0</v>
      </c>
      <c r="J47" s="259"/>
      <c r="K47" s="260">
        <f>ROUND(E47*J47,2)</f>
        <v>0</v>
      </c>
      <c r="L47" s="260">
        <v>21</v>
      </c>
      <c r="M47" s="260">
        <f>G47*(1+L47/100)</f>
        <v>0</v>
      </c>
      <c r="N47" s="258">
        <v>0</v>
      </c>
      <c r="O47" s="258">
        <f>ROUND(E47*N47,2)</f>
        <v>0</v>
      </c>
      <c r="P47" s="258">
        <v>0</v>
      </c>
      <c r="Q47" s="258">
        <f>ROUND(E47*P47,2)</f>
        <v>0</v>
      </c>
      <c r="R47" s="260"/>
      <c r="S47" s="260" t="s">
        <v>418</v>
      </c>
      <c r="T47" s="261" t="s">
        <v>419</v>
      </c>
      <c r="U47" s="232">
        <v>0</v>
      </c>
      <c r="V47" s="232">
        <f>ROUND(E47*U47,2)</f>
        <v>0</v>
      </c>
      <c r="W47" s="232"/>
      <c r="X47" s="232" t="s">
        <v>234</v>
      </c>
      <c r="Y47" s="232" t="s">
        <v>235</v>
      </c>
      <c r="Z47" s="212"/>
      <c r="AA47" s="212"/>
      <c r="AB47" s="212"/>
      <c r="AC47" s="212"/>
      <c r="AD47" s="212"/>
      <c r="AE47" s="212"/>
      <c r="AF47" s="212"/>
      <c r="AG47" s="212" t="s">
        <v>1264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55">
        <v>35</v>
      </c>
      <c r="B48" s="256" t="s">
        <v>1930</v>
      </c>
      <c r="C48" s="268" t="s">
        <v>1931</v>
      </c>
      <c r="D48" s="257" t="s">
        <v>405</v>
      </c>
      <c r="E48" s="258">
        <v>200</v>
      </c>
      <c r="F48" s="259"/>
      <c r="G48" s="260">
        <f>ROUND(E48*F48,2)</f>
        <v>0</v>
      </c>
      <c r="H48" s="259"/>
      <c r="I48" s="260">
        <f>ROUND(E48*H48,2)</f>
        <v>0</v>
      </c>
      <c r="J48" s="259"/>
      <c r="K48" s="260">
        <f>ROUND(E48*J48,2)</f>
        <v>0</v>
      </c>
      <c r="L48" s="260">
        <v>21</v>
      </c>
      <c r="M48" s="260">
        <f>G48*(1+L48/100)</f>
        <v>0</v>
      </c>
      <c r="N48" s="258">
        <v>0</v>
      </c>
      <c r="O48" s="258">
        <f>ROUND(E48*N48,2)</f>
        <v>0</v>
      </c>
      <c r="P48" s="258">
        <v>0</v>
      </c>
      <c r="Q48" s="258">
        <f>ROUND(E48*P48,2)</f>
        <v>0</v>
      </c>
      <c r="R48" s="260"/>
      <c r="S48" s="260" t="s">
        <v>418</v>
      </c>
      <c r="T48" s="261" t="s">
        <v>419</v>
      </c>
      <c r="U48" s="232">
        <v>0</v>
      </c>
      <c r="V48" s="232">
        <f>ROUND(E48*U48,2)</f>
        <v>0</v>
      </c>
      <c r="W48" s="232"/>
      <c r="X48" s="232" t="s">
        <v>234</v>
      </c>
      <c r="Y48" s="232" t="s">
        <v>235</v>
      </c>
      <c r="Z48" s="212"/>
      <c r="AA48" s="212"/>
      <c r="AB48" s="212"/>
      <c r="AC48" s="212"/>
      <c r="AD48" s="212"/>
      <c r="AE48" s="212"/>
      <c r="AF48" s="212"/>
      <c r="AG48" s="212" t="s">
        <v>1264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5">
      <c r="A49" s="255">
        <v>36</v>
      </c>
      <c r="B49" s="256" t="s">
        <v>1932</v>
      </c>
      <c r="C49" s="268" t="s">
        <v>1933</v>
      </c>
      <c r="D49" s="257" t="s">
        <v>405</v>
      </c>
      <c r="E49" s="258">
        <v>100</v>
      </c>
      <c r="F49" s="259"/>
      <c r="G49" s="260">
        <f>ROUND(E49*F49,2)</f>
        <v>0</v>
      </c>
      <c r="H49" s="259"/>
      <c r="I49" s="260">
        <f>ROUND(E49*H49,2)</f>
        <v>0</v>
      </c>
      <c r="J49" s="259"/>
      <c r="K49" s="260">
        <f>ROUND(E49*J49,2)</f>
        <v>0</v>
      </c>
      <c r="L49" s="260">
        <v>21</v>
      </c>
      <c r="M49" s="260">
        <f>G49*(1+L49/100)</f>
        <v>0</v>
      </c>
      <c r="N49" s="258">
        <v>0</v>
      </c>
      <c r="O49" s="258">
        <f>ROUND(E49*N49,2)</f>
        <v>0</v>
      </c>
      <c r="P49" s="258">
        <v>0</v>
      </c>
      <c r="Q49" s="258">
        <f>ROUND(E49*P49,2)</f>
        <v>0</v>
      </c>
      <c r="R49" s="260"/>
      <c r="S49" s="260" t="s">
        <v>418</v>
      </c>
      <c r="T49" s="261" t="s">
        <v>419</v>
      </c>
      <c r="U49" s="232">
        <v>0</v>
      </c>
      <c r="V49" s="232">
        <f>ROUND(E49*U49,2)</f>
        <v>0</v>
      </c>
      <c r="W49" s="232"/>
      <c r="X49" s="232" t="s">
        <v>234</v>
      </c>
      <c r="Y49" s="232" t="s">
        <v>235</v>
      </c>
      <c r="Z49" s="212"/>
      <c r="AA49" s="212"/>
      <c r="AB49" s="212"/>
      <c r="AC49" s="212"/>
      <c r="AD49" s="212"/>
      <c r="AE49" s="212"/>
      <c r="AF49" s="212"/>
      <c r="AG49" s="212" t="s">
        <v>1264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5">
      <c r="A50" s="255">
        <v>37</v>
      </c>
      <c r="B50" s="256" t="s">
        <v>1934</v>
      </c>
      <c r="C50" s="268" t="s">
        <v>1935</v>
      </c>
      <c r="D50" s="257" t="s">
        <v>405</v>
      </c>
      <c r="E50" s="258">
        <v>20</v>
      </c>
      <c r="F50" s="259"/>
      <c r="G50" s="260">
        <f>ROUND(E50*F50,2)</f>
        <v>0</v>
      </c>
      <c r="H50" s="259"/>
      <c r="I50" s="260">
        <f>ROUND(E50*H50,2)</f>
        <v>0</v>
      </c>
      <c r="J50" s="259"/>
      <c r="K50" s="260">
        <f>ROUND(E50*J50,2)</f>
        <v>0</v>
      </c>
      <c r="L50" s="260">
        <v>21</v>
      </c>
      <c r="M50" s="260">
        <f>G50*(1+L50/100)</f>
        <v>0</v>
      </c>
      <c r="N50" s="258">
        <v>0</v>
      </c>
      <c r="O50" s="258">
        <f>ROUND(E50*N50,2)</f>
        <v>0</v>
      </c>
      <c r="P50" s="258">
        <v>0</v>
      </c>
      <c r="Q50" s="258">
        <f>ROUND(E50*P50,2)</f>
        <v>0</v>
      </c>
      <c r="R50" s="260"/>
      <c r="S50" s="260" t="s">
        <v>418</v>
      </c>
      <c r="T50" s="261" t="s">
        <v>419</v>
      </c>
      <c r="U50" s="232">
        <v>0</v>
      </c>
      <c r="V50" s="232">
        <f>ROUND(E50*U50,2)</f>
        <v>0</v>
      </c>
      <c r="W50" s="232"/>
      <c r="X50" s="232" t="s">
        <v>234</v>
      </c>
      <c r="Y50" s="232" t="s">
        <v>235</v>
      </c>
      <c r="Z50" s="212"/>
      <c r="AA50" s="212"/>
      <c r="AB50" s="212"/>
      <c r="AC50" s="212"/>
      <c r="AD50" s="212"/>
      <c r="AE50" s="212"/>
      <c r="AF50" s="212"/>
      <c r="AG50" s="212" t="s">
        <v>1264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55">
        <v>38</v>
      </c>
      <c r="B51" s="256" t="s">
        <v>1936</v>
      </c>
      <c r="C51" s="268" t="s">
        <v>1937</v>
      </c>
      <c r="D51" s="257" t="s">
        <v>405</v>
      </c>
      <c r="E51" s="258">
        <v>100</v>
      </c>
      <c r="F51" s="259"/>
      <c r="G51" s="260">
        <f>ROUND(E51*F51,2)</f>
        <v>0</v>
      </c>
      <c r="H51" s="259"/>
      <c r="I51" s="260">
        <f>ROUND(E51*H51,2)</f>
        <v>0</v>
      </c>
      <c r="J51" s="259"/>
      <c r="K51" s="260">
        <f>ROUND(E51*J51,2)</f>
        <v>0</v>
      </c>
      <c r="L51" s="260">
        <v>21</v>
      </c>
      <c r="M51" s="260">
        <f>G51*(1+L51/100)</f>
        <v>0</v>
      </c>
      <c r="N51" s="258">
        <v>0</v>
      </c>
      <c r="O51" s="258">
        <f>ROUND(E51*N51,2)</f>
        <v>0</v>
      </c>
      <c r="P51" s="258">
        <v>0</v>
      </c>
      <c r="Q51" s="258">
        <f>ROUND(E51*P51,2)</f>
        <v>0</v>
      </c>
      <c r="R51" s="260"/>
      <c r="S51" s="260" t="s">
        <v>418</v>
      </c>
      <c r="T51" s="261" t="s">
        <v>419</v>
      </c>
      <c r="U51" s="232">
        <v>0</v>
      </c>
      <c r="V51" s="232">
        <f>ROUND(E51*U51,2)</f>
        <v>0</v>
      </c>
      <c r="W51" s="232"/>
      <c r="X51" s="232" t="s">
        <v>234</v>
      </c>
      <c r="Y51" s="232" t="s">
        <v>235</v>
      </c>
      <c r="Z51" s="212"/>
      <c r="AA51" s="212"/>
      <c r="AB51" s="212"/>
      <c r="AC51" s="212"/>
      <c r="AD51" s="212"/>
      <c r="AE51" s="212"/>
      <c r="AF51" s="212"/>
      <c r="AG51" s="212" t="s">
        <v>1264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55">
        <v>39</v>
      </c>
      <c r="B52" s="256" t="s">
        <v>1938</v>
      </c>
      <c r="C52" s="268" t="s">
        <v>1939</v>
      </c>
      <c r="D52" s="257" t="s">
        <v>405</v>
      </c>
      <c r="E52" s="258">
        <v>20</v>
      </c>
      <c r="F52" s="259"/>
      <c r="G52" s="260">
        <f>ROUND(E52*F52,2)</f>
        <v>0</v>
      </c>
      <c r="H52" s="259"/>
      <c r="I52" s="260">
        <f>ROUND(E52*H52,2)</f>
        <v>0</v>
      </c>
      <c r="J52" s="259"/>
      <c r="K52" s="260">
        <f>ROUND(E52*J52,2)</f>
        <v>0</v>
      </c>
      <c r="L52" s="260">
        <v>21</v>
      </c>
      <c r="M52" s="260">
        <f>G52*(1+L52/100)</f>
        <v>0</v>
      </c>
      <c r="N52" s="258">
        <v>0</v>
      </c>
      <c r="O52" s="258">
        <f>ROUND(E52*N52,2)</f>
        <v>0</v>
      </c>
      <c r="P52" s="258">
        <v>0</v>
      </c>
      <c r="Q52" s="258">
        <f>ROUND(E52*P52,2)</f>
        <v>0</v>
      </c>
      <c r="R52" s="260"/>
      <c r="S52" s="260" t="s">
        <v>418</v>
      </c>
      <c r="T52" s="261" t="s">
        <v>419</v>
      </c>
      <c r="U52" s="232">
        <v>0</v>
      </c>
      <c r="V52" s="232">
        <f>ROUND(E52*U52,2)</f>
        <v>0</v>
      </c>
      <c r="W52" s="232"/>
      <c r="X52" s="232" t="s">
        <v>234</v>
      </c>
      <c r="Y52" s="232" t="s">
        <v>235</v>
      </c>
      <c r="Z52" s="212"/>
      <c r="AA52" s="212"/>
      <c r="AB52" s="212"/>
      <c r="AC52" s="212"/>
      <c r="AD52" s="212"/>
      <c r="AE52" s="212"/>
      <c r="AF52" s="212"/>
      <c r="AG52" s="212" t="s">
        <v>1264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55">
        <v>40</v>
      </c>
      <c r="B53" s="256" t="s">
        <v>1940</v>
      </c>
      <c r="C53" s="268" t="s">
        <v>1941</v>
      </c>
      <c r="D53" s="257" t="s">
        <v>405</v>
      </c>
      <c r="E53" s="258">
        <v>100</v>
      </c>
      <c r="F53" s="259"/>
      <c r="G53" s="260">
        <f>ROUND(E53*F53,2)</f>
        <v>0</v>
      </c>
      <c r="H53" s="259"/>
      <c r="I53" s="260">
        <f>ROUND(E53*H53,2)</f>
        <v>0</v>
      </c>
      <c r="J53" s="259"/>
      <c r="K53" s="260">
        <f>ROUND(E53*J53,2)</f>
        <v>0</v>
      </c>
      <c r="L53" s="260">
        <v>21</v>
      </c>
      <c r="M53" s="260">
        <f>G53*(1+L53/100)</f>
        <v>0</v>
      </c>
      <c r="N53" s="258">
        <v>0</v>
      </c>
      <c r="O53" s="258">
        <f>ROUND(E53*N53,2)</f>
        <v>0</v>
      </c>
      <c r="P53" s="258">
        <v>0</v>
      </c>
      <c r="Q53" s="258">
        <f>ROUND(E53*P53,2)</f>
        <v>0</v>
      </c>
      <c r="R53" s="260"/>
      <c r="S53" s="260" t="s">
        <v>418</v>
      </c>
      <c r="T53" s="261" t="s">
        <v>419</v>
      </c>
      <c r="U53" s="232">
        <v>0</v>
      </c>
      <c r="V53" s="232">
        <f>ROUND(E53*U53,2)</f>
        <v>0</v>
      </c>
      <c r="W53" s="232"/>
      <c r="X53" s="232" t="s">
        <v>234</v>
      </c>
      <c r="Y53" s="232" t="s">
        <v>235</v>
      </c>
      <c r="Z53" s="212"/>
      <c r="AA53" s="212"/>
      <c r="AB53" s="212"/>
      <c r="AC53" s="212"/>
      <c r="AD53" s="212"/>
      <c r="AE53" s="212"/>
      <c r="AF53" s="212"/>
      <c r="AG53" s="212" t="s">
        <v>1264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55">
        <v>41</v>
      </c>
      <c r="B54" s="256" t="s">
        <v>1942</v>
      </c>
      <c r="C54" s="268" t="s">
        <v>1943</v>
      </c>
      <c r="D54" s="257" t="s">
        <v>405</v>
      </c>
      <c r="E54" s="258">
        <v>100</v>
      </c>
      <c r="F54" s="259"/>
      <c r="G54" s="260">
        <f>ROUND(E54*F54,2)</f>
        <v>0</v>
      </c>
      <c r="H54" s="259"/>
      <c r="I54" s="260">
        <f>ROUND(E54*H54,2)</f>
        <v>0</v>
      </c>
      <c r="J54" s="259"/>
      <c r="K54" s="260">
        <f>ROUND(E54*J54,2)</f>
        <v>0</v>
      </c>
      <c r="L54" s="260">
        <v>21</v>
      </c>
      <c r="M54" s="260">
        <f>G54*(1+L54/100)</f>
        <v>0</v>
      </c>
      <c r="N54" s="258">
        <v>0</v>
      </c>
      <c r="O54" s="258">
        <f>ROUND(E54*N54,2)</f>
        <v>0</v>
      </c>
      <c r="P54" s="258">
        <v>0</v>
      </c>
      <c r="Q54" s="258">
        <f>ROUND(E54*P54,2)</f>
        <v>0</v>
      </c>
      <c r="R54" s="260"/>
      <c r="S54" s="260" t="s">
        <v>418</v>
      </c>
      <c r="T54" s="261" t="s">
        <v>419</v>
      </c>
      <c r="U54" s="232">
        <v>0</v>
      </c>
      <c r="V54" s="232">
        <f>ROUND(E54*U54,2)</f>
        <v>0</v>
      </c>
      <c r="W54" s="232"/>
      <c r="X54" s="232" t="s">
        <v>234</v>
      </c>
      <c r="Y54" s="232" t="s">
        <v>235</v>
      </c>
      <c r="Z54" s="212"/>
      <c r="AA54" s="212"/>
      <c r="AB54" s="212"/>
      <c r="AC54" s="212"/>
      <c r="AD54" s="212"/>
      <c r="AE54" s="212"/>
      <c r="AF54" s="212"/>
      <c r="AG54" s="212" t="s">
        <v>1264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6" x14ac:dyDescent="0.25">
      <c r="A55" s="238" t="s">
        <v>227</v>
      </c>
      <c r="B55" s="239" t="s">
        <v>139</v>
      </c>
      <c r="C55" s="265" t="s">
        <v>140</v>
      </c>
      <c r="D55" s="240"/>
      <c r="E55" s="241"/>
      <c r="F55" s="242"/>
      <c r="G55" s="242">
        <f>SUMIF(AG56:AG58,"&lt;&gt;NOR",G56:G58)</f>
        <v>0</v>
      </c>
      <c r="H55" s="242"/>
      <c r="I55" s="242">
        <f>SUM(I56:I58)</f>
        <v>0</v>
      </c>
      <c r="J55" s="242"/>
      <c r="K55" s="242">
        <f>SUM(K56:K58)</f>
        <v>0</v>
      </c>
      <c r="L55" s="242"/>
      <c r="M55" s="242">
        <f>SUM(M56:M58)</f>
        <v>0</v>
      </c>
      <c r="N55" s="241"/>
      <c r="O55" s="241">
        <f>SUM(O56:O58)</f>
        <v>0</v>
      </c>
      <c r="P55" s="241"/>
      <c r="Q55" s="241">
        <f>SUM(Q56:Q58)</f>
        <v>0</v>
      </c>
      <c r="R55" s="242"/>
      <c r="S55" s="242"/>
      <c r="T55" s="243"/>
      <c r="U55" s="237"/>
      <c r="V55" s="237">
        <f>SUM(V56:V58)</f>
        <v>0</v>
      </c>
      <c r="W55" s="237"/>
      <c r="X55" s="237"/>
      <c r="Y55" s="237"/>
      <c r="AG55" t="s">
        <v>228</v>
      </c>
    </row>
    <row r="56" spans="1:60" ht="20" outlineLevel="1" x14ac:dyDescent="0.25">
      <c r="A56" s="255">
        <v>42</v>
      </c>
      <c r="B56" s="256" t="s">
        <v>1944</v>
      </c>
      <c r="C56" s="268" t="s">
        <v>1945</v>
      </c>
      <c r="D56" s="257" t="s">
        <v>405</v>
      </c>
      <c r="E56" s="258">
        <v>200</v>
      </c>
      <c r="F56" s="259"/>
      <c r="G56" s="260">
        <f>ROUND(E56*F56,2)</f>
        <v>0</v>
      </c>
      <c r="H56" s="259"/>
      <c r="I56" s="260">
        <f>ROUND(E56*H56,2)</f>
        <v>0</v>
      </c>
      <c r="J56" s="259"/>
      <c r="K56" s="260">
        <f>ROUND(E56*J56,2)</f>
        <v>0</v>
      </c>
      <c r="L56" s="260">
        <v>21</v>
      </c>
      <c r="M56" s="260">
        <f>G56*(1+L56/100)</f>
        <v>0</v>
      </c>
      <c r="N56" s="258">
        <v>0</v>
      </c>
      <c r="O56" s="258">
        <f>ROUND(E56*N56,2)</f>
        <v>0</v>
      </c>
      <c r="P56" s="258">
        <v>0</v>
      </c>
      <c r="Q56" s="258">
        <f>ROUND(E56*P56,2)</f>
        <v>0</v>
      </c>
      <c r="R56" s="260"/>
      <c r="S56" s="260" t="s">
        <v>418</v>
      </c>
      <c r="T56" s="261" t="s">
        <v>419</v>
      </c>
      <c r="U56" s="232">
        <v>0</v>
      </c>
      <c r="V56" s="232">
        <f>ROUND(E56*U56,2)</f>
        <v>0</v>
      </c>
      <c r="W56" s="232"/>
      <c r="X56" s="232" t="s">
        <v>234</v>
      </c>
      <c r="Y56" s="232" t="s">
        <v>235</v>
      </c>
      <c r="Z56" s="212"/>
      <c r="AA56" s="212"/>
      <c r="AB56" s="212"/>
      <c r="AC56" s="212"/>
      <c r="AD56" s="212"/>
      <c r="AE56" s="212"/>
      <c r="AF56" s="212"/>
      <c r="AG56" s="212" t="s">
        <v>1264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55">
        <v>43</v>
      </c>
      <c r="B57" s="256" t="s">
        <v>1946</v>
      </c>
      <c r="C57" s="268" t="s">
        <v>1947</v>
      </c>
      <c r="D57" s="257" t="s">
        <v>405</v>
      </c>
      <c r="E57" s="258">
        <v>150</v>
      </c>
      <c r="F57" s="259"/>
      <c r="G57" s="260">
        <f>ROUND(E57*F57,2)</f>
        <v>0</v>
      </c>
      <c r="H57" s="259"/>
      <c r="I57" s="260">
        <f>ROUND(E57*H57,2)</f>
        <v>0</v>
      </c>
      <c r="J57" s="259"/>
      <c r="K57" s="260">
        <f>ROUND(E57*J57,2)</f>
        <v>0</v>
      </c>
      <c r="L57" s="260">
        <v>21</v>
      </c>
      <c r="M57" s="260">
        <f>G57*(1+L57/100)</f>
        <v>0</v>
      </c>
      <c r="N57" s="258">
        <v>0</v>
      </c>
      <c r="O57" s="258">
        <f>ROUND(E57*N57,2)</f>
        <v>0</v>
      </c>
      <c r="P57" s="258">
        <v>0</v>
      </c>
      <c r="Q57" s="258">
        <f>ROUND(E57*P57,2)</f>
        <v>0</v>
      </c>
      <c r="R57" s="260"/>
      <c r="S57" s="260" t="s">
        <v>418</v>
      </c>
      <c r="T57" s="261" t="s">
        <v>419</v>
      </c>
      <c r="U57" s="232">
        <v>0</v>
      </c>
      <c r="V57" s="232">
        <f>ROUND(E57*U57,2)</f>
        <v>0</v>
      </c>
      <c r="W57" s="232"/>
      <c r="X57" s="232" t="s">
        <v>234</v>
      </c>
      <c r="Y57" s="232" t="s">
        <v>235</v>
      </c>
      <c r="Z57" s="212"/>
      <c r="AA57" s="212"/>
      <c r="AB57" s="212"/>
      <c r="AC57" s="212"/>
      <c r="AD57" s="212"/>
      <c r="AE57" s="212"/>
      <c r="AF57" s="212"/>
      <c r="AG57" s="212" t="s">
        <v>1264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0" outlineLevel="1" x14ac:dyDescent="0.25">
      <c r="A58" s="255">
        <v>44</v>
      </c>
      <c r="B58" s="256" t="s">
        <v>1948</v>
      </c>
      <c r="C58" s="268" t="s">
        <v>1949</v>
      </c>
      <c r="D58" s="257" t="s">
        <v>405</v>
      </c>
      <c r="E58" s="258">
        <v>20</v>
      </c>
      <c r="F58" s="259"/>
      <c r="G58" s="260">
        <f>ROUND(E58*F58,2)</f>
        <v>0</v>
      </c>
      <c r="H58" s="259"/>
      <c r="I58" s="260">
        <f>ROUND(E58*H58,2)</f>
        <v>0</v>
      </c>
      <c r="J58" s="259"/>
      <c r="K58" s="260">
        <f>ROUND(E58*J58,2)</f>
        <v>0</v>
      </c>
      <c r="L58" s="260">
        <v>21</v>
      </c>
      <c r="M58" s="260">
        <f>G58*(1+L58/100)</f>
        <v>0</v>
      </c>
      <c r="N58" s="258">
        <v>0</v>
      </c>
      <c r="O58" s="258">
        <f>ROUND(E58*N58,2)</f>
        <v>0</v>
      </c>
      <c r="P58" s="258">
        <v>0</v>
      </c>
      <c r="Q58" s="258">
        <f>ROUND(E58*P58,2)</f>
        <v>0</v>
      </c>
      <c r="R58" s="260"/>
      <c r="S58" s="260" t="s">
        <v>418</v>
      </c>
      <c r="T58" s="261" t="s">
        <v>419</v>
      </c>
      <c r="U58" s="232">
        <v>0</v>
      </c>
      <c r="V58" s="232">
        <f>ROUND(E58*U58,2)</f>
        <v>0</v>
      </c>
      <c r="W58" s="232"/>
      <c r="X58" s="232" t="s">
        <v>234</v>
      </c>
      <c r="Y58" s="232" t="s">
        <v>235</v>
      </c>
      <c r="Z58" s="212"/>
      <c r="AA58" s="212"/>
      <c r="AB58" s="212"/>
      <c r="AC58" s="212"/>
      <c r="AD58" s="212"/>
      <c r="AE58" s="212"/>
      <c r="AF58" s="212"/>
      <c r="AG58" s="212" t="s">
        <v>1264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13" x14ac:dyDescent="0.25">
      <c r="A59" s="238" t="s">
        <v>227</v>
      </c>
      <c r="B59" s="239" t="s">
        <v>141</v>
      </c>
      <c r="C59" s="265" t="s">
        <v>142</v>
      </c>
      <c r="D59" s="240"/>
      <c r="E59" s="241"/>
      <c r="F59" s="242"/>
      <c r="G59" s="242">
        <f>SUMIF(AG60:AG69,"&lt;&gt;NOR",G60:G69)</f>
        <v>0</v>
      </c>
      <c r="H59" s="242"/>
      <c r="I59" s="242">
        <f>SUM(I60:I69)</f>
        <v>0</v>
      </c>
      <c r="J59" s="242"/>
      <c r="K59" s="242">
        <f>SUM(K60:K69)</f>
        <v>0</v>
      </c>
      <c r="L59" s="242"/>
      <c r="M59" s="242">
        <f>SUM(M60:M69)</f>
        <v>0</v>
      </c>
      <c r="N59" s="241"/>
      <c r="O59" s="241">
        <f>SUM(O60:O69)</f>
        <v>0</v>
      </c>
      <c r="P59" s="241"/>
      <c r="Q59" s="241">
        <f>SUM(Q60:Q69)</f>
        <v>0</v>
      </c>
      <c r="R59" s="242"/>
      <c r="S59" s="242"/>
      <c r="T59" s="243"/>
      <c r="U59" s="237"/>
      <c r="V59" s="237">
        <f>SUM(V60:V69)</f>
        <v>0</v>
      </c>
      <c r="W59" s="237"/>
      <c r="X59" s="237"/>
      <c r="Y59" s="237"/>
      <c r="AG59" t="s">
        <v>228</v>
      </c>
    </row>
    <row r="60" spans="1:60" outlineLevel="1" x14ac:dyDescent="0.25">
      <c r="A60" s="255">
        <v>45</v>
      </c>
      <c r="B60" s="256" t="s">
        <v>1950</v>
      </c>
      <c r="C60" s="268" t="s">
        <v>1951</v>
      </c>
      <c r="D60" s="257" t="s">
        <v>1870</v>
      </c>
      <c r="E60" s="258">
        <v>3</v>
      </c>
      <c r="F60" s="259"/>
      <c r="G60" s="260">
        <f>ROUND(E60*F60,2)</f>
        <v>0</v>
      </c>
      <c r="H60" s="259"/>
      <c r="I60" s="260">
        <f>ROUND(E60*H60,2)</f>
        <v>0</v>
      </c>
      <c r="J60" s="259"/>
      <c r="K60" s="260">
        <f>ROUND(E60*J60,2)</f>
        <v>0</v>
      </c>
      <c r="L60" s="260">
        <v>21</v>
      </c>
      <c r="M60" s="260">
        <f>G60*(1+L60/100)</f>
        <v>0</v>
      </c>
      <c r="N60" s="258">
        <v>0</v>
      </c>
      <c r="O60" s="258">
        <f>ROUND(E60*N60,2)</f>
        <v>0</v>
      </c>
      <c r="P60" s="258">
        <v>0</v>
      </c>
      <c r="Q60" s="258">
        <f>ROUND(E60*P60,2)</f>
        <v>0</v>
      </c>
      <c r="R60" s="260"/>
      <c r="S60" s="260" t="s">
        <v>418</v>
      </c>
      <c r="T60" s="261" t="s">
        <v>419</v>
      </c>
      <c r="U60" s="232">
        <v>0</v>
      </c>
      <c r="V60" s="232">
        <f>ROUND(E60*U60,2)</f>
        <v>0</v>
      </c>
      <c r="W60" s="232"/>
      <c r="X60" s="232" t="s">
        <v>234</v>
      </c>
      <c r="Y60" s="232" t="s">
        <v>235</v>
      </c>
      <c r="Z60" s="212"/>
      <c r="AA60" s="212"/>
      <c r="AB60" s="212"/>
      <c r="AC60" s="212"/>
      <c r="AD60" s="212"/>
      <c r="AE60" s="212"/>
      <c r="AF60" s="212"/>
      <c r="AG60" s="212" t="s">
        <v>1264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0" outlineLevel="1" x14ac:dyDescent="0.25">
      <c r="A61" s="255">
        <v>46</v>
      </c>
      <c r="B61" s="256" t="s">
        <v>1952</v>
      </c>
      <c r="C61" s="268" t="s">
        <v>1953</v>
      </c>
      <c r="D61" s="257" t="s">
        <v>1208</v>
      </c>
      <c r="E61" s="258">
        <v>150</v>
      </c>
      <c r="F61" s="259"/>
      <c r="G61" s="260">
        <f>ROUND(E61*F61,2)</f>
        <v>0</v>
      </c>
      <c r="H61" s="259"/>
      <c r="I61" s="260">
        <f>ROUND(E61*H61,2)</f>
        <v>0</v>
      </c>
      <c r="J61" s="259"/>
      <c r="K61" s="260">
        <f>ROUND(E61*J61,2)</f>
        <v>0</v>
      </c>
      <c r="L61" s="260">
        <v>21</v>
      </c>
      <c r="M61" s="260">
        <f>G61*(1+L61/100)</f>
        <v>0</v>
      </c>
      <c r="N61" s="258">
        <v>0</v>
      </c>
      <c r="O61" s="258">
        <f>ROUND(E61*N61,2)</f>
        <v>0</v>
      </c>
      <c r="P61" s="258">
        <v>0</v>
      </c>
      <c r="Q61" s="258">
        <f>ROUND(E61*P61,2)</f>
        <v>0</v>
      </c>
      <c r="R61" s="260"/>
      <c r="S61" s="260" t="s">
        <v>418</v>
      </c>
      <c r="T61" s="261" t="s">
        <v>419</v>
      </c>
      <c r="U61" s="232">
        <v>0</v>
      </c>
      <c r="V61" s="232">
        <f>ROUND(E61*U61,2)</f>
        <v>0</v>
      </c>
      <c r="W61" s="232"/>
      <c r="X61" s="232" t="s">
        <v>234</v>
      </c>
      <c r="Y61" s="232" t="s">
        <v>235</v>
      </c>
      <c r="Z61" s="212"/>
      <c r="AA61" s="212"/>
      <c r="AB61" s="212"/>
      <c r="AC61" s="212"/>
      <c r="AD61" s="212"/>
      <c r="AE61" s="212"/>
      <c r="AF61" s="212"/>
      <c r="AG61" s="212" t="s">
        <v>1264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20" outlineLevel="1" x14ac:dyDescent="0.25">
      <c r="A62" s="255">
        <v>47</v>
      </c>
      <c r="B62" s="256" t="s">
        <v>1954</v>
      </c>
      <c r="C62" s="268" t="s">
        <v>1955</v>
      </c>
      <c r="D62" s="257" t="s">
        <v>1870</v>
      </c>
      <c r="E62" s="258">
        <v>1</v>
      </c>
      <c r="F62" s="259"/>
      <c r="G62" s="260">
        <f>ROUND(E62*F62,2)</f>
        <v>0</v>
      </c>
      <c r="H62" s="259"/>
      <c r="I62" s="260">
        <f>ROUND(E62*H62,2)</f>
        <v>0</v>
      </c>
      <c r="J62" s="259"/>
      <c r="K62" s="260">
        <f>ROUND(E62*J62,2)</f>
        <v>0</v>
      </c>
      <c r="L62" s="260">
        <v>21</v>
      </c>
      <c r="M62" s="260">
        <f>G62*(1+L62/100)</f>
        <v>0</v>
      </c>
      <c r="N62" s="258">
        <v>0</v>
      </c>
      <c r="O62" s="258">
        <f>ROUND(E62*N62,2)</f>
        <v>0</v>
      </c>
      <c r="P62" s="258">
        <v>0</v>
      </c>
      <c r="Q62" s="258">
        <f>ROUND(E62*P62,2)</f>
        <v>0</v>
      </c>
      <c r="R62" s="260"/>
      <c r="S62" s="260" t="s">
        <v>418</v>
      </c>
      <c r="T62" s="261" t="s">
        <v>419</v>
      </c>
      <c r="U62" s="232">
        <v>0</v>
      </c>
      <c r="V62" s="232">
        <f>ROUND(E62*U62,2)</f>
        <v>0</v>
      </c>
      <c r="W62" s="232"/>
      <c r="X62" s="232" t="s">
        <v>234</v>
      </c>
      <c r="Y62" s="232" t="s">
        <v>235</v>
      </c>
      <c r="Z62" s="212"/>
      <c r="AA62" s="212"/>
      <c r="AB62" s="212"/>
      <c r="AC62" s="212"/>
      <c r="AD62" s="212"/>
      <c r="AE62" s="212"/>
      <c r="AF62" s="212"/>
      <c r="AG62" s="212" t="s">
        <v>1264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5">
      <c r="A63" s="255">
        <v>48</v>
      </c>
      <c r="B63" s="256" t="s">
        <v>1956</v>
      </c>
      <c r="C63" s="268" t="s">
        <v>1438</v>
      </c>
      <c r="D63" s="257" t="s">
        <v>1870</v>
      </c>
      <c r="E63" s="258">
        <v>1</v>
      </c>
      <c r="F63" s="259"/>
      <c r="G63" s="260">
        <f>ROUND(E63*F63,2)</f>
        <v>0</v>
      </c>
      <c r="H63" s="259"/>
      <c r="I63" s="260">
        <f>ROUND(E63*H63,2)</f>
        <v>0</v>
      </c>
      <c r="J63" s="259"/>
      <c r="K63" s="260">
        <f>ROUND(E63*J63,2)</f>
        <v>0</v>
      </c>
      <c r="L63" s="260">
        <v>21</v>
      </c>
      <c r="M63" s="260">
        <f>G63*(1+L63/100)</f>
        <v>0</v>
      </c>
      <c r="N63" s="258">
        <v>0</v>
      </c>
      <c r="O63" s="258">
        <f>ROUND(E63*N63,2)</f>
        <v>0</v>
      </c>
      <c r="P63" s="258">
        <v>0</v>
      </c>
      <c r="Q63" s="258">
        <f>ROUND(E63*P63,2)</f>
        <v>0</v>
      </c>
      <c r="R63" s="260"/>
      <c r="S63" s="260" t="s">
        <v>418</v>
      </c>
      <c r="T63" s="261" t="s">
        <v>419</v>
      </c>
      <c r="U63" s="232">
        <v>0</v>
      </c>
      <c r="V63" s="232">
        <f>ROUND(E63*U63,2)</f>
        <v>0</v>
      </c>
      <c r="W63" s="232"/>
      <c r="X63" s="232" t="s">
        <v>234</v>
      </c>
      <c r="Y63" s="232" t="s">
        <v>235</v>
      </c>
      <c r="Z63" s="212"/>
      <c r="AA63" s="212"/>
      <c r="AB63" s="212"/>
      <c r="AC63" s="212"/>
      <c r="AD63" s="212"/>
      <c r="AE63" s="212"/>
      <c r="AF63" s="212"/>
      <c r="AG63" s="212" t="s">
        <v>1264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5">
      <c r="A64" s="255">
        <v>49</v>
      </c>
      <c r="B64" s="256" t="s">
        <v>1957</v>
      </c>
      <c r="C64" s="268" t="s">
        <v>1958</v>
      </c>
      <c r="D64" s="257" t="s">
        <v>1870</v>
      </c>
      <c r="E64" s="258">
        <v>1</v>
      </c>
      <c r="F64" s="259"/>
      <c r="G64" s="260">
        <f>ROUND(E64*F64,2)</f>
        <v>0</v>
      </c>
      <c r="H64" s="259"/>
      <c r="I64" s="260">
        <f>ROUND(E64*H64,2)</f>
        <v>0</v>
      </c>
      <c r="J64" s="259"/>
      <c r="K64" s="260">
        <f>ROUND(E64*J64,2)</f>
        <v>0</v>
      </c>
      <c r="L64" s="260">
        <v>21</v>
      </c>
      <c r="M64" s="260">
        <f>G64*(1+L64/100)</f>
        <v>0</v>
      </c>
      <c r="N64" s="258">
        <v>0</v>
      </c>
      <c r="O64" s="258">
        <f>ROUND(E64*N64,2)</f>
        <v>0</v>
      </c>
      <c r="P64" s="258">
        <v>0</v>
      </c>
      <c r="Q64" s="258">
        <f>ROUND(E64*P64,2)</f>
        <v>0</v>
      </c>
      <c r="R64" s="260"/>
      <c r="S64" s="260" t="s">
        <v>418</v>
      </c>
      <c r="T64" s="261" t="s">
        <v>419</v>
      </c>
      <c r="U64" s="232">
        <v>0</v>
      </c>
      <c r="V64" s="232">
        <f>ROUND(E64*U64,2)</f>
        <v>0</v>
      </c>
      <c r="W64" s="232"/>
      <c r="X64" s="232" t="s">
        <v>234</v>
      </c>
      <c r="Y64" s="232" t="s">
        <v>235</v>
      </c>
      <c r="Z64" s="212"/>
      <c r="AA64" s="212"/>
      <c r="AB64" s="212"/>
      <c r="AC64" s="212"/>
      <c r="AD64" s="212"/>
      <c r="AE64" s="212"/>
      <c r="AF64" s="212"/>
      <c r="AG64" s="212" t="s">
        <v>1264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55">
        <v>50</v>
      </c>
      <c r="B65" s="256" t="s">
        <v>1959</v>
      </c>
      <c r="C65" s="268" t="s">
        <v>1960</v>
      </c>
      <c r="D65" s="257" t="s">
        <v>1870</v>
      </c>
      <c r="E65" s="258">
        <v>1</v>
      </c>
      <c r="F65" s="259"/>
      <c r="G65" s="260">
        <f>ROUND(E65*F65,2)</f>
        <v>0</v>
      </c>
      <c r="H65" s="259"/>
      <c r="I65" s="260">
        <f>ROUND(E65*H65,2)</f>
        <v>0</v>
      </c>
      <c r="J65" s="259"/>
      <c r="K65" s="260">
        <f>ROUND(E65*J65,2)</f>
        <v>0</v>
      </c>
      <c r="L65" s="260">
        <v>21</v>
      </c>
      <c r="M65" s="260">
        <f>G65*(1+L65/100)</f>
        <v>0</v>
      </c>
      <c r="N65" s="258">
        <v>0</v>
      </c>
      <c r="O65" s="258">
        <f>ROUND(E65*N65,2)</f>
        <v>0</v>
      </c>
      <c r="P65" s="258">
        <v>0</v>
      </c>
      <c r="Q65" s="258">
        <f>ROUND(E65*P65,2)</f>
        <v>0</v>
      </c>
      <c r="R65" s="260"/>
      <c r="S65" s="260" t="s">
        <v>418</v>
      </c>
      <c r="T65" s="261" t="s">
        <v>419</v>
      </c>
      <c r="U65" s="232">
        <v>0</v>
      </c>
      <c r="V65" s="232">
        <f>ROUND(E65*U65,2)</f>
        <v>0</v>
      </c>
      <c r="W65" s="232"/>
      <c r="X65" s="232" t="s">
        <v>234</v>
      </c>
      <c r="Y65" s="232" t="s">
        <v>235</v>
      </c>
      <c r="Z65" s="212"/>
      <c r="AA65" s="212"/>
      <c r="AB65" s="212"/>
      <c r="AC65" s="212"/>
      <c r="AD65" s="212"/>
      <c r="AE65" s="212"/>
      <c r="AF65" s="212"/>
      <c r="AG65" s="212" t="s">
        <v>1264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5">
      <c r="A66" s="255">
        <v>51</v>
      </c>
      <c r="B66" s="256" t="s">
        <v>1961</v>
      </c>
      <c r="C66" s="268" t="s">
        <v>1962</v>
      </c>
      <c r="D66" s="257" t="s">
        <v>1870</v>
      </c>
      <c r="E66" s="258">
        <v>1</v>
      </c>
      <c r="F66" s="259"/>
      <c r="G66" s="260">
        <f>ROUND(E66*F66,2)</f>
        <v>0</v>
      </c>
      <c r="H66" s="259"/>
      <c r="I66" s="260">
        <f>ROUND(E66*H66,2)</f>
        <v>0</v>
      </c>
      <c r="J66" s="259"/>
      <c r="K66" s="260">
        <f>ROUND(E66*J66,2)</f>
        <v>0</v>
      </c>
      <c r="L66" s="260">
        <v>21</v>
      </c>
      <c r="M66" s="260">
        <f>G66*(1+L66/100)</f>
        <v>0</v>
      </c>
      <c r="N66" s="258">
        <v>0</v>
      </c>
      <c r="O66" s="258">
        <f>ROUND(E66*N66,2)</f>
        <v>0</v>
      </c>
      <c r="P66" s="258">
        <v>0</v>
      </c>
      <c r="Q66" s="258">
        <f>ROUND(E66*P66,2)</f>
        <v>0</v>
      </c>
      <c r="R66" s="260"/>
      <c r="S66" s="260" t="s">
        <v>418</v>
      </c>
      <c r="T66" s="261" t="s">
        <v>419</v>
      </c>
      <c r="U66" s="232">
        <v>0</v>
      </c>
      <c r="V66" s="232">
        <f>ROUND(E66*U66,2)</f>
        <v>0</v>
      </c>
      <c r="W66" s="232"/>
      <c r="X66" s="232" t="s">
        <v>234</v>
      </c>
      <c r="Y66" s="232" t="s">
        <v>235</v>
      </c>
      <c r="Z66" s="212"/>
      <c r="AA66" s="212"/>
      <c r="AB66" s="212"/>
      <c r="AC66" s="212"/>
      <c r="AD66" s="212"/>
      <c r="AE66" s="212"/>
      <c r="AF66" s="212"/>
      <c r="AG66" s="212" t="s">
        <v>1264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5">
      <c r="A67" s="255">
        <v>52</v>
      </c>
      <c r="B67" s="256" t="s">
        <v>1963</v>
      </c>
      <c r="C67" s="268" t="s">
        <v>1221</v>
      </c>
      <c r="D67" s="257" t="s">
        <v>1870</v>
      </c>
      <c r="E67" s="258">
        <v>1</v>
      </c>
      <c r="F67" s="259"/>
      <c r="G67" s="260">
        <f>ROUND(E67*F67,2)</f>
        <v>0</v>
      </c>
      <c r="H67" s="259"/>
      <c r="I67" s="260">
        <f>ROUND(E67*H67,2)</f>
        <v>0</v>
      </c>
      <c r="J67" s="259"/>
      <c r="K67" s="260">
        <f>ROUND(E67*J67,2)</f>
        <v>0</v>
      </c>
      <c r="L67" s="260">
        <v>21</v>
      </c>
      <c r="M67" s="260">
        <f>G67*(1+L67/100)</f>
        <v>0</v>
      </c>
      <c r="N67" s="258">
        <v>0</v>
      </c>
      <c r="O67" s="258">
        <f>ROUND(E67*N67,2)</f>
        <v>0</v>
      </c>
      <c r="P67" s="258">
        <v>0</v>
      </c>
      <c r="Q67" s="258">
        <f>ROUND(E67*P67,2)</f>
        <v>0</v>
      </c>
      <c r="R67" s="260"/>
      <c r="S67" s="260" t="s">
        <v>418</v>
      </c>
      <c r="T67" s="261" t="s">
        <v>419</v>
      </c>
      <c r="U67" s="232">
        <v>0</v>
      </c>
      <c r="V67" s="232">
        <f>ROUND(E67*U67,2)</f>
        <v>0</v>
      </c>
      <c r="W67" s="232"/>
      <c r="X67" s="232" t="s">
        <v>234</v>
      </c>
      <c r="Y67" s="232" t="s">
        <v>235</v>
      </c>
      <c r="Z67" s="212"/>
      <c r="AA67" s="212"/>
      <c r="AB67" s="212"/>
      <c r="AC67" s="212"/>
      <c r="AD67" s="212"/>
      <c r="AE67" s="212"/>
      <c r="AF67" s="212"/>
      <c r="AG67" s="212" t="s">
        <v>1264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5">
      <c r="A68" s="255">
        <v>53</v>
      </c>
      <c r="B68" s="256" t="s">
        <v>1964</v>
      </c>
      <c r="C68" s="268" t="s">
        <v>1965</v>
      </c>
      <c r="D68" s="257" t="s">
        <v>1870</v>
      </c>
      <c r="E68" s="258">
        <v>1</v>
      </c>
      <c r="F68" s="259"/>
      <c r="G68" s="260">
        <f>ROUND(E68*F68,2)</f>
        <v>0</v>
      </c>
      <c r="H68" s="259"/>
      <c r="I68" s="260">
        <f>ROUND(E68*H68,2)</f>
        <v>0</v>
      </c>
      <c r="J68" s="259"/>
      <c r="K68" s="260">
        <f>ROUND(E68*J68,2)</f>
        <v>0</v>
      </c>
      <c r="L68" s="260">
        <v>21</v>
      </c>
      <c r="M68" s="260">
        <f>G68*(1+L68/100)</f>
        <v>0</v>
      </c>
      <c r="N68" s="258">
        <v>0</v>
      </c>
      <c r="O68" s="258">
        <f>ROUND(E68*N68,2)</f>
        <v>0</v>
      </c>
      <c r="P68" s="258">
        <v>0</v>
      </c>
      <c r="Q68" s="258">
        <f>ROUND(E68*P68,2)</f>
        <v>0</v>
      </c>
      <c r="R68" s="260"/>
      <c r="S68" s="260" t="s">
        <v>418</v>
      </c>
      <c r="T68" s="261" t="s">
        <v>419</v>
      </c>
      <c r="U68" s="232">
        <v>0</v>
      </c>
      <c r="V68" s="232">
        <f>ROUND(E68*U68,2)</f>
        <v>0</v>
      </c>
      <c r="W68" s="232"/>
      <c r="X68" s="232" t="s">
        <v>234</v>
      </c>
      <c r="Y68" s="232" t="s">
        <v>235</v>
      </c>
      <c r="Z68" s="212"/>
      <c r="AA68" s="212"/>
      <c r="AB68" s="212"/>
      <c r="AC68" s="212"/>
      <c r="AD68" s="212"/>
      <c r="AE68" s="212"/>
      <c r="AF68" s="212"/>
      <c r="AG68" s="212" t="s">
        <v>1264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0" outlineLevel="1" x14ac:dyDescent="0.25">
      <c r="A69" s="248">
        <v>54</v>
      </c>
      <c r="B69" s="249" t="s">
        <v>1966</v>
      </c>
      <c r="C69" s="266" t="s">
        <v>1967</v>
      </c>
      <c r="D69" s="250" t="s">
        <v>1870</v>
      </c>
      <c r="E69" s="251">
        <v>1</v>
      </c>
      <c r="F69" s="252"/>
      <c r="G69" s="253">
        <f>ROUND(E69*F69,2)</f>
        <v>0</v>
      </c>
      <c r="H69" s="252"/>
      <c r="I69" s="253">
        <f>ROUND(E69*H69,2)</f>
        <v>0</v>
      </c>
      <c r="J69" s="252"/>
      <c r="K69" s="253">
        <f>ROUND(E69*J69,2)</f>
        <v>0</v>
      </c>
      <c r="L69" s="253">
        <v>21</v>
      </c>
      <c r="M69" s="253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3"/>
      <c r="S69" s="253" t="s">
        <v>418</v>
      </c>
      <c r="T69" s="254" t="s">
        <v>419</v>
      </c>
      <c r="U69" s="232">
        <v>0</v>
      </c>
      <c r="V69" s="232">
        <f>ROUND(E69*U69,2)</f>
        <v>0</v>
      </c>
      <c r="W69" s="232"/>
      <c r="X69" s="232" t="s">
        <v>234</v>
      </c>
      <c r="Y69" s="232" t="s">
        <v>235</v>
      </c>
      <c r="Z69" s="212"/>
      <c r="AA69" s="212"/>
      <c r="AB69" s="212"/>
      <c r="AC69" s="212"/>
      <c r="AD69" s="212"/>
      <c r="AE69" s="212"/>
      <c r="AF69" s="212"/>
      <c r="AG69" s="212" t="s">
        <v>1264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x14ac:dyDescent="0.25">
      <c r="A70" s="3"/>
      <c r="B70" s="4"/>
      <c r="C70" s="272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12</v>
      </c>
      <c r="AF70">
        <v>21</v>
      </c>
      <c r="AG70" t="s">
        <v>213</v>
      </c>
    </row>
    <row r="71" spans="1:60" ht="13" x14ac:dyDescent="0.25">
      <c r="A71" s="215"/>
      <c r="B71" s="216" t="s">
        <v>31</v>
      </c>
      <c r="C71" s="273"/>
      <c r="D71" s="217"/>
      <c r="E71" s="218"/>
      <c r="F71" s="218"/>
      <c r="G71" s="247">
        <f>G8+G12+G15+G37+G44+G55+G59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1013</v>
      </c>
    </row>
    <row r="72" spans="1:60" x14ac:dyDescent="0.25">
      <c r="A72" s="3"/>
      <c r="B72" s="4"/>
      <c r="C72" s="272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5">
      <c r="A73" s="3"/>
      <c r="B73" s="4"/>
      <c r="C73" s="272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5">
      <c r="A74" s="219" t="s">
        <v>1014</v>
      </c>
      <c r="B74" s="219"/>
      <c r="C74" s="274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5">
      <c r="A75" s="220"/>
      <c r="B75" s="221"/>
      <c r="C75" s="275"/>
      <c r="D75" s="221"/>
      <c r="E75" s="221"/>
      <c r="F75" s="221"/>
      <c r="G75" s="22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G75" t="s">
        <v>1015</v>
      </c>
    </row>
    <row r="76" spans="1:60" x14ac:dyDescent="0.25">
      <c r="A76" s="223"/>
      <c r="B76" s="224"/>
      <c r="C76" s="276"/>
      <c r="D76" s="224"/>
      <c r="E76" s="224"/>
      <c r="F76" s="224"/>
      <c r="G76" s="22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5">
      <c r="A77" s="223"/>
      <c r="B77" s="224"/>
      <c r="C77" s="276"/>
      <c r="D77" s="224"/>
      <c r="E77" s="224"/>
      <c r="F77" s="224"/>
      <c r="G77" s="225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5">
      <c r="A78" s="223"/>
      <c r="B78" s="224"/>
      <c r="C78" s="276"/>
      <c r="D78" s="224"/>
      <c r="E78" s="224"/>
      <c r="F78" s="224"/>
      <c r="G78" s="225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5">
      <c r="A79" s="226"/>
      <c r="B79" s="227"/>
      <c r="C79" s="277"/>
      <c r="D79" s="227"/>
      <c r="E79" s="227"/>
      <c r="F79" s="227"/>
      <c r="G79" s="228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5">
      <c r="A80" s="3"/>
      <c r="B80" s="4"/>
      <c r="C80" s="272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3:33" x14ac:dyDescent="0.25">
      <c r="C81" s="278"/>
      <c r="D81" s="10"/>
      <c r="AG81" t="s">
        <v>1017</v>
      </c>
    </row>
    <row r="82" spans="3:33" x14ac:dyDescent="0.25">
      <c r="D82" s="10"/>
    </row>
    <row r="83" spans="3:33" x14ac:dyDescent="0.25">
      <c r="D83" s="10"/>
    </row>
    <row r="84" spans="3:33" x14ac:dyDescent="0.25">
      <c r="D84" s="10"/>
    </row>
    <row r="85" spans="3:33" x14ac:dyDescent="0.25">
      <c r="D85" s="10"/>
    </row>
    <row r="86" spans="3:33" x14ac:dyDescent="0.25">
      <c r="D86" s="10"/>
    </row>
    <row r="87" spans="3:33" x14ac:dyDescent="0.25">
      <c r="D87" s="10"/>
    </row>
    <row r="88" spans="3:33" x14ac:dyDescent="0.25">
      <c r="D88" s="10"/>
    </row>
    <row r="89" spans="3:33" x14ac:dyDescent="0.25">
      <c r="D89" s="10"/>
    </row>
    <row r="90" spans="3:33" x14ac:dyDescent="0.25">
      <c r="D90" s="10"/>
    </row>
    <row r="91" spans="3:33" x14ac:dyDescent="0.25">
      <c r="D91" s="10"/>
    </row>
    <row r="92" spans="3:33" x14ac:dyDescent="0.25">
      <c r="D92" s="10"/>
    </row>
    <row r="93" spans="3:33" x14ac:dyDescent="0.25">
      <c r="D93" s="10"/>
    </row>
    <row r="94" spans="3:33" x14ac:dyDescent="0.25">
      <c r="D94" s="10"/>
    </row>
    <row r="95" spans="3:33" x14ac:dyDescent="0.25">
      <c r="D95" s="10"/>
    </row>
    <row r="96" spans="3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7">
    <mergeCell ref="A1:G1"/>
    <mergeCell ref="C2:G2"/>
    <mergeCell ref="C3:G3"/>
    <mergeCell ref="C4:G4"/>
    <mergeCell ref="A74:C74"/>
    <mergeCell ref="A75:G79"/>
    <mergeCell ref="C14:G14"/>
  </mergeCells>
  <pageMargins left="0.59055118110236204" right="0.196850393700787" top="0.75" bottom="0.75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B0EE0-6E44-495B-B0B2-844911DF6D3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2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201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202</v>
      </c>
    </row>
    <row r="3" spans="1:60" ht="25" customHeight="1" x14ac:dyDescent="0.25">
      <c r="A3" s="198" t="s">
        <v>9</v>
      </c>
      <c r="B3" s="49" t="s">
        <v>75</v>
      </c>
      <c r="C3" s="201" t="s">
        <v>76</v>
      </c>
      <c r="D3" s="199"/>
      <c r="E3" s="199"/>
      <c r="F3" s="199"/>
      <c r="G3" s="200"/>
      <c r="AC3" s="176" t="s">
        <v>202</v>
      </c>
      <c r="AG3" t="s">
        <v>203</v>
      </c>
    </row>
    <row r="4" spans="1:60" ht="25" customHeight="1" x14ac:dyDescent="0.25">
      <c r="A4" s="202" t="s">
        <v>10</v>
      </c>
      <c r="B4" s="203" t="s">
        <v>75</v>
      </c>
      <c r="C4" s="204" t="s">
        <v>77</v>
      </c>
      <c r="D4" s="205"/>
      <c r="E4" s="205"/>
      <c r="F4" s="205"/>
      <c r="G4" s="206"/>
      <c r="AG4" t="s">
        <v>204</v>
      </c>
    </row>
    <row r="5" spans="1:60" x14ac:dyDescent="0.25">
      <c r="D5" s="10"/>
    </row>
    <row r="6" spans="1:60" ht="37.5" x14ac:dyDescent="0.25">
      <c r="A6" s="208" t="s">
        <v>205</v>
      </c>
      <c r="B6" s="210" t="s">
        <v>206</v>
      </c>
      <c r="C6" s="210" t="s">
        <v>207</v>
      </c>
      <c r="D6" s="209" t="s">
        <v>208</v>
      </c>
      <c r="E6" s="208" t="s">
        <v>209</v>
      </c>
      <c r="F6" s="207" t="s">
        <v>210</v>
      </c>
      <c r="G6" s="208" t="s">
        <v>31</v>
      </c>
      <c r="H6" s="211" t="s">
        <v>32</v>
      </c>
      <c r="I6" s="211" t="s">
        <v>211</v>
      </c>
      <c r="J6" s="211" t="s">
        <v>33</v>
      </c>
      <c r="K6" s="211" t="s">
        <v>212</v>
      </c>
      <c r="L6" s="211" t="s">
        <v>213</v>
      </c>
      <c r="M6" s="211" t="s">
        <v>214</v>
      </c>
      <c r="N6" s="211" t="s">
        <v>215</v>
      </c>
      <c r="O6" s="211" t="s">
        <v>216</v>
      </c>
      <c r="P6" s="211" t="s">
        <v>217</v>
      </c>
      <c r="Q6" s="211" t="s">
        <v>218</v>
      </c>
      <c r="R6" s="211" t="s">
        <v>219</v>
      </c>
      <c r="S6" s="211" t="s">
        <v>220</v>
      </c>
      <c r="T6" s="211" t="s">
        <v>221</v>
      </c>
      <c r="U6" s="211" t="s">
        <v>222</v>
      </c>
      <c r="V6" s="211" t="s">
        <v>223</v>
      </c>
      <c r="W6" s="211" t="s">
        <v>224</v>
      </c>
      <c r="X6" s="211" t="s">
        <v>225</v>
      </c>
      <c r="Y6" s="211" t="s">
        <v>226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8" t="s">
        <v>227</v>
      </c>
      <c r="B8" s="239" t="s">
        <v>199</v>
      </c>
      <c r="C8" s="265" t="s">
        <v>29</v>
      </c>
      <c r="D8" s="240"/>
      <c r="E8" s="241"/>
      <c r="F8" s="242"/>
      <c r="G8" s="242">
        <f>SUMIF(AG9:AG18,"&lt;&gt;NOR",G9:G18)</f>
        <v>0</v>
      </c>
      <c r="H8" s="242"/>
      <c r="I8" s="242">
        <f>SUM(I9:I18)</f>
        <v>0</v>
      </c>
      <c r="J8" s="242"/>
      <c r="K8" s="242">
        <f>SUM(K9:K18)</f>
        <v>0</v>
      </c>
      <c r="L8" s="242"/>
      <c r="M8" s="242">
        <f>SUM(M9:M18)</f>
        <v>0</v>
      </c>
      <c r="N8" s="241"/>
      <c r="O8" s="241">
        <f>SUM(O9:O18)</f>
        <v>0</v>
      </c>
      <c r="P8" s="241"/>
      <c r="Q8" s="241">
        <f>SUM(Q9:Q18)</f>
        <v>0</v>
      </c>
      <c r="R8" s="242"/>
      <c r="S8" s="242"/>
      <c r="T8" s="243"/>
      <c r="U8" s="237"/>
      <c r="V8" s="237">
        <f>SUM(V9:V18)</f>
        <v>0</v>
      </c>
      <c r="W8" s="237"/>
      <c r="X8" s="237"/>
      <c r="Y8" s="237"/>
      <c r="AG8" t="s">
        <v>228</v>
      </c>
    </row>
    <row r="9" spans="1:60" outlineLevel="1" x14ac:dyDescent="0.25">
      <c r="A9" s="248">
        <v>1</v>
      </c>
      <c r="B9" s="249" t="s">
        <v>1968</v>
      </c>
      <c r="C9" s="266" t="s">
        <v>1969</v>
      </c>
      <c r="D9" s="250" t="s">
        <v>1970</v>
      </c>
      <c r="E9" s="251">
        <v>1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21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418</v>
      </c>
      <c r="T9" s="254" t="s">
        <v>419</v>
      </c>
      <c r="U9" s="232">
        <v>0</v>
      </c>
      <c r="V9" s="232">
        <f>ROUND(E9*U9,2)</f>
        <v>0</v>
      </c>
      <c r="W9" s="232"/>
      <c r="X9" s="232" t="s">
        <v>1971</v>
      </c>
      <c r="Y9" s="232" t="s">
        <v>235</v>
      </c>
      <c r="Z9" s="212"/>
      <c r="AA9" s="212"/>
      <c r="AB9" s="212"/>
      <c r="AC9" s="212"/>
      <c r="AD9" s="212"/>
      <c r="AE9" s="212"/>
      <c r="AF9" s="212"/>
      <c r="AG9" s="212" t="s">
        <v>1972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30.5" outlineLevel="2" x14ac:dyDescent="0.25">
      <c r="A10" s="229"/>
      <c r="B10" s="230"/>
      <c r="C10" s="269" t="s">
        <v>1973</v>
      </c>
      <c r="D10" s="262"/>
      <c r="E10" s="262"/>
      <c r="F10" s="262"/>
      <c r="G10" s="26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297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63" t="str">
        <f>C10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48">
        <v>2</v>
      </c>
      <c r="B11" s="249" t="s">
        <v>1974</v>
      </c>
      <c r="C11" s="266" t="s">
        <v>1975</v>
      </c>
      <c r="D11" s="250" t="s">
        <v>1970</v>
      </c>
      <c r="E11" s="251">
        <v>1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21</v>
      </c>
      <c r="M11" s="253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3"/>
      <c r="S11" s="253" t="s">
        <v>418</v>
      </c>
      <c r="T11" s="254" t="s">
        <v>419</v>
      </c>
      <c r="U11" s="232">
        <v>0</v>
      </c>
      <c r="V11" s="232">
        <f>ROUND(E11*U11,2)</f>
        <v>0</v>
      </c>
      <c r="W11" s="232"/>
      <c r="X11" s="232" t="s">
        <v>1971</v>
      </c>
      <c r="Y11" s="232" t="s">
        <v>235</v>
      </c>
      <c r="Z11" s="212"/>
      <c r="AA11" s="212"/>
      <c r="AB11" s="212"/>
      <c r="AC11" s="212"/>
      <c r="AD11" s="212"/>
      <c r="AE11" s="212"/>
      <c r="AF11" s="212"/>
      <c r="AG11" s="212" t="s">
        <v>1972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40.5" outlineLevel="2" x14ac:dyDescent="0.25">
      <c r="A12" s="229"/>
      <c r="B12" s="230"/>
      <c r="C12" s="269" t="s">
        <v>1976</v>
      </c>
      <c r="D12" s="262"/>
      <c r="E12" s="262"/>
      <c r="F12" s="262"/>
      <c r="G12" s="26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297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63" t="str">
        <f>C12</f>
        <v>Náklady na vybavení objektů zařízení staveniště 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v>
      </c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48">
        <v>3</v>
      </c>
      <c r="B13" s="249" t="s">
        <v>1977</v>
      </c>
      <c r="C13" s="266" t="s">
        <v>1978</v>
      </c>
      <c r="D13" s="250" t="s">
        <v>1970</v>
      </c>
      <c r="E13" s="251">
        <v>1</v>
      </c>
      <c r="F13" s="252"/>
      <c r="G13" s="253">
        <f>ROUND(E13*F13,2)</f>
        <v>0</v>
      </c>
      <c r="H13" s="252"/>
      <c r="I13" s="253">
        <f>ROUND(E13*H13,2)</f>
        <v>0</v>
      </c>
      <c r="J13" s="252"/>
      <c r="K13" s="253">
        <f>ROUND(E13*J13,2)</f>
        <v>0</v>
      </c>
      <c r="L13" s="253">
        <v>21</v>
      </c>
      <c r="M13" s="253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3"/>
      <c r="S13" s="253" t="s">
        <v>418</v>
      </c>
      <c r="T13" s="254" t="s">
        <v>419</v>
      </c>
      <c r="U13" s="232">
        <v>0</v>
      </c>
      <c r="V13" s="232">
        <f>ROUND(E13*U13,2)</f>
        <v>0</v>
      </c>
      <c r="W13" s="232"/>
      <c r="X13" s="232" t="s">
        <v>1971</v>
      </c>
      <c r="Y13" s="232" t="s">
        <v>235</v>
      </c>
      <c r="Z13" s="212"/>
      <c r="AA13" s="212"/>
      <c r="AB13" s="212"/>
      <c r="AC13" s="212"/>
      <c r="AD13" s="212"/>
      <c r="AE13" s="212"/>
      <c r="AF13" s="212"/>
      <c r="AG13" s="212" t="s">
        <v>1972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0.5" outlineLevel="2" x14ac:dyDescent="0.25">
      <c r="A14" s="229"/>
      <c r="B14" s="230"/>
      <c r="C14" s="269" t="s">
        <v>1979</v>
      </c>
      <c r="D14" s="262"/>
      <c r="E14" s="262"/>
      <c r="F14" s="262"/>
      <c r="G14" s="26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297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63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12"/>
      <c r="BC14" s="212"/>
      <c r="BD14" s="212"/>
      <c r="BE14" s="212"/>
      <c r="BF14" s="212"/>
      <c r="BG14" s="212"/>
      <c r="BH14" s="212"/>
    </row>
    <row r="15" spans="1:60" ht="20" outlineLevel="1" x14ac:dyDescent="0.25">
      <c r="A15" s="255">
        <v>4</v>
      </c>
      <c r="B15" s="256" t="s">
        <v>1980</v>
      </c>
      <c r="C15" s="268" t="s">
        <v>1981</v>
      </c>
      <c r="D15" s="257" t="s">
        <v>1970</v>
      </c>
      <c r="E15" s="258">
        <v>1</v>
      </c>
      <c r="F15" s="259"/>
      <c r="G15" s="260">
        <f>ROUND(E15*F15,2)</f>
        <v>0</v>
      </c>
      <c r="H15" s="259"/>
      <c r="I15" s="260">
        <f>ROUND(E15*H15,2)</f>
        <v>0</v>
      </c>
      <c r="J15" s="259"/>
      <c r="K15" s="260">
        <f>ROUND(E15*J15,2)</f>
        <v>0</v>
      </c>
      <c r="L15" s="260">
        <v>21</v>
      </c>
      <c r="M15" s="260">
        <f>G15*(1+L15/100)</f>
        <v>0</v>
      </c>
      <c r="N15" s="258">
        <v>0</v>
      </c>
      <c r="O15" s="258">
        <f>ROUND(E15*N15,2)</f>
        <v>0</v>
      </c>
      <c r="P15" s="258">
        <v>0</v>
      </c>
      <c r="Q15" s="258">
        <f>ROUND(E15*P15,2)</f>
        <v>0</v>
      </c>
      <c r="R15" s="260"/>
      <c r="S15" s="260" t="s">
        <v>418</v>
      </c>
      <c r="T15" s="261" t="s">
        <v>419</v>
      </c>
      <c r="U15" s="232">
        <v>0</v>
      </c>
      <c r="V15" s="232">
        <f>ROUND(E15*U15,2)</f>
        <v>0</v>
      </c>
      <c r="W15" s="232"/>
      <c r="X15" s="232" t="s">
        <v>1971</v>
      </c>
      <c r="Y15" s="232" t="s">
        <v>235</v>
      </c>
      <c r="Z15" s="212"/>
      <c r="AA15" s="212"/>
      <c r="AB15" s="212"/>
      <c r="AC15" s="212"/>
      <c r="AD15" s="212"/>
      <c r="AE15" s="212"/>
      <c r="AF15" s="212"/>
      <c r="AG15" s="212" t="s">
        <v>1972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0" outlineLevel="1" x14ac:dyDescent="0.25">
      <c r="A16" s="255">
        <v>5</v>
      </c>
      <c r="B16" s="256" t="s">
        <v>1982</v>
      </c>
      <c r="C16" s="268" t="s">
        <v>1983</v>
      </c>
      <c r="D16" s="257" t="s">
        <v>1970</v>
      </c>
      <c r="E16" s="258">
        <v>1</v>
      </c>
      <c r="F16" s="259"/>
      <c r="G16" s="260">
        <f>ROUND(E16*F16,2)</f>
        <v>0</v>
      </c>
      <c r="H16" s="259"/>
      <c r="I16" s="260">
        <f>ROUND(E16*H16,2)</f>
        <v>0</v>
      </c>
      <c r="J16" s="259"/>
      <c r="K16" s="260">
        <f>ROUND(E16*J16,2)</f>
        <v>0</v>
      </c>
      <c r="L16" s="260">
        <v>21</v>
      </c>
      <c r="M16" s="260">
        <f>G16*(1+L16/100)</f>
        <v>0</v>
      </c>
      <c r="N16" s="258">
        <v>0</v>
      </c>
      <c r="O16" s="258">
        <f>ROUND(E16*N16,2)</f>
        <v>0</v>
      </c>
      <c r="P16" s="258">
        <v>0</v>
      </c>
      <c r="Q16" s="258">
        <f>ROUND(E16*P16,2)</f>
        <v>0</v>
      </c>
      <c r="R16" s="260"/>
      <c r="S16" s="260" t="s">
        <v>418</v>
      </c>
      <c r="T16" s="261" t="s">
        <v>419</v>
      </c>
      <c r="U16" s="232">
        <v>0</v>
      </c>
      <c r="V16" s="232">
        <f>ROUND(E16*U16,2)</f>
        <v>0</v>
      </c>
      <c r="W16" s="232"/>
      <c r="X16" s="232" t="s">
        <v>1971</v>
      </c>
      <c r="Y16" s="232" t="s">
        <v>235</v>
      </c>
      <c r="Z16" s="212"/>
      <c r="AA16" s="212"/>
      <c r="AB16" s="212"/>
      <c r="AC16" s="212"/>
      <c r="AD16" s="212"/>
      <c r="AE16" s="212"/>
      <c r="AF16" s="212"/>
      <c r="AG16" s="212" t="s">
        <v>1972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48">
        <v>6</v>
      </c>
      <c r="B17" s="249" t="s">
        <v>1984</v>
      </c>
      <c r="C17" s="266" t="s">
        <v>1985</v>
      </c>
      <c r="D17" s="250" t="s">
        <v>1970</v>
      </c>
      <c r="E17" s="251">
        <v>1</v>
      </c>
      <c r="F17" s="252"/>
      <c r="G17" s="253">
        <f>ROUND(E17*F17,2)</f>
        <v>0</v>
      </c>
      <c r="H17" s="252"/>
      <c r="I17" s="253">
        <f>ROUND(E17*H17,2)</f>
        <v>0</v>
      </c>
      <c r="J17" s="252"/>
      <c r="K17" s="253">
        <f>ROUND(E17*J17,2)</f>
        <v>0</v>
      </c>
      <c r="L17" s="253">
        <v>21</v>
      </c>
      <c r="M17" s="253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3"/>
      <c r="S17" s="253" t="s">
        <v>418</v>
      </c>
      <c r="T17" s="254" t="s">
        <v>419</v>
      </c>
      <c r="U17" s="232">
        <v>0</v>
      </c>
      <c r="V17" s="232">
        <f>ROUND(E17*U17,2)</f>
        <v>0</v>
      </c>
      <c r="W17" s="232"/>
      <c r="X17" s="232" t="s">
        <v>1971</v>
      </c>
      <c r="Y17" s="232" t="s">
        <v>235</v>
      </c>
      <c r="Z17" s="212"/>
      <c r="AA17" s="212"/>
      <c r="AB17" s="212"/>
      <c r="AC17" s="212"/>
      <c r="AD17" s="212"/>
      <c r="AE17" s="212"/>
      <c r="AF17" s="212"/>
      <c r="AG17" s="212" t="s">
        <v>1972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30.5" outlineLevel="2" x14ac:dyDescent="0.25">
      <c r="A18" s="229"/>
      <c r="B18" s="230"/>
      <c r="C18" s="269" t="s">
        <v>1986</v>
      </c>
      <c r="D18" s="262"/>
      <c r="E18" s="262"/>
      <c r="F18" s="262"/>
      <c r="G18" s="26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297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63" t="str">
        <f>C18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8" s="212"/>
      <c r="BC18" s="212"/>
      <c r="BD18" s="212"/>
      <c r="BE18" s="212"/>
      <c r="BF18" s="212"/>
      <c r="BG18" s="212"/>
      <c r="BH18" s="212"/>
    </row>
    <row r="19" spans="1:60" ht="13" x14ac:dyDescent="0.25">
      <c r="A19" s="238" t="s">
        <v>227</v>
      </c>
      <c r="B19" s="239" t="s">
        <v>200</v>
      </c>
      <c r="C19" s="265" t="s">
        <v>30</v>
      </c>
      <c r="D19" s="240"/>
      <c r="E19" s="241"/>
      <c r="F19" s="242"/>
      <c r="G19" s="242">
        <f>SUMIF(AG20:AG43,"&lt;&gt;NOR",G20:G43)</f>
        <v>0</v>
      </c>
      <c r="H19" s="242"/>
      <c r="I19" s="242">
        <f>SUM(I20:I43)</f>
        <v>0</v>
      </c>
      <c r="J19" s="242"/>
      <c r="K19" s="242">
        <f>SUM(K20:K43)</f>
        <v>0</v>
      </c>
      <c r="L19" s="242"/>
      <c r="M19" s="242">
        <f>SUM(M20:M43)</f>
        <v>0</v>
      </c>
      <c r="N19" s="241"/>
      <c r="O19" s="241">
        <f>SUM(O20:O43)</f>
        <v>0</v>
      </c>
      <c r="P19" s="241"/>
      <c r="Q19" s="241">
        <f>SUM(Q20:Q43)</f>
        <v>0</v>
      </c>
      <c r="R19" s="242"/>
      <c r="S19" s="242"/>
      <c r="T19" s="243"/>
      <c r="U19" s="237"/>
      <c r="V19" s="237">
        <f>SUM(V20:V43)</f>
        <v>0</v>
      </c>
      <c r="W19" s="237"/>
      <c r="X19" s="237"/>
      <c r="Y19" s="237"/>
      <c r="AG19" t="s">
        <v>228</v>
      </c>
    </row>
    <row r="20" spans="1:60" ht="30" outlineLevel="1" x14ac:dyDescent="0.25">
      <c r="A20" s="255">
        <v>7</v>
      </c>
      <c r="B20" s="256" t="s">
        <v>1987</v>
      </c>
      <c r="C20" s="268" t="s">
        <v>1988</v>
      </c>
      <c r="D20" s="257" t="s">
        <v>1970</v>
      </c>
      <c r="E20" s="258">
        <v>1</v>
      </c>
      <c r="F20" s="259"/>
      <c r="G20" s="260">
        <f>ROUND(E20*F20,2)</f>
        <v>0</v>
      </c>
      <c r="H20" s="259"/>
      <c r="I20" s="260">
        <f>ROUND(E20*H20,2)</f>
        <v>0</v>
      </c>
      <c r="J20" s="259"/>
      <c r="K20" s="260">
        <f>ROUND(E20*J20,2)</f>
        <v>0</v>
      </c>
      <c r="L20" s="260">
        <v>21</v>
      </c>
      <c r="M20" s="260">
        <f>G20*(1+L20/100)</f>
        <v>0</v>
      </c>
      <c r="N20" s="258">
        <v>0</v>
      </c>
      <c r="O20" s="258">
        <f>ROUND(E20*N20,2)</f>
        <v>0</v>
      </c>
      <c r="P20" s="258">
        <v>0</v>
      </c>
      <c r="Q20" s="258">
        <f>ROUND(E20*P20,2)</f>
        <v>0</v>
      </c>
      <c r="R20" s="260"/>
      <c r="S20" s="260" t="s">
        <v>418</v>
      </c>
      <c r="T20" s="261" t="s">
        <v>419</v>
      </c>
      <c r="U20" s="232">
        <v>0</v>
      </c>
      <c r="V20" s="232">
        <f>ROUND(E20*U20,2)</f>
        <v>0</v>
      </c>
      <c r="W20" s="232"/>
      <c r="X20" s="232" t="s">
        <v>1971</v>
      </c>
      <c r="Y20" s="232" t="s">
        <v>235</v>
      </c>
      <c r="Z20" s="212"/>
      <c r="AA20" s="212"/>
      <c r="AB20" s="212"/>
      <c r="AC20" s="212"/>
      <c r="AD20" s="212"/>
      <c r="AE20" s="212"/>
      <c r="AF20" s="212"/>
      <c r="AG20" s="212" t="s">
        <v>1972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0" outlineLevel="1" x14ac:dyDescent="0.25">
      <c r="A21" s="255">
        <v>8</v>
      </c>
      <c r="B21" s="256" t="s">
        <v>1989</v>
      </c>
      <c r="C21" s="268" t="s">
        <v>1990</v>
      </c>
      <c r="D21" s="257" t="s">
        <v>1970</v>
      </c>
      <c r="E21" s="258">
        <v>1</v>
      </c>
      <c r="F21" s="259"/>
      <c r="G21" s="260">
        <f>ROUND(E21*F21,2)</f>
        <v>0</v>
      </c>
      <c r="H21" s="259"/>
      <c r="I21" s="260">
        <f>ROUND(E21*H21,2)</f>
        <v>0</v>
      </c>
      <c r="J21" s="259"/>
      <c r="K21" s="260">
        <f>ROUND(E21*J21,2)</f>
        <v>0</v>
      </c>
      <c r="L21" s="260">
        <v>21</v>
      </c>
      <c r="M21" s="260">
        <f>G21*(1+L21/100)</f>
        <v>0</v>
      </c>
      <c r="N21" s="258">
        <v>0</v>
      </c>
      <c r="O21" s="258">
        <f>ROUND(E21*N21,2)</f>
        <v>0</v>
      </c>
      <c r="P21" s="258">
        <v>0</v>
      </c>
      <c r="Q21" s="258">
        <f>ROUND(E21*P21,2)</f>
        <v>0</v>
      </c>
      <c r="R21" s="260"/>
      <c r="S21" s="260" t="s">
        <v>418</v>
      </c>
      <c r="T21" s="261" t="s">
        <v>419</v>
      </c>
      <c r="U21" s="232">
        <v>0</v>
      </c>
      <c r="V21" s="232">
        <f>ROUND(E21*U21,2)</f>
        <v>0</v>
      </c>
      <c r="W21" s="232"/>
      <c r="X21" s="232" t="s">
        <v>1971</v>
      </c>
      <c r="Y21" s="232" t="s">
        <v>235</v>
      </c>
      <c r="Z21" s="212"/>
      <c r="AA21" s="212"/>
      <c r="AB21" s="212"/>
      <c r="AC21" s="212"/>
      <c r="AD21" s="212"/>
      <c r="AE21" s="212"/>
      <c r="AF21" s="212"/>
      <c r="AG21" s="212" t="s">
        <v>1972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0" outlineLevel="1" x14ac:dyDescent="0.25">
      <c r="A22" s="255">
        <v>9</v>
      </c>
      <c r="B22" s="256" t="s">
        <v>1991</v>
      </c>
      <c r="C22" s="268" t="s">
        <v>1992</v>
      </c>
      <c r="D22" s="257" t="s">
        <v>1970</v>
      </c>
      <c r="E22" s="258">
        <v>1</v>
      </c>
      <c r="F22" s="259"/>
      <c r="G22" s="260">
        <f>ROUND(E22*F22,2)</f>
        <v>0</v>
      </c>
      <c r="H22" s="259"/>
      <c r="I22" s="260">
        <f>ROUND(E22*H22,2)</f>
        <v>0</v>
      </c>
      <c r="J22" s="259"/>
      <c r="K22" s="260">
        <f>ROUND(E22*J22,2)</f>
        <v>0</v>
      </c>
      <c r="L22" s="260">
        <v>21</v>
      </c>
      <c r="M22" s="260">
        <f>G22*(1+L22/100)</f>
        <v>0</v>
      </c>
      <c r="N22" s="258">
        <v>0</v>
      </c>
      <c r="O22" s="258">
        <f>ROUND(E22*N22,2)</f>
        <v>0</v>
      </c>
      <c r="P22" s="258">
        <v>0</v>
      </c>
      <c r="Q22" s="258">
        <f>ROUND(E22*P22,2)</f>
        <v>0</v>
      </c>
      <c r="R22" s="260"/>
      <c r="S22" s="260" t="s">
        <v>418</v>
      </c>
      <c r="T22" s="261" t="s">
        <v>419</v>
      </c>
      <c r="U22" s="232">
        <v>0</v>
      </c>
      <c r="V22" s="232">
        <f>ROUND(E22*U22,2)</f>
        <v>0</v>
      </c>
      <c r="W22" s="232"/>
      <c r="X22" s="232" t="s">
        <v>1971</v>
      </c>
      <c r="Y22" s="232" t="s">
        <v>235</v>
      </c>
      <c r="Z22" s="212"/>
      <c r="AA22" s="212"/>
      <c r="AB22" s="212"/>
      <c r="AC22" s="212"/>
      <c r="AD22" s="212"/>
      <c r="AE22" s="212"/>
      <c r="AF22" s="212"/>
      <c r="AG22" s="212" t="s">
        <v>1972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0" outlineLevel="1" x14ac:dyDescent="0.25">
      <c r="A23" s="255">
        <v>10</v>
      </c>
      <c r="B23" s="256" t="s">
        <v>1993</v>
      </c>
      <c r="C23" s="268" t="s">
        <v>1994</v>
      </c>
      <c r="D23" s="257" t="s">
        <v>1970</v>
      </c>
      <c r="E23" s="258">
        <v>1</v>
      </c>
      <c r="F23" s="259"/>
      <c r="G23" s="260">
        <f>ROUND(E23*F23,2)</f>
        <v>0</v>
      </c>
      <c r="H23" s="259"/>
      <c r="I23" s="260">
        <f>ROUND(E23*H23,2)</f>
        <v>0</v>
      </c>
      <c r="J23" s="259"/>
      <c r="K23" s="260">
        <f>ROUND(E23*J23,2)</f>
        <v>0</v>
      </c>
      <c r="L23" s="260">
        <v>21</v>
      </c>
      <c r="M23" s="260">
        <f>G23*(1+L23/100)</f>
        <v>0</v>
      </c>
      <c r="N23" s="258">
        <v>0</v>
      </c>
      <c r="O23" s="258">
        <f>ROUND(E23*N23,2)</f>
        <v>0</v>
      </c>
      <c r="P23" s="258">
        <v>0</v>
      </c>
      <c r="Q23" s="258">
        <f>ROUND(E23*P23,2)</f>
        <v>0</v>
      </c>
      <c r="R23" s="260"/>
      <c r="S23" s="260" t="s">
        <v>418</v>
      </c>
      <c r="T23" s="261" t="s">
        <v>419</v>
      </c>
      <c r="U23" s="232">
        <v>0</v>
      </c>
      <c r="V23" s="232">
        <f>ROUND(E23*U23,2)</f>
        <v>0</v>
      </c>
      <c r="W23" s="232"/>
      <c r="X23" s="232" t="s">
        <v>1971</v>
      </c>
      <c r="Y23" s="232" t="s">
        <v>235</v>
      </c>
      <c r="Z23" s="212"/>
      <c r="AA23" s="212"/>
      <c r="AB23" s="212"/>
      <c r="AC23" s="212"/>
      <c r="AD23" s="212"/>
      <c r="AE23" s="212"/>
      <c r="AF23" s="212"/>
      <c r="AG23" s="212" t="s">
        <v>1972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0" outlineLevel="1" x14ac:dyDescent="0.25">
      <c r="A24" s="255">
        <v>11</v>
      </c>
      <c r="B24" s="256" t="s">
        <v>1995</v>
      </c>
      <c r="C24" s="268" t="s">
        <v>1996</v>
      </c>
      <c r="D24" s="257" t="s">
        <v>1970</v>
      </c>
      <c r="E24" s="258">
        <v>1</v>
      </c>
      <c r="F24" s="259"/>
      <c r="G24" s="260">
        <f>ROUND(E24*F24,2)</f>
        <v>0</v>
      </c>
      <c r="H24" s="259"/>
      <c r="I24" s="260">
        <f>ROUND(E24*H24,2)</f>
        <v>0</v>
      </c>
      <c r="J24" s="259"/>
      <c r="K24" s="260">
        <f>ROUND(E24*J24,2)</f>
        <v>0</v>
      </c>
      <c r="L24" s="260">
        <v>21</v>
      </c>
      <c r="M24" s="260">
        <f>G24*(1+L24/100)</f>
        <v>0</v>
      </c>
      <c r="N24" s="258">
        <v>0</v>
      </c>
      <c r="O24" s="258">
        <f>ROUND(E24*N24,2)</f>
        <v>0</v>
      </c>
      <c r="P24" s="258">
        <v>0</v>
      </c>
      <c r="Q24" s="258">
        <f>ROUND(E24*P24,2)</f>
        <v>0</v>
      </c>
      <c r="R24" s="260"/>
      <c r="S24" s="260" t="s">
        <v>418</v>
      </c>
      <c r="T24" s="261" t="s">
        <v>419</v>
      </c>
      <c r="U24" s="232">
        <v>0</v>
      </c>
      <c r="V24" s="232">
        <f>ROUND(E24*U24,2)</f>
        <v>0</v>
      </c>
      <c r="W24" s="232"/>
      <c r="X24" s="232" t="s">
        <v>1971</v>
      </c>
      <c r="Y24" s="232" t="s">
        <v>235</v>
      </c>
      <c r="Z24" s="212"/>
      <c r="AA24" s="212"/>
      <c r="AB24" s="212"/>
      <c r="AC24" s="212"/>
      <c r="AD24" s="212"/>
      <c r="AE24" s="212"/>
      <c r="AF24" s="212"/>
      <c r="AG24" s="212" t="s">
        <v>1972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40" outlineLevel="1" x14ac:dyDescent="0.25">
      <c r="A25" s="248">
        <v>12</v>
      </c>
      <c r="B25" s="249" t="s">
        <v>1997</v>
      </c>
      <c r="C25" s="266" t="s">
        <v>1998</v>
      </c>
      <c r="D25" s="250" t="s">
        <v>1970</v>
      </c>
      <c r="E25" s="251">
        <v>1</v>
      </c>
      <c r="F25" s="252"/>
      <c r="G25" s="253">
        <f>ROUND(E25*F25,2)</f>
        <v>0</v>
      </c>
      <c r="H25" s="252"/>
      <c r="I25" s="253">
        <f>ROUND(E25*H25,2)</f>
        <v>0</v>
      </c>
      <c r="J25" s="252"/>
      <c r="K25" s="253">
        <f>ROUND(E25*J25,2)</f>
        <v>0</v>
      </c>
      <c r="L25" s="253">
        <v>21</v>
      </c>
      <c r="M25" s="253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3"/>
      <c r="S25" s="253" t="s">
        <v>418</v>
      </c>
      <c r="T25" s="254" t="s">
        <v>419</v>
      </c>
      <c r="U25" s="232">
        <v>0</v>
      </c>
      <c r="V25" s="232">
        <f>ROUND(E25*U25,2)</f>
        <v>0</v>
      </c>
      <c r="W25" s="232"/>
      <c r="X25" s="232" t="s">
        <v>1971</v>
      </c>
      <c r="Y25" s="232" t="s">
        <v>235</v>
      </c>
      <c r="Z25" s="212"/>
      <c r="AA25" s="212"/>
      <c r="AB25" s="212"/>
      <c r="AC25" s="212"/>
      <c r="AD25" s="212"/>
      <c r="AE25" s="212"/>
      <c r="AF25" s="212"/>
      <c r="AG25" s="212" t="s">
        <v>1972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2" x14ac:dyDescent="0.25">
      <c r="A26" s="229"/>
      <c r="B26" s="230"/>
      <c r="C26" s="269" t="s">
        <v>1999</v>
      </c>
      <c r="D26" s="262"/>
      <c r="E26" s="262"/>
      <c r="F26" s="262"/>
      <c r="G26" s="26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297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48">
        <v>13</v>
      </c>
      <c r="B27" s="249" t="s">
        <v>2000</v>
      </c>
      <c r="C27" s="266" t="s">
        <v>2001</v>
      </c>
      <c r="D27" s="250" t="s">
        <v>1970</v>
      </c>
      <c r="E27" s="251">
        <v>1</v>
      </c>
      <c r="F27" s="252"/>
      <c r="G27" s="253">
        <f>ROUND(E27*F27,2)</f>
        <v>0</v>
      </c>
      <c r="H27" s="252"/>
      <c r="I27" s="253">
        <f>ROUND(E27*H27,2)</f>
        <v>0</v>
      </c>
      <c r="J27" s="252"/>
      <c r="K27" s="253">
        <f>ROUND(E27*J27,2)</f>
        <v>0</v>
      </c>
      <c r="L27" s="253">
        <v>21</v>
      </c>
      <c r="M27" s="253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3"/>
      <c r="S27" s="253" t="s">
        <v>418</v>
      </c>
      <c r="T27" s="254" t="s">
        <v>419</v>
      </c>
      <c r="U27" s="232">
        <v>0</v>
      </c>
      <c r="V27" s="232">
        <f>ROUND(E27*U27,2)</f>
        <v>0</v>
      </c>
      <c r="W27" s="232"/>
      <c r="X27" s="232" t="s">
        <v>1971</v>
      </c>
      <c r="Y27" s="232" t="s">
        <v>235</v>
      </c>
      <c r="Z27" s="212"/>
      <c r="AA27" s="212"/>
      <c r="AB27" s="212"/>
      <c r="AC27" s="212"/>
      <c r="AD27" s="212"/>
      <c r="AE27" s="212"/>
      <c r="AF27" s="212"/>
      <c r="AG27" s="212" t="s">
        <v>1972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5">
      <c r="A28" s="229"/>
      <c r="B28" s="230"/>
      <c r="C28" s="269" t="s">
        <v>2002</v>
      </c>
      <c r="D28" s="262"/>
      <c r="E28" s="262"/>
      <c r="F28" s="262"/>
      <c r="G28" s="26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297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0" outlineLevel="1" x14ac:dyDescent="0.25">
      <c r="A29" s="248">
        <v>14</v>
      </c>
      <c r="B29" s="249" t="s">
        <v>2003</v>
      </c>
      <c r="C29" s="266" t="s">
        <v>2004</v>
      </c>
      <c r="D29" s="250" t="s">
        <v>1970</v>
      </c>
      <c r="E29" s="251">
        <v>1</v>
      </c>
      <c r="F29" s="252"/>
      <c r="G29" s="253">
        <f>ROUND(E29*F29,2)</f>
        <v>0</v>
      </c>
      <c r="H29" s="252"/>
      <c r="I29" s="253">
        <f>ROUND(E29*H29,2)</f>
        <v>0</v>
      </c>
      <c r="J29" s="252"/>
      <c r="K29" s="253">
        <f>ROUND(E29*J29,2)</f>
        <v>0</v>
      </c>
      <c r="L29" s="253">
        <v>21</v>
      </c>
      <c r="M29" s="253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3"/>
      <c r="S29" s="253" t="s">
        <v>418</v>
      </c>
      <c r="T29" s="254" t="s">
        <v>419</v>
      </c>
      <c r="U29" s="232">
        <v>0</v>
      </c>
      <c r="V29" s="232">
        <f>ROUND(E29*U29,2)</f>
        <v>0</v>
      </c>
      <c r="W29" s="232"/>
      <c r="X29" s="232" t="s">
        <v>1971</v>
      </c>
      <c r="Y29" s="232" t="s">
        <v>235</v>
      </c>
      <c r="Z29" s="212"/>
      <c r="AA29" s="212"/>
      <c r="AB29" s="212"/>
      <c r="AC29" s="212"/>
      <c r="AD29" s="212"/>
      <c r="AE29" s="212"/>
      <c r="AF29" s="212"/>
      <c r="AG29" s="212" t="s">
        <v>1972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30.5" outlineLevel="2" x14ac:dyDescent="0.25">
      <c r="A30" s="229"/>
      <c r="B30" s="230"/>
      <c r="C30" s="269" t="s">
        <v>2005</v>
      </c>
      <c r="D30" s="262"/>
      <c r="E30" s="262"/>
      <c r="F30" s="262"/>
      <c r="G30" s="26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297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63" t="str">
        <f>C30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55">
        <v>15</v>
      </c>
      <c r="B31" s="256" t="s">
        <v>2006</v>
      </c>
      <c r="C31" s="268" t="s">
        <v>2007</v>
      </c>
      <c r="D31" s="257" t="s">
        <v>1970</v>
      </c>
      <c r="E31" s="258">
        <v>1</v>
      </c>
      <c r="F31" s="259"/>
      <c r="G31" s="260">
        <f>ROUND(E31*F31,2)</f>
        <v>0</v>
      </c>
      <c r="H31" s="259"/>
      <c r="I31" s="260">
        <f>ROUND(E31*H31,2)</f>
        <v>0</v>
      </c>
      <c r="J31" s="259"/>
      <c r="K31" s="260">
        <f>ROUND(E31*J31,2)</f>
        <v>0</v>
      </c>
      <c r="L31" s="260">
        <v>21</v>
      </c>
      <c r="M31" s="260">
        <f>G31*(1+L31/100)</f>
        <v>0</v>
      </c>
      <c r="N31" s="258">
        <v>0</v>
      </c>
      <c r="O31" s="258">
        <f>ROUND(E31*N31,2)</f>
        <v>0</v>
      </c>
      <c r="P31" s="258">
        <v>0</v>
      </c>
      <c r="Q31" s="258">
        <f>ROUND(E31*P31,2)</f>
        <v>0</v>
      </c>
      <c r="R31" s="260"/>
      <c r="S31" s="260" t="s">
        <v>418</v>
      </c>
      <c r="T31" s="261" t="s">
        <v>419</v>
      </c>
      <c r="U31" s="232">
        <v>0</v>
      </c>
      <c r="V31" s="232">
        <f>ROUND(E31*U31,2)</f>
        <v>0</v>
      </c>
      <c r="W31" s="232"/>
      <c r="X31" s="232" t="s">
        <v>1971</v>
      </c>
      <c r="Y31" s="232" t="s">
        <v>235</v>
      </c>
      <c r="Z31" s="212"/>
      <c r="AA31" s="212"/>
      <c r="AB31" s="212"/>
      <c r="AC31" s="212"/>
      <c r="AD31" s="212"/>
      <c r="AE31" s="212"/>
      <c r="AF31" s="212"/>
      <c r="AG31" s="212" t="s">
        <v>1972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0" outlineLevel="1" x14ac:dyDescent="0.25">
      <c r="A32" s="255">
        <v>16</v>
      </c>
      <c r="B32" s="256" t="s">
        <v>2008</v>
      </c>
      <c r="C32" s="268" t="s">
        <v>2009</v>
      </c>
      <c r="D32" s="257" t="s">
        <v>1970</v>
      </c>
      <c r="E32" s="258">
        <v>1</v>
      </c>
      <c r="F32" s="259"/>
      <c r="G32" s="260">
        <f>ROUND(E32*F32,2)</f>
        <v>0</v>
      </c>
      <c r="H32" s="259"/>
      <c r="I32" s="260">
        <f>ROUND(E32*H32,2)</f>
        <v>0</v>
      </c>
      <c r="J32" s="259"/>
      <c r="K32" s="260">
        <f>ROUND(E32*J32,2)</f>
        <v>0</v>
      </c>
      <c r="L32" s="260">
        <v>21</v>
      </c>
      <c r="M32" s="260">
        <f>G32*(1+L32/100)</f>
        <v>0</v>
      </c>
      <c r="N32" s="258">
        <v>0</v>
      </c>
      <c r="O32" s="258">
        <f>ROUND(E32*N32,2)</f>
        <v>0</v>
      </c>
      <c r="P32" s="258">
        <v>0</v>
      </c>
      <c r="Q32" s="258">
        <f>ROUND(E32*P32,2)</f>
        <v>0</v>
      </c>
      <c r="R32" s="260"/>
      <c r="S32" s="260" t="s">
        <v>418</v>
      </c>
      <c r="T32" s="261" t="s">
        <v>419</v>
      </c>
      <c r="U32" s="232">
        <v>0</v>
      </c>
      <c r="V32" s="232">
        <f>ROUND(E32*U32,2)</f>
        <v>0</v>
      </c>
      <c r="W32" s="232"/>
      <c r="X32" s="232" t="s">
        <v>1971</v>
      </c>
      <c r="Y32" s="232" t="s">
        <v>235</v>
      </c>
      <c r="Z32" s="212"/>
      <c r="AA32" s="212"/>
      <c r="AB32" s="212"/>
      <c r="AC32" s="212"/>
      <c r="AD32" s="212"/>
      <c r="AE32" s="212"/>
      <c r="AF32" s="212"/>
      <c r="AG32" s="212" t="s">
        <v>1972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0" outlineLevel="1" x14ac:dyDescent="0.25">
      <c r="A33" s="255">
        <v>17</v>
      </c>
      <c r="B33" s="256" t="s">
        <v>2010</v>
      </c>
      <c r="C33" s="268" t="s">
        <v>2011</v>
      </c>
      <c r="D33" s="257" t="s">
        <v>1970</v>
      </c>
      <c r="E33" s="258">
        <v>1</v>
      </c>
      <c r="F33" s="259"/>
      <c r="G33" s="260">
        <f>ROUND(E33*F33,2)</f>
        <v>0</v>
      </c>
      <c r="H33" s="259"/>
      <c r="I33" s="260">
        <f>ROUND(E33*H33,2)</f>
        <v>0</v>
      </c>
      <c r="J33" s="259"/>
      <c r="K33" s="260">
        <f>ROUND(E33*J33,2)</f>
        <v>0</v>
      </c>
      <c r="L33" s="260">
        <v>21</v>
      </c>
      <c r="M33" s="260">
        <f>G33*(1+L33/100)</f>
        <v>0</v>
      </c>
      <c r="N33" s="258">
        <v>0</v>
      </c>
      <c r="O33" s="258">
        <f>ROUND(E33*N33,2)</f>
        <v>0</v>
      </c>
      <c r="P33" s="258">
        <v>0</v>
      </c>
      <c r="Q33" s="258">
        <f>ROUND(E33*P33,2)</f>
        <v>0</v>
      </c>
      <c r="R33" s="260"/>
      <c r="S33" s="260" t="s">
        <v>418</v>
      </c>
      <c r="T33" s="261" t="s">
        <v>419</v>
      </c>
      <c r="U33" s="232">
        <v>0</v>
      </c>
      <c r="V33" s="232">
        <f>ROUND(E33*U33,2)</f>
        <v>0</v>
      </c>
      <c r="W33" s="232"/>
      <c r="X33" s="232" t="s">
        <v>1971</v>
      </c>
      <c r="Y33" s="232" t="s">
        <v>235</v>
      </c>
      <c r="Z33" s="212"/>
      <c r="AA33" s="212"/>
      <c r="AB33" s="212"/>
      <c r="AC33" s="212"/>
      <c r="AD33" s="212"/>
      <c r="AE33" s="212"/>
      <c r="AF33" s="212"/>
      <c r="AG33" s="212" t="s">
        <v>1972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55">
        <v>18</v>
      </c>
      <c r="B34" s="256" t="s">
        <v>2012</v>
      </c>
      <c r="C34" s="268" t="s">
        <v>2013</v>
      </c>
      <c r="D34" s="257" t="s">
        <v>1970</v>
      </c>
      <c r="E34" s="258">
        <v>1</v>
      </c>
      <c r="F34" s="259"/>
      <c r="G34" s="260">
        <f>ROUND(E34*F34,2)</f>
        <v>0</v>
      </c>
      <c r="H34" s="259"/>
      <c r="I34" s="260">
        <f>ROUND(E34*H34,2)</f>
        <v>0</v>
      </c>
      <c r="J34" s="259"/>
      <c r="K34" s="260">
        <f>ROUND(E34*J34,2)</f>
        <v>0</v>
      </c>
      <c r="L34" s="260">
        <v>21</v>
      </c>
      <c r="M34" s="260">
        <f>G34*(1+L34/100)</f>
        <v>0</v>
      </c>
      <c r="N34" s="258">
        <v>0</v>
      </c>
      <c r="O34" s="258">
        <f>ROUND(E34*N34,2)</f>
        <v>0</v>
      </c>
      <c r="P34" s="258">
        <v>0</v>
      </c>
      <c r="Q34" s="258">
        <f>ROUND(E34*P34,2)</f>
        <v>0</v>
      </c>
      <c r="R34" s="260"/>
      <c r="S34" s="260" t="s">
        <v>418</v>
      </c>
      <c r="T34" s="261" t="s">
        <v>419</v>
      </c>
      <c r="U34" s="232">
        <v>0</v>
      </c>
      <c r="V34" s="232">
        <f>ROUND(E34*U34,2)</f>
        <v>0</v>
      </c>
      <c r="W34" s="232"/>
      <c r="X34" s="232" t="s">
        <v>1971</v>
      </c>
      <c r="Y34" s="232" t="s">
        <v>235</v>
      </c>
      <c r="Z34" s="212"/>
      <c r="AA34" s="212"/>
      <c r="AB34" s="212"/>
      <c r="AC34" s="212"/>
      <c r="AD34" s="212"/>
      <c r="AE34" s="212"/>
      <c r="AF34" s="212"/>
      <c r="AG34" s="212" t="s">
        <v>1972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55">
        <v>19</v>
      </c>
      <c r="B35" s="256" t="s">
        <v>2014</v>
      </c>
      <c r="C35" s="268" t="s">
        <v>2015</v>
      </c>
      <c r="D35" s="257" t="s">
        <v>1970</v>
      </c>
      <c r="E35" s="258">
        <v>1</v>
      </c>
      <c r="F35" s="259"/>
      <c r="G35" s="260">
        <f>ROUND(E35*F35,2)</f>
        <v>0</v>
      </c>
      <c r="H35" s="259"/>
      <c r="I35" s="260">
        <f>ROUND(E35*H35,2)</f>
        <v>0</v>
      </c>
      <c r="J35" s="259"/>
      <c r="K35" s="260">
        <f>ROUND(E35*J35,2)</f>
        <v>0</v>
      </c>
      <c r="L35" s="260">
        <v>21</v>
      </c>
      <c r="M35" s="260">
        <f>G35*(1+L35/100)</f>
        <v>0</v>
      </c>
      <c r="N35" s="258">
        <v>0</v>
      </c>
      <c r="O35" s="258">
        <f>ROUND(E35*N35,2)</f>
        <v>0</v>
      </c>
      <c r="P35" s="258">
        <v>0</v>
      </c>
      <c r="Q35" s="258">
        <f>ROUND(E35*P35,2)</f>
        <v>0</v>
      </c>
      <c r="R35" s="260"/>
      <c r="S35" s="260" t="s">
        <v>418</v>
      </c>
      <c r="T35" s="261" t="s">
        <v>419</v>
      </c>
      <c r="U35" s="232">
        <v>0</v>
      </c>
      <c r="V35" s="232">
        <f>ROUND(E35*U35,2)</f>
        <v>0</v>
      </c>
      <c r="W35" s="232"/>
      <c r="X35" s="232" t="s">
        <v>1971</v>
      </c>
      <c r="Y35" s="232" t="s">
        <v>235</v>
      </c>
      <c r="Z35" s="212"/>
      <c r="AA35" s="212"/>
      <c r="AB35" s="212"/>
      <c r="AC35" s="212"/>
      <c r="AD35" s="212"/>
      <c r="AE35" s="212"/>
      <c r="AF35" s="212"/>
      <c r="AG35" s="212" t="s">
        <v>1972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55">
        <v>20</v>
      </c>
      <c r="B36" s="256" t="s">
        <v>2016</v>
      </c>
      <c r="C36" s="268" t="s">
        <v>2017</v>
      </c>
      <c r="D36" s="257" t="s">
        <v>1970</v>
      </c>
      <c r="E36" s="258">
        <v>1</v>
      </c>
      <c r="F36" s="259"/>
      <c r="G36" s="260">
        <f>ROUND(E36*F36,2)</f>
        <v>0</v>
      </c>
      <c r="H36" s="259"/>
      <c r="I36" s="260">
        <f>ROUND(E36*H36,2)</f>
        <v>0</v>
      </c>
      <c r="J36" s="259"/>
      <c r="K36" s="260">
        <f>ROUND(E36*J36,2)</f>
        <v>0</v>
      </c>
      <c r="L36" s="260">
        <v>21</v>
      </c>
      <c r="M36" s="260">
        <f>G36*(1+L36/100)</f>
        <v>0</v>
      </c>
      <c r="N36" s="258">
        <v>0</v>
      </c>
      <c r="O36" s="258">
        <f>ROUND(E36*N36,2)</f>
        <v>0</v>
      </c>
      <c r="P36" s="258">
        <v>0</v>
      </c>
      <c r="Q36" s="258">
        <f>ROUND(E36*P36,2)</f>
        <v>0</v>
      </c>
      <c r="R36" s="260"/>
      <c r="S36" s="260" t="s">
        <v>418</v>
      </c>
      <c r="T36" s="261" t="s">
        <v>419</v>
      </c>
      <c r="U36" s="232">
        <v>0</v>
      </c>
      <c r="V36" s="232">
        <f>ROUND(E36*U36,2)</f>
        <v>0</v>
      </c>
      <c r="W36" s="232"/>
      <c r="X36" s="232" t="s">
        <v>1971</v>
      </c>
      <c r="Y36" s="232" t="s">
        <v>235</v>
      </c>
      <c r="Z36" s="212"/>
      <c r="AA36" s="212"/>
      <c r="AB36" s="212"/>
      <c r="AC36" s="212"/>
      <c r="AD36" s="212"/>
      <c r="AE36" s="212"/>
      <c r="AF36" s="212"/>
      <c r="AG36" s="212" t="s">
        <v>1972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5">
      <c r="A37" s="255">
        <v>21</v>
      </c>
      <c r="B37" s="256" t="s">
        <v>472</v>
      </c>
      <c r="C37" s="268" t="s">
        <v>2018</v>
      </c>
      <c r="D37" s="257" t="s">
        <v>1970</v>
      </c>
      <c r="E37" s="258">
        <v>1</v>
      </c>
      <c r="F37" s="259"/>
      <c r="G37" s="260">
        <f>ROUND(E37*F37,2)</f>
        <v>0</v>
      </c>
      <c r="H37" s="259"/>
      <c r="I37" s="260">
        <f>ROUND(E37*H37,2)</f>
        <v>0</v>
      </c>
      <c r="J37" s="259"/>
      <c r="K37" s="260">
        <f>ROUND(E37*J37,2)</f>
        <v>0</v>
      </c>
      <c r="L37" s="260">
        <v>21</v>
      </c>
      <c r="M37" s="260">
        <f>G37*(1+L37/100)</f>
        <v>0</v>
      </c>
      <c r="N37" s="258">
        <v>0</v>
      </c>
      <c r="O37" s="258">
        <f>ROUND(E37*N37,2)</f>
        <v>0</v>
      </c>
      <c r="P37" s="258">
        <v>0</v>
      </c>
      <c r="Q37" s="258">
        <f>ROUND(E37*P37,2)</f>
        <v>0</v>
      </c>
      <c r="R37" s="260"/>
      <c r="S37" s="260" t="s">
        <v>418</v>
      </c>
      <c r="T37" s="261" t="s">
        <v>419</v>
      </c>
      <c r="U37" s="232">
        <v>0</v>
      </c>
      <c r="V37" s="232">
        <f>ROUND(E37*U37,2)</f>
        <v>0</v>
      </c>
      <c r="W37" s="232"/>
      <c r="X37" s="232" t="s">
        <v>1971</v>
      </c>
      <c r="Y37" s="232" t="s">
        <v>235</v>
      </c>
      <c r="Z37" s="212"/>
      <c r="AA37" s="212"/>
      <c r="AB37" s="212"/>
      <c r="AC37" s="212"/>
      <c r="AD37" s="212"/>
      <c r="AE37" s="212"/>
      <c r="AF37" s="212"/>
      <c r="AG37" s="212" t="s">
        <v>1972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55">
        <v>22</v>
      </c>
      <c r="B38" s="256" t="s">
        <v>2019</v>
      </c>
      <c r="C38" s="268" t="s">
        <v>2020</v>
      </c>
      <c r="D38" s="257" t="s">
        <v>1970</v>
      </c>
      <c r="E38" s="258">
        <v>1</v>
      </c>
      <c r="F38" s="259"/>
      <c r="G38" s="260">
        <f>ROUND(E38*F38,2)</f>
        <v>0</v>
      </c>
      <c r="H38" s="259"/>
      <c r="I38" s="260">
        <f>ROUND(E38*H38,2)</f>
        <v>0</v>
      </c>
      <c r="J38" s="259"/>
      <c r="K38" s="260">
        <f>ROUND(E38*J38,2)</f>
        <v>0</v>
      </c>
      <c r="L38" s="260">
        <v>21</v>
      </c>
      <c r="M38" s="260">
        <f>G38*(1+L38/100)</f>
        <v>0</v>
      </c>
      <c r="N38" s="258">
        <v>0</v>
      </c>
      <c r="O38" s="258">
        <f>ROUND(E38*N38,2)</f>
        <v>0</v>
      </c>
      <c r="P38" s="258">
        <v>0</v>
      </c>
      <c r="Q38" s="258">
        <f>ROUND(E38*P38,2)</f>
        <v>0</v>
      </c>
      <c r="R38" s="260"/>
      <c r="S38" s="260" t="s">
        <v>418</v>
      </c>
      <c r="T38" s="261" t="s">
        <v>419</v>
      </c>
      <c r="U38" s="232">
        <v>0</v>
      </c>
      <c r="V38" s="232">
        <f>ROUND(E38*U38,2)</f>
        <v>0</v>
      </c>
      <c r="W38" s="232"/>
      <c r="X38" s="232" t="s">
        <v>1971</v>
      </c>
      <c r="Y38" s="232" t="s">
        <v>235</v>
      </c>
      <c r="Z38" s="212"/>
      <c r="AA38" s="212"/>
      <c r="AB38" s="212"/>
      <c r="AC38" s="212"/>
      <c r="AD38" s="212"/>
      <c r="AE38" s="212"/>
      <c r="AF38" s="212"/>
      <c r="AG38" s="212" t="s">
        <v>1972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0" outlineLevel="1" x14ac:dyDescent="0.25">
      <c r="A39" s="255">
        <v>23</v>
      </c>
      <c r="B39" s="256" t="s">
        <v>2021</v>
      </c>
      <c r="C39" s="268" t="s">
        <v>2022</v>
      </c>
      <c r="D39" s="257" t="s">
        <v>1970</v>
      </c>
      <c r="E39" s="258">
        <v>1</v>
      </c>
      <c r="F39" s="259"/>
      <c r="G39" s="260">
        <f>ROUND(E39*F39,2)</f>
        <v>0</v>
      </c>
      <c r="H39" s="259"/>
      <c r="I39" s="260">
        <f>ROUND(E39*H39,2)</f>
        <v>0</v>
      </c>
      <c r="J39" s="259"/>
      <c r="K39" s="260">
        <f>ROUND(E39*J39,2)</f>
        <v>0</v>
      </c>
      <c r="L39" s="260">
        <v>21</v>
      </c>
      <c r="M39" s="260">
        <f>G39*(1+L39/100)</f>
        <v>0</v>
      </c>
      <c r="N39" s="258">
        <v>0</v>
      </c>
      <c r="O39" s="258">
        <f>ROUND(E39*N39,2)</f>
        <v>0</v>
      </c>
      <c r="P39" s="258">
        <v>0</v>
      </c>
      <c r="Q39" s="258">
        <f>ROUND(E39*P39,2)</f>
        <v>0</v>
      </c>
      <c r="R39" s="260"/>
      <c r="S39" s="260" t="s">
        <v>418</v>
      </c>
      <c r="T39" s="261" t="s">
        <v>419</v>
      </c>
      <c r="U39" s="232">
        <v>0</v>
      </c>
      <c r="V39" s="232">
        <f>ROUND(E39*U39,2)</f>
        <v>0</v>
      </c>
      <c r="W39" s="232"/>
      <c r="X39" s="232" t="s">
        <v>1971</v>
      </c>
      <c r="Y39" s="232" t="s">
        <v>235</v>
      </c>
      <c r="Z39" s="212"/>
      <c r="AA39" s="212"/>
      <c r="AB39" s="212"/>
      <c r="AC39" s="212"/>
      <c r="AD39" s="212"/>
      <c r="AE39" s="212"/>
      <c r="AF39" s="212"/>
      <c r="AG39" s="212" t="s">
        <v>1972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0" outlineLevel="1" x14ac:dyDescent="0.25">
      <c r="A40" s="255">
        <v>24</v>
      </c>
      <c r="B40" s="256" t="s">
        <v>2023</v>
      </c>
      <c r="C40" s="268" t="s">
        <v>2024</v>
      </c>
      <c r="D40" s="257" t="s">
        <v>1970</v>
      </c>
      <c r="E40" s="258">
        <v>1</v>
      </c>
      <c r="F40" s="259"/>
      <c r="G40" s="260">
        <f>ROUND(E40*F40,2)</f>
        <v>0</v>
      </c>
      <c r="H40" s="259"/>
      <c r="I40" s="260">
        <f>ROUND(E40*H40,2)</f>
        <v>0</v>
      </c>
      <c r="J40" s="259"/>
      <c r="K40" s="260">
        <f>ROUND(E40*J40,2)</f>
        <v>0</v>
      </c>
      <c r="L40" s="260">
        <v>21</v>
      </c>
      <c r="M40" s="260">
        <f>G40*(1+L40/100)</f>
        <v>0</v>
      </c>
      <c r="N40" s="258">
        <v>0</v>
      </c>
      <c r="O40" s="258">
        <f>ROUND(E40*N40,2)</f>
        <v>0</v>
      </c>
      <c r="P40" s="258">
        <v>0</v>
      </c>
      <c r="Q40" s="258">
        <f>ROUND(E40*P40,2)</f>
        <v>0</v>
      </c>
      <c r="R40" s="260"/>
      <c r="S40" s="260" t="s">
        <v>418</v>
      </c>
      <c r="T40" s="261" t="s">
        <v>419</v>
      </c>
      <c r="U40" s="232">
        <v>0</v>
      </c>
      <c r="V40" s="232">
        <f>ROUND(E40*U40,2)</f>
        <v>0</v>
      </c>
      <c r="W40" s="232"/>
      <c r="X40" s="232" t="s">
        <v>1971</v>
      </c>
      <c r="Y40" s="232" t="s">
        <v>235</v>
      </c>
      <c r="Z40" s="212"/>
      <c r="AA40" s="212"/>
      <c r="AB40" s="212"/>
      <c r="AC40" s="212"/>
      <c r="AD40" s="212"/>
      <c r="AE40" s="212"/>
      <c r="AF40" s="212"/>
      <c r="AG40" s="212" t="s">
        <v>1972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55">
        <v>25</v>
      </c>
      <c r="B41" s="256" t="s">
        <v>2025</v>
      </c>
      <c r="C41" s="268" t="s">
        <v>2026</v>
      </c>
      <c r="D41" s="257" t="s">
        <v>1970</v>
      </c>
      <c r="E41" s="258">
        <v>1</v>
      </c>
      <c r="F41" s="259"/>
      <c r="G41" s="260">
        <f>ROUND(E41*F41,2)</f>
        <v>0</v>
      </c>
      <c r="H41" s="259"/>
      <c r="I41" s="260">
        <f>ROUND(E41*H41,2)</f>
        <v>0</v>
      </c>
      <c r="J41" s="259"/>
      <c r="K41" s="260">
        <f>ROUND(E41*J41,2)</f>
        <v>0</v>
      </c>
      <c r="L41" s="260">
        <v>21</v>
      </c>
      <c r="M41" s="260">
        <f>G41*(1+L41/100)</f>
        <v>0</v>
      </c>
      <c r="N41" s="258">
        <v>0</v>
      </c>
      <c r="O41" s="258">
        <f>ROUND(E41*N41,2)</f>
        <v>0</v>
      </c>
      <c r="P41" s="258">
        <v>0</v>
      </c>
      <c r="Q41" s="258">
        <f>ROUND(E41*P41,2)</f>
        <v>0</v>
      </c>
      <c r="R41" s="260"/>
      <c r="S41" s="260" t="s">
        <v>418</v>
      </c>
      <c r="T41" s="261" t="s">
        <v>419</v>
      </c>
      <c r="U41" s="232">
        <v>0</v>
      </c>
      <c r="V41" s="232">
        <f>ROUND(E41*U41,2)</f>
        <v>0</v>
      </c>
      <c r="W41" s="232"/>
      <c r="X41" s="232" t="s">
        <v>1971</v>
      </c>
      <c r="Y41" s="232" t="s">
        <v>235</v>
      </c>
      <c r="Z41" s="212"/>
      <c r="AA41" s="212"/>
      <c r="AB41" s="212"/>
      <c r="AC41" s="212"/>
      <c r="AD41" s="212"/>
      <c r="AE41" s="212"/>
      <c r="AF41" s="212"/>
      <c r="AG41" s="212" t="s">
        <v>1972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48">
        <v>26</v>
      </c>
      <c r="B42" s="249" t="s">
        <v>2027</v>
      </c>
      <c r="C42" s="266" t="s">
        <v>2028</v>
      </c>
      <c r="D42" s="250" t="s">
        <v>1970</v>
      </c>
      <c r="E42" s="251">
        <v>1</v>
      </c>
      <c r="F42" s="252"/>
      <c r="G42" s="253">
        <f>ROUND(E42*F42,2)</f>
        <v>0</v>
      </c>
      <c r="H42" s="252"/>
      <c r="I42" s="253">
        <f>ROUND(E42*H42,2)</f>
        <v>0</v>
      </c>
      <c r="J42" s="252"/>
      <c r="K42" s="253">
        <f>ROUND(E42*J42,2)</f>
        <v>0</v>
      </c>
      <c r="L42" s="253">
        <v>21</v>
      </c>
      <c r="M42" s="253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3"/>
      <c r="S42" s="253" t="s">
        <v>232</v>
      </c>
      <c r="T42" s="254" t="s">
        <v>419</v>
      </c>
      <c r="U42" s="232">
        <v>0</v>
      </c>
      <c r="V42" s="232">
        <f>ROUND(E42*U42,2)</f>
        <v>0</v>
      </c>
      <c r="W42" s="232"/>
      <c r="X42" s="232" t="s">
        <v>1971</v>
      </c>
      <c r="Y42" s="232" t="s">
        <v>235</v>
      </c>
      <c r="Z42" s="212"/>
      <c r="AA42" s="212"/>
      <c r="AB42" s="212"/>
      <c r="AC42" s="212"/>
      <c r="AD42" s="212"/>
      <c r="AE42" s="212"/>
      <c r="AF42" s="212"/>
      <c r="AG42" s="212" t="s">
        <v>1972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30.5" outlineLevel="2" x14ac:dyDescent="0.25">
      <c r="A43" s="229"/>
      <c r="B43" s="230"/>
      <c r="C43" s="269" t="s">
        <v>2029</v>
      </c>
      <c r="D43" s="262"/>
      <c r="E43" s="262"/>
      <c r="F43" s="262"/>
      <c r="G43" s="26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297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63" t="str">
        <f>C43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43" s="212"/>
      <c r="BC43" s="212"/>
      <c r="BD43" s="212"/>
      <c r="BE43" s="212"/>
      <c r="BF43" s="212"/>
      <c r="BG43" s="212"/>
      <c r="BH43" s="212"/>
    </row>
    <row r="44" spans="1:60" x14ac:dyDescent="0.25">
      <c r="A44" s="3"/>
      <c r="B44" s="4"/>
      <c r="C44" s="272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v>15</v>
      </c>
      <c r="AF44">
        <v>21</v>
      </c>
      <c r="AG44" t="s">
        <v>213</v>
      </c>
    </row>
    <row r="45" spans="1:60" ht="13" x14ac:dyDescent="0.25">
      <c r="A45" s="215"/>
      <c r="B45" s="216" t="s">
        <v>31</v>
      </c>
      <c r="C45" s="273"/>
      <c r="D45" s="217"/>
      <c r="E45" s="218"/>
      <c r="F45" s="218"/>
      <c r="G45" s="247">
        <f>G8+G19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>
        <f>SUMIF(L7:L43,AE44,G7:G43)</f>
        <v>0</v>
      </c>
      <c r="AF45">
        <f>SUMIF(L7:L43,AF44,G7:G43)</f>
        <v>0</v>
      </c>
      <c r="AG45" t="s">
        <v>1013</v>
      </c>
    </row>
    <row r="46" spans="1:60" x14ac:dyDescent="0.25">
      <c r="A46" s="3"/>
      <c r="B46" s="4"/>
      <c r="C46" s="272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5">
      <c r="A47" s="3"/>
      <c r="B47" s="4"/>
      <c r="C47" s="272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5">
      <c r="A48" s="219" t="s">
        <v>1014</v>
      </c>
      <c r="B48" s="219"/>
      <c r="C48" s="274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5">
      <c r="A49" s="220"/>
      <c r="B49" s="221"/>
      <c r="C49" s="275"/>
      <c r="D49" s="221"/>
      <c r="E49" s="221"/>
      <c r="F49" s="221"/>
      <c r="G49" s="22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G49" t="s">
        <v>1015</v>
      </c>
    </row>
    <row r="50" spans="1:33" x14ac:dyDescent="0.25">
      <c r="A50" s="223"/>
      <c r="B50" s="224"/>
      <c r="C50" s="276"/>
      <c r="D50" s="224"/>
      <c r="E50" s="224"/>
      <c r="F50" s="224"/>
      <c r="G50" s="225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5">
      <c r="A51" s="223"/>
      <c r="B51" s="224"/>
      <c r="C51" s="276"/>
      <c r="D51" s="224"/>
      <c r="E51" s="224"/>
      <c r="F51" s="224"/>
      <c r="G51" s="225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5">
      <c r="A52" s="223"/>
      <c r="B52" s="224"/>
      <c r="C52" s="276"/>
      <c r="D52" s="224"/>
      <c r="E52" s="224"/>
      <c r="F52" s="224"/>
      <c r="G52" s="22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5">
      <c r="A53" s="226"/>
      <c r="B53" s="227"/>
      <c r="C53" s="277"/>
      <c r="D53" s="227"/>
      <c r="E53" s="227"/>
      <c r="F53" s="227"/>
      <c r="G53" s="228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5">
      <c r="A54" s="3"/>
      <c r="B54" s="4"/>
      <c r="C54" s="272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5">
      <c r="C55" s="278"/>
      <c r="D55" s="10"/>
      <c r="AG55" t="s">
        <v>1017</v>
      </c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4">
    <mergeCell ref="C26:G26"/>
    <mergeCell ref="C28:G28"/>
    <mergeCell ref="C30:G30"/>
    <mergeCell ref="C43:G43"/>
    <mergeCell ref="A1:G1"/>
    <mergeCell ref="C2:G2"/>
    <mergeCell ref="C3:G3"/>
    <mergeCell ref="C4:G4"/>
    <mergeCell ref="A48:C48"/>
    <mergeCell ref="A49:G53"/>
    <mergeCell ref="C10:G10"/>
    <mergeCell ref="C12:G12"/>
    <mergeCell ref="C14:G14"/>
    <mergeCell ref="C18:G18"/>
  </mergeCells>
  <pageMargins left="0.59055118110236204" right="0.196850393700787" top="0.75" bottom="0.75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12AAB8BF8DA94F8EF53ECF37D819D0" ma:contentTypeVersion="4" ma:contentTypeDescription="Vytvoří nový dokument" ma:contentTypeScope="" ma:versionID="f34473e5c20447b60434fdff8335b820">
  <xsd:schema xmlns:xsd="http://www.w3.org/2001/XMLSchema" xmlns:xs="http://www.w3.org/2001/XMLSchema" xmlns:p="http://schemas.microsoft.com/office/2006/metadata/properties" xmlns:ns2="d6d8beee-5ba9-4a8b-bd1d-755522f2e0f0" targetNamespace="http://schemas.microsoft.com/office/2006/metadata/properties" ma:root="true" ma:fieldsID="d147f4d75fd2e8b46d9164b18a29960d" ns2:_="">
    <xsd:import namespace="d6d8beee-5ba9-4a8b-bd1d-755522f2e0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8beee-5ba9-4a8b-bd1d-755522f2e0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1093D4-1231-4906-91F1-E3FFC90B9A11}"/>
</file>

<file path=customXml/itemProps2.xml><?xml version="1.0" encoding="utf-8"?>
<ds:datastoreItem xmlns:ds="http://schemas.openxmlformats.org/officeDocument/2006/customXml" ds:itemID="{F0E6A640-DE7F-4ED1-A1E0-58BA51AEF4B0}"/>
</file>

<file path=customXml/itemProps3.xml><?xml version="1.0" encoding="utf-8"?>
<ds:datastoreItem xmlns:ds="http://schemas.openxmlformats.org/officeDocument/2006/customXml" ds:itemID="{74D37496-F3C7-4120-A26B-F7A254BDBF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68</vt:i4>
      </vt:variant>
    </vt:vector>
  </HeadingPairs>
  <TitlesOfParts>
    <vt:vector size="82" baseType="lpstr">
      <vt:lpstr>Pokyny pro vyplnění</vt:lpstr>
      <vt:lpstr>Stavba</vt:lpstr>
      <vt:lpstr>VzorPolozky</vt:lpstr>
      <vt:lpstr> SO01b D.1.01 _A02 Pol</vt:lpstr>
      <vt:lpstr> SO01b D.1.01 _B02 Pol</vt:lpstr>
      <vt:lpstr> SO01b D.1.01.4b Pol</vt:lpstr>
      <vt:lpstr> SO01b D.1.01.4c Pol</vt:lpstr>
      <vt:lpstr> SO01b D.1.01.4f Pol</vt:lpstr>
      <vt:lpstr>IO01 D.1.11 Pol</vt:lpstr>
      <vt:lpstr>IO02 D.1.12 Pol</vt:lpstr>
      <vt:lpstr>IO06 D.1.16 Pol</vt:lpstr>
      <vt:lpstr>IO07 D.1.17 Pol</vt:lpstr>
      <vt:lpstr>PS01 D.2.01.1 Pol</vt:lpstr>
      <vt:lpstr>VON VON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' SO01b D.1.01 _A02 Pol'!Print_Area</vt:lpstr>
      <vt:lpstr>' SO01b D.1.01 _B02 Pol'!Print_Area</vt:lpstr>
      <vt:lpstr>' SO01b D.1.01.4b Pol'!Print_Area</vt:lpstr>
      <vt:lpstr>' SO01b D.1.01.4c Pol'!Print_Area</vt:lpstr>
      <vt:lpstr>' SO01b D.1.01.4f Pol'!Print_Area</vt:lpstr>
      <vt:lpstr>'IO01 D.1.11 Pol'!Print_Area</vt:lpstr>
      <vt:lpstr>'IO02 D.1.12 Pol'!Print_Area</vt:lpstr>
      <vt:lpstr>'IO06 D.1.16 Pol'!Print_Area</vt:lpstr>
      <vt:lpstr>'IO07 D.1.17 Pol'!Print_Area</vt:lpstr>
      <vt:lpstr>'PS01 D.2.01.1 Pol'!Print_Area</vt:lpstr>
      <vt:lpstr>Stavba!Print_Area</vt:lpstr>
      <vt:lpstr>'VON VON Pol'!Print_Area</vt:lpstr>
      <vt:lpstr>' SO01b D.1.01 _A02 Pol'!Print_Titles</vt:lpstr>
      <vt:lpstr>' SO01b D.1.01 _B02 Pol'!Print_Titles</vt:lpstr>
      <vt:lpstr>' SO01b D.1.01.4b Pol'!Print_Titles</vt:lpstr>
      <vt:lpstr>' SO01b D.1.01.4c Pol'!Print_Titles</vt:lpstr>
      <vt:lpstr>' SO01b D.1.01.4f Pol'!Print_Titles</vt:lpstr>
      <vt:lpstr>'IO01 D.1.11 Pol'!Print_Titles</vt:lpstr>
      <vt:lpstr>'IO02 D.1.12 Pol'!Print_Titles</vt:lpstr>
      <vt:lpstr>'IO06 D.1.16 Pol'!Print_Titles</vt:lpstr>
      <vt:lpstr>'IO07 D.1.17 Pol'!Print_Titles</vt:lpstr>
      <vt:lpstr>'PS01 D.2.01.1 Pol'!Print_Titles</vt:lpstr>
      <vt:lpstr>'VON VON Pol'!Print_Titles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Aigel Petr (9768)</dc:creator>
  <cp:lastModifiedBy>Aigel Petr (9768)</cp:lastModifiedBy>
  <cp:lastPrinted>2019-03-19T12:27:02Z</cp:lastPrinted>
  <dcterms:created xsi:type="dcterms:W3CDTF">2009-04-08T07:15:50Z</dcterms:created>
  <dcterms:modified xsi:type="dcterms:W3CDTF">2025-08-21T09:48:12Z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0x010100D512AAB8BF8DA94F8EF53ECF37D819D0</vt:lpwstr>
  </property>
</Properties>
</file>