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bookViews>
  <sheets>
    <sheet name="Pokyny pro vyplnění" sheetId="11" r:id="rId1"/>
    <sheet name="Stavba" sheetId="1" r:id="rId2"/>
    <sheet name="VzorPolozky" sheetId="10" state="hidden" r:id="rId3"/>
    <sheet name="SO.03_VON 00 Naklady" sheetId="12" r:id="rId4"/>
    <sheet name="SO_03 D1.03.01 Pol" sheetId="13" r:id="rId5"/>
    <sheet name="SO_03 D1.03.04 Pol" sheetId="14" r:id="rId6"/>
    <sheet name="SO_03 D1.03.05 Pol" sheetId="15" r:id="rId7"/>
    <sheet name="SO_03 D1.03.06 Pol" sheetId="16" r:id="rId8"/>
    <sheet name="SO_03 D1.03.07 Pol" sheetId="17" r:id="rId9"/>
    <sheet name="SO_03 D1.03.08 Pol" sheetId="18" r:id="rId10"/>
    <sheet name="xPS_03 D2.03.01a Pol" sheetId="19" r:id="rId11"/>
    <sheet name="xPS_03 D2.03.01b Pol" sheetId="20" r:id="rId12"/>
    <sheet name="xPS_03 D2.03.02 Pol" sheetId="21" r:id="rId13"/>
    <sheet name="xPS_03 D2.03.03 Pol" sheetId="22" r:id="rId14"/>
    <sheet name="xPS_03 D2.03.04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'SO.03_VON 00 Naklady'!$1:$7</definedName>
    <definedName name="_xlnm.Print_Titles" localSheetId="4">'SO_03 D1.03.01 Pol'!$1:$7</definedName>
    <definedName name="_xlnm.Print_Titles" localSheetId="5">'SO_03 D1.03.04 Pol'!$1:$7</definedName>
    <definedName name="_xlnm.Print_Titles" localSheetId="6">'SO_03 D1.03.05 Pol'!$1:$7</definedName>
    <definedName name="_xlnm.Print_Titles" localSheetId="7">'SO_03 D1.03.06 Pol'!$1:$7</definedName>
    <definedName name="_xlnm.Print_Titles" localSheetId="8">'SO_03 D1.03.07 Pol'!$1:$7</definedName>
    <definedName name="_xlnm.Print_Titles" localSheetId="9">'SO_03 D1.03.08 Pol'!$1:$7</definedName>
    <definedName name="_xlnm.Print_Titles" localSheetId="10">'xPS_03 D2.03.01a Pol'!$1:$7</definedName>
    <definedName name="_xlnm.Print_Titles" localSheetId="11">'xPS_03 D2.03.01b Pol'!$1:$7</definedName>
    <definedName name="_xlnm.Print_Titles" localSheetId="12">'xPS_03 D2.03.02 Pol'!$1:$7</definedName>
    <definedName name="_xlnm.Print_Titles" localSheetId="13">'xPS_03 D2.03.03 Pol'!$1:$7</definedName>
    <definedName name="_xlnm.Print_Titles" localSheetId="14">'xPS_03 D2.03.04 Pol'!$1:$7</definedName>
    <definedName name="oadresa">Stavba!$D$6</definedName>
    <definedName name="Objednatel" localSheetId="1">Stavba!$D$5</definedName>
    <definedName name="Objekt" localSheetId="1">Stavba!$B$38</definedName>
    <definedName name="_xlnm.Print_Area" localSheetId="3">'SO.03_VON 00 Naklady'!$A$1:$W$52</definedName>
    <definedName name="_xlnm.Print_Area" localSheetId="4">'SO_03 D1.03.01 Pol'!$A$1:$W$1492</definedName>
    <definedName name="_xlnm.Print_Area" localSheetId="5">'SO_03 D1.03.04 Pol'!$A$1:$W$406</definedName>
    <definedName name="_xlnm.Print_Area" localSheetId="6">'SO_03 D1.03.05 Pol'!$A$1:$W$440</definedName>
    <definedName name="_xlnm.Print_Area" localSheetId="7">'SO_03 D1.03.06 Pol'!$A$1:$W$1137</definedName>
    <definedName name="_xlnm.Print_Area" localSheetId="8">'SO_03 D1.03.07 Pol'!$A$1:$W$446</definedName>
    <definedName name="_xlnm.Print_Area" localSheetId="9">'SO_03 D1.03.08 Pol'!$A$1:$W$229</definedName>
    <definedName name="_xlnm.Print_Area" localSheetId="1">Stavba!$A$1:$J$167</definedName>
    <definedName name="_xlnm.Print_Area" localSheetId="10">'xPS_03 D2.03.01a Pol'!$A$1:$W$760</definedName>
    <definedName name="_xlnm.Print_Area" localSheetId="11">'xPS_03 D2.03.01b Pol'!$A$1:$W$290</definedName>
    <definedName name="_xlnm.Print_Area" localSheetId="12">'xPS_03 D2.03.02 Pol'!$A$1:$W$846</definedName>
    <definedName name="_xlnm.Print_Area" localSheetId="13">'xPS_03 D2.03.03 Pol'!$A$1:$W$380</definedName>
    <definedName name="_xlnm.Print_Area" localSheetId="14">'xPS_03 D2.03.04 Pol'!$A$1:$W$177</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krouhleni">Stavba!$G$27</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6" i="1" l="1"/>
  <c r="I165" i="1"/>
  <c r="I164" i="1"/>
  <c r="I163" i="1"/>
  <c r="I162" i="1"/>
  <c r="I161" i="1"/>
  <c r="I160" i="1"/>
  <c r="I159" i="1"/>
  <c r="I158" i="1"/>
  <c r="I157" i="1"/>
  <c r="I156" i="1"/>
  <c r="I155" i="1"/>
  <c r="I154" i="1"/>
  <c r="I153" i="1"/>
  <c r="I152" i="1"/>
  <c r="I151" i="1"/>
  <c r="I150" i="1"/>
  <c r="I149" i="1"/>
  <c r="I148" i="1"/>
  <c r="I147" i="1"/>
  <c r="I146" i="1"/>
  <c r="I145" i="1"/>
  <c r="I17" i="1" s="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167" i="1" s="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71" i="23"/>
  <c r="G9" i="23"/>
  <c r="I9" i="23"/>
  <c r="I8" i="23" s="1"/>
  <c r="K9" i="23"/>
  <c r="M9" i="23"/>
  <c r="O9" i="23"/>
  <c r="Q9" i="23"/>
  <c r="Q8" i="23" s="1"/>
  <c r="V9" i="23"/>
  <c r="G13" i="23"/>
  <c r="G8" i="23" s="1"/>
  <c r="I13" i="23"/>
  <c r="K13" i="23"/>
  <c r="K8" i="23" s="1"/>
  <c r="O13" i="23"/>
  <c r="O8" i="23" s="1"/>
  <c r="Q13" i="23"/>
  <c r="V13" i="23"/>
  <c r="V8" i="23" s="1"/>
  <c r="G17" i="23"/>
  <c r="I17" i="23"/>
  <c r="K17" i="23"/>
  <c r="M17" i="23"/>
  <c r="O17" i="23"/>
  <c r="Q17" i="23"/>
  <c r="V17" i="23"/>
  <c r="G21" i="23"/>
  <c r="M21" i="23" s="1"/>
  <c r="I21" i="23"/>
  <c r="K21" i="23"/>
  <c r="O21" i="23"/>
  <c r="Q21" i="23"/>
  <c r="V21" i="23"/>
  <c r="G25" i="23"/>
  <c r="I25" i="23"/>
  <c r="K25" i="23"/>
  <c r="M25" i="23"/>
  <c r="O25" i="23"/>
  <c r="Q25" i="23"/>
  <c r="V25" i="23"/>
  <c r="G29" i="23"/>
  <c r="M29" i="23" s="1"/>
  <c r="I29" i="23"/>
  <c r="K29" i="23"/>
  <c r="O29" i="23"/>
  <c r="Q29" i="23"/>
  <c r="V29" i="23"/>
  <c r="G33" i="23"/>
  <c r="I33" i="23"/>
  <c r="K33" i="23"/>
  <c r="M33" i="23"/>
  <c r="O33" i="23"/>
  <c r="Q33" i="23"/>
  <c r="V33" i="23"/>
  <c r="G37" i="23"/>
  <c r="M37" i="23" s="1"/>
  <c r="I37" i="23"/>
  <c r="K37" i="23"/>
  <c r="O37" i="23"/>
  <c r="Q37" i="23"/>
  <c r="V37" i="23"/>
  <c r="G41" i="23"/>
  <c r="I41" i="23"/>
  <c r="K41" i="23"/>
  <c r="M41" i="23"/>
  <c r="O41" i="23"/>
  <c r="Q41" i="23"/>
  <c r="V41" i="23"/>
  <c r="G45" i="23"/>
  <c r="M45" i="23" s="1"/>
  <c r="I45" i="23"/>
  <c r="K45" i="23"/>
  <c r="O45" i="23"/>
  <c r="Q45" i="23"/>
  <c r="V45" i="23"/>
  <c r="G49" i="23"/>
  <c r="I49" i="23"/>
  <c r="K49" i="23"/>
  <c r="M49" i="23"/>
  <c r="O49" i="23"/>
  <c r="Q49" i="23"/>
  <c r="V49" i="23"/>
  <c r="G53" i="23"/>
  <c r="M53" i="23" s="1"/>
  <c r="I53" i="23"/>
  <c r="K53" i="23"/>
  <c r="O53" i="23"/>
  <c r="Q53" i="23"/>
  <c r="V53" i="23"/>
  <c r="G57" i="23"/>
  <c r="I57" i="23"/>
  <c r="K57" i="23"/>
  <c r="M57" i="23"/>
  <c r="O57" i="23"/>
  <c r="Q57" i="23"/>
  <c r="V57" i="23"/>
  <c r="G61" i="23"/>
  <c r="M61" i="23" s="1"/>
  <c r="I61" i="23"/>
  <c r="K61" i="23"/>
  <c r="O61" i="23"/>
  <c r="Q61" i="23"/>
  <c r="V61" i="23"/>
  <c r="G65" i="23"/>
  <c r="I65" i="23"/>
  <c r="K65" i="23"/>
  <c r="M65" i="23"/>
  <c r="O65" i="23"/>
  <c r="Q65" i="23"/>
  <c r="V65" i="23"/>
  <c r="G69" i="23"/>
  <c r="M69" i="23" s="1"/>
  <c r="I69" i="23"/>
  <c r="K69" i="23"/>
  <c r="O69" i="23"/>
  <c r="Q69" i="23"/>
  <c r="V69" i="23"/>
  <c r="G73" i="23"/>
  <c r="I73" i="23"/>
  <c r="K73" i="23"/>
  <c r="M73" i="23"/>
  <c r="O73" i="23"/>
  <c r="Q73" i="23"/>
  <c r="V73" i="23"/>
  <c r="G77" i="23"/>
  <c r="M77" i="23" s="1"/>
  <c r="I77" i="23"/>
  <c r="K77" i="23"/>
  <c r="O77" i="23"/>
  <c r="Q77" i="23"/>
  <c r="V77" i="23"/>
  <c r="G81" i="23"/>
  <c r="I81" i="23"/>
  <c r="K81" i="23"/>
  <c r="M81" i="23"/>
  <c r="O81" i="23"/>
  <c r="Q81" i="23"/>
  <c r="V81" i="23"/>
  <c r="G85" i="23"/>
  <c r="M85" i="23" s="1"/>
  <c r="I85" i="23"/>
  <c r="K85" i="23"/>
  <c r="O85" i="23"/>
  <c r="Q85" i="23"/>
  <c r="V85" i="23"/>
  <c r="G89" i="23"/>
  <c r="I89" i="23"/>
  <c r="K89" i="23"/>
  <c r="M89" i="23"/>
  <c r="O89" i="23"/>
  <c r="Q89" i="23"/>
  <c r="V89" i="23"/>
  <c r="G93" i="23"/>
  <c r="M93" i="23" s="1"/>
  <c r="I93" i="23"/>
  <c r="K93" i="23"/>
  <c r="O93" i="23"/>
  <c r="Q93" i="23"/>
  <c r="V93" i="23"/>
  <c r="G97" i="23"/>
  <c r="I97" i="23"/>
  <c r="K97" i="23"/>
  <c r="M97" i="23"/>
  <c r="O97" i="23"/>
  <c r="Q97" i="23"/>
  <c r="V97" i="23"/>
  <c r="G101" i="23"/>
  <c r="M101" i="23" s="1"/>
  <c r="I101" i="23"/>
  <c r="K101" i="23"/>
  <c r="O101" i="23"/>
  <c r="Q101" i="23"/>
  <c r="V101" i="23"/>
  <c r="G105" i="23"/>
  <c r="I105" i="23"/>
  <c r="K105" i="23"/>
  <c r="M105" i="23"/>
  <c r="O105" i="23"/>
  <c r="Q105" i="23"/>
  <c r="V105" i="23"/>
  <c r="G109" i="23"/>
  <c r="M109" i="23" s="1"/>
  <c r="I109" i="23"/>
  <c r="K109" i="23"/>
  <c r="O109" i="23"/>
  <c r="Q109" i="23"/>
  <c r="V109" i="23"/>
  <c r="G113" i="23"/>
  <c r="I113" i="23"/>
  <c r="K113" i="23"/>
  <c r="M113" i="23"/>
  <c r="O113" i="23"/>
  <c r="Q113" i="23"/>
  <c r="V113" i="23"/>
  <c r="G118" i="23"/>
  <c r="I118" i="23"/>
  <c r="I117" i="23" s="1"/>
  <c r="K118" i="23"/>
  <c r="M118" i="23"/>
  <c r="O118" i="23"/>
  <c r="Q118" i="23"/>
  <c r="Q117" i="23" s="1"/>
  <c r="V118" i="23"/>
  <c r="G122" i="23"/>
  <c r="G117" i="23" s="1"/>
  <c r="I122" i="23"/>
  <c r="K122" i="23"/>
  <c r="K117" i="23" s="1"/>
  <c r="O122" i="23"/>
  <c r="O117" i="23" s="1"/>
  <c r="Q122" i="23"/>
  <c r="V122" i="23"/>
  <c r="V117" i="23" s="1"/>
  <c r="G126" i="23"/>
  <c r="I126" i="23"/>
  <c r="K126" i="23"/>
  <c r="M126" i="23"/>
  <c r="O126" i="23"/>
  <c r="Q126" i="23"/>
  <c r="V126" i="23"/>
  <c r="G130" i="23"/>
  <c r="M130" i="23" s="1"/>
  <c r="I130" i="23"/>
  <c r="K130" i="23"/>
  <c r="O130" i="23"/>
  <c r="Q130" i="23"/>
  <c r="V130" i="23"/>
  <c r="G134" i="23"/>
  <c r="I134" i="23"/>
  <c r="K134" i="23"/>
  <c r="M134" i="23"/>
  <c r="O134" i="23"/>
  <c r="Q134" i="23"/>
  <c r="V134" i="23"/>
  <c r="G138" i="23"/>
  <c r="M138" i="23" s="1"/>
  <c r="I138" i="23"/>
  <c r="K138" i="23"/>
  <c r="O138" i="23"/>
  <c r="Q138" i="23"/>
  <c r="V138" i="23"/>
  <c r="G142" i="23"/>
  <c r="I142" i="23"/>
  <c r="K142" i="23"/>
  <c r="M142" i="23"/>
  <c r="O142" i="23"/>
  <c r="Q142" i="23"/>
  <c r="V142" i="23"/>
  <c r="G146" i="23"/>
  <c r="M146" i="23" s="1"/>
  <c r="I146" i="23"/>
  <c r="K146" i="23"/>
  <c r="O146" i="23"/>
  <c r="Q146" i="23"/>
  <c r="V146" i="23"/>
  <c r="G150" i="23"/>
  <c r="I150" i="23"/>
  <c r="K150" i="23"/>
  <c r="M150" i="23"/>
  <c r="O150" i="23"/>
  <c r="Q150" i="23"/>
  <c r="V150" i="23"/>
  <c r="G154" i="23"/>
  <c r="M154" i="23" s="1"/>
  <c r="I154" i="23"/>
  <c r="K154" i="23"/>
  <c r="O154" i="23"/>
  <c r="Q154" i="23"/>
  <c r="V154" i="23"/>
  <c r="G158" i="23"/>
  <c r="I158" i="23"/>
  <c r="K158" i="23"/>
  <c r="M158" i="23"/>
  <c r="O158" i="23"/>
  <c r="Q158" i="23"/>
  <c r="V158" i="23"/>
  <c r="G162" i="23"/>
  <c r="M162" i="23" s="1"/>
  <c r="I162" i="23"/>
  <c r="K162" i="23"/>
  <c r="O162" i="23"/>
  <c r="Q162" i="23"/>
  <c r="V162" i="23"/>
  <c r="G166" i="23"/>
  <c r="I166" i="23"/>
  <c r="K166" i="23"/>
  <c r="M166" i="23"/>
  <c r="O166" i="23"/>
  <c r="Q166" i="23"/>
  <c r="V166" i="23"/>
  <c r="AE171" i="23"/>
  <c r="AF171" i="23"/>
  <c r="G374" i="22"/>
  <c r="BA214" i="22"/>
  <c r="BA210" i="22"/>
  <c r="BA209" i="22"/>
  <c r="BA202" i="22"/>
  <c r="BA198" i="22"/>
  <c r="BA197" i="22"/>
  <c r="BA190" i="22"/>
  <c r="BA186" i="22"/>
  <c r="BA185" i="22"/>
  <c r="G9" i="22"/>
  <c r="I9" i="22"/>
  <c r="I8" i="22" s="1"/>
  <c r="K9" i="22"/>
  <c r="M9" i="22"/>
  <c r="O9" i="22"/>
  <c r="Q9" i="22"/>
  <c r="Q8" i="22" s="1"/>
  <c r="V9" i="22"/>
  <c r="G14" i="22"/>
  <c r="M14" i="22" s="1"/>
  <c r="I14" i="22"/>
  <c r="K14" i="22"/>
  <c r="K8" i="22" s="1"/>
  <c r="O14" i="22"/>
  <c r="O8" i="22" s="1"/>
  <c r="Q14" i="22"/>
  <c r="V14" i="22"/>
  <c r="V8" i="22" s="1"/>
  <c r="G19" i="22"/>
  <c r="I19" i="22"/>
  <c r="K19" i="22"/>
  <c r="M19" i="22"/>
  <c r="O19" i="22"/>
  <c r="Q19" i="22"/>
  <c r="V19" i="22"/>
  <c r="G24" i="22"/>
  <c r="M24" i="22" s="1"/>
  <c r="I24" i="22"/>
  <c r="K24" i="22"/>
  <c r="O24" i="22"/>
  <c r="Q24" i="22"/>
  <c r="V24" i="22"/>
  <c r="G29" i="22"/>
  <c r="I29" i="22"/>
  <c r="K29" i="22"/>
  <c r="M29" i="22"/>
  <c r="O29" i="22"/>
  <c r="Q29" i="22"/>
  <c r="V29" i="22"/>
  <c r="G34" i="22"/>
  <c r="M34" i="22" s="1"/>
  <c r="I34" i="22"/>
  <c r="K34" i="22"/>
  <c r="O34" i="22"/>
  <c r="Q34" i="22"/>
  <c r="V34" i="22"/>
  <c r="G39" i="22"/>
  <c r="I39" i="22"/>
  <c r="K39" i="22"/>
  <c r="M39" i="22"/>
  <c r="O39" i="22"/>
  <c r="Q39" i="22"/>
  <c r="V39" i="22"/>
  <c r="G44" i="22"/>
  <c r="M44" i="22" s="1"/>
  <c r="I44" i="22"/>
  <c r="K44" i="22"/>
  <c r="O44" i="22"/>
  <c r="Q44" i="22"/>
  <c r="V44" i="22"/>
  <c r="G49" i="22"/>
  <c r="I49" i="22"/>
  <c r="K49" i="22"/>
  <c r="M49" i="22"/>
  <c r="O49" i="22"/>
  <c r="Q49" i="22"/>
  <c r="V49" i="22"/>
  <c r="G54" i="22"/>
  <c r="M54" i="22" s="1"/>
  <c r="I54" i="22"/>
  <c r="K54" i="22"/>
  <c r="O54" i="22"/>
  <c r="Q54" i="22"/>
  <c r="V54" i="22"/>
  <c r="G59" i="22"/>
  <c r="I59" i="22"/>
  <c r="K59" i="22"/>
  <c r="M59" i="22"/>
  <c r="O59" i="22"/>
  <c r="Q59" i="22"/>
  <c r="V59" i="22"/>
  <c r="G64" i="22"/>
  <c r="M64" i="22" s="1"/>
  <c r="I64" i="22"/>
  <c r="K64" i="22"/>
  <c r="O64" i="22"/>
  <c r="Q64" i="22"/>
  <c r="V64" i="22"/>
  <c r="G69" i="22"/>
  <c r="I69" i="22"/>
  <c r="K69" i="22"/>
  <c r="M69" i="22"/>
  <c r="O69" i="22"/>
  <c r="Q69" i="22"/>
  <c r="V69" i="22"/>
  <c r="G74" i="22"/>
  <c r="M74" i="22" s="1"/>
  <c r="I74" i="22"/>
  <c r="K74" i="22"/>
  <c r="O74" i="22"/>
  <c r="Q74" i="22"/>
  <c r="V74" i="22"/>
  <c r="G79" i="22"/>
  <c r="I79" i="22"/>
  <c r="K79" i="22"/>
  <c r="M79" i="22"/>
  <c r="O79" i="22"/>
  <c r="Q79" i="22"/>
  <c r="V79" i="22"/>
  <c r="G84" i="22"/>
  <c r="M84" i="22" s="1"/>
  <c r="I84" i="22"/>
  <c r="K84" i="22"/>
  <c r="O84" i="22"/>
  <c r="Q84" i="22"/>
  <c r="V84" i="22"/>
  <c r="G89" i="22"/>
  <c r="I89" i="22"/>
  <c r="K89" i="22"/>
  <c r="M89" i="22"/>
  <c r="O89" i="22"/>
  <c r="Q89" i="22"/>
  <c r="V89" i="22"/>
  <c r="G94" i="22"/>
  <c r="M94" i="22" s="1"/>
  <c r="I94" i="22"/>
  <c r="K94" i="22"/>
  <c r="O94" i="22"/>
  <c r="Q94" i="22"/>
  <c r="V94" i="22"/>
  <c r="G99" i="22"/>
  <c r="I99" i="22"/>
  <c r="K99" i="22"/>
  <c r="M99" i="22"/>
  <c r="O99" i="22"/>
  <c r="Q99" i="22"/>
  <c r="V99" i="22"/>
  <c r="G104" i="22"/>
  <c r="M104" i="22" s="1"/>
  <c r="I104" i="22"/>
  <c r="K104" i="22"/>
  <c r="O104" i="22"/>
  <c r="Q104" i="22"/>
  <c r="V104" i="22"/>
  <c r="G108" i="22"/>
  <c r="I108" i="22"/>
  <c r="K108" i="22"/>
  <c r="M108" i="22"/>
  <c r="O108" i="22"/>
  <c r="Q108" i="22"/>
  <c r="V108" i="22"/>
  <c r="G113" i="22"/>
  <c r="M113" i="22" s="1"/>
  <c r="I113" i="22"/>
  <c r="K113" i="22"/>
  <c r="O113" i="22"/>
  <c r="Q113" i="22"/>
  <c r="V113" i="22"/>
  <c r="G119" i="22"/>
  <c r="G118" i="22" s="1"/>
  <c r="I119" i="22"/>
  <c r="K119" i="22"/>
  <c r="K118" i="22" s="1"/>
  <c r="O119" i="22"/>
  <c r="O118" i="22" s="1"/>
  <c r="Q119" i="22"/>
  <c r="V119" i="22"/>
  <c r="V118" i="22" s="1"/>
  <c r="G121" i="22"/>
  <c r="I121" i="22"/>
  <c r="I118" i="22" s="1"/>
  <c r="K121" i="22"/>
  <c r="M121" i="22"/>
  <c r="O121" i="22"/>
  <c r="Q121" i="22"/>
  <c r="Q118" i="22" s="1"/>
  <c r="V121" i="22"/>
  <c r="G123" i="22"/>
  <c r="M123" i="22" s="1"/>
  <c r="I123" i="22"/>
  <c r="K123" i="22"/>
  <c r="O123" i="22"/>
  <c r="Q123" i="22"/>
  <c r="V123" i="22"/>
  <c r="G125" i="22"/>
  <c r="I125" i="22"/>
  <c r="K125" i="22"/>
  <c r="M125" i="22"/>
  <c r="O125" i="22"/>
  <c r="Q125" i="22"/>
  <c r="V125" i="22"/>
  <c r="G127" i="22"/>
  <c r="M127" i="22" s="1"/>
  <c r="I127" i="22"/>
  <c r="K127" i="22"/>
  <c r="O127" i="22"/>
  <c r="Q127" i="22"/>
  <c r="V127" i="22"/>
  <c r="G129" i="22"/>
  <c r="I129" i="22"/>
  <c r="K129" i="22"/>
  <c r="M129" i="22"/>
  <c r="O129" i="22"/>
  <c r="Q129" i="22"/>
  <c r="V129" i="22"/>
  <c r="G131" i="22"/>
  <c r="M131" i="22" s="1"/>
  <c r="I131" i="22"/>
  <c r="K131" i="22"/>
  <c r="O131" i="22"/>
  <c r="Q131" i="22"/>
  <c r="V131" i="22"/>
  <c r="G133" i="22"/>
  <c r="I133" i="22"/>
  <c r="K133" i="22"/>
  <c r="M133" i="22"/>
  <c r="O133" i="22"/>
  <c r="Q133" i="22"/>
  <c r="V133" i="22"/>
  <c r="G135" i="22"/>
  <c r="M135" i="22" s="1"/>
  <c r="I135" i="22"/>
  <c r="K135" i="22"/>
  <c r="O135" i="22"/>
  <c r="Q135" i="22"/>
  <c r="V135" i="22"/>
  <c r="G137" i="22"/>
  <c r="I137" i="22"/>
  <c r="K137" i="22"/>
  <c r="M137" i="22"/>
  <c r="O137" i="22"/>
  <c r="Q137" i="22"/>
  <c r="V137" i="22"/>
  <c r="G139" i="22"/>
  <c r="M139" i="22" s="1"/>
  <c r="I139" i="22"/>
  <c r="K139" i="22"/>
  <c r="O139" i="22"/>
  <c r="Q139" i="22"/>
  <c r="V139" i="22"/>
  <c r="G142" i="22"/>
  <c r="G141" i="22" s="1"/>
  <c r="I142" i="22"/>
  <c r="K142" i="22"/>
  <c r="K141" i="22" s="1"/>
  <c r="O142" i="22"/>
  <c r="O141" i="22" s="1"/>
  <c r="Q142" i="22"/>
  <c r="V142" i="22"/>
  <c r="V141" i="22" s="1"/>
  <c r="G147" i="22"/>
  <c r="I147" i="22"/>
  <c r="I141" i="22" s="1"/>
  <c r="K147" i="22"/>
  <c r="M147" i="22"/>
  <c r="O147" i="22"/>
  <c r="Q147" i="22"/>
  <c r="Q141" i="22" s="1"/>
  <c r="V147" i="22"/>
  <c r="G152" i="22"/>
  <c r="M152" i="22" s="1"/>
  <c r="I152" i="22"/>
  <c r="K152" i="22"/>
  <c r="O152" i="22"/>
  <c r="Q152" i="22"/>
  <c r="V152" i="22"/>
  <c r="G157" i="22"/>
  <c r="I157" i="22"/>
  <c r="K157" i="22"/>
  <c r="M157" i="22"/>
  <c r="O157" i="22"/>
  <c r="Q157" i="22"/>
  <c r="V157" i="22"/>
  <c r="G162" i="22"/>
  <c r="M162" i="22" s="1"/>
  <c r="I162" i="22"/>
  <c r="K162" i="22"/>
  <c r="O162" i="22"/>
  <c r="Q162" i="22"/>
  <c r="V162" i="22"/>
  <c r="G167" i="22"/>
  <c r="I167" i="22"/>
  <c r="K167" i="22"/>
  <c r="M167" i="22"/>
  <c r="O167" i="22"/>
  <c r="Q167" i="22"/>
  <c r="V167" i="22"/>
  <c r="G172" i="22"/>
  <c r="M172" i="22" s="1"/>
  <c r="I172" i="22"/>
  <c r="K172" i="22"/>
  <c r="O172" i="22"/>
  <c r="Q172" i="22"/>
  <c r="V172" i="22"/>
  <c r="I177" i="22"/>
  <c r="Q177" i="22"/>
  <c r="G178" i="22"/>
  <c r="G177" i="22" s="1"/>
  <c r="I178" i="22"/>
  <c r="K178" i="22"/>
  <c r="K177" i="22" s="1"/>
  <c r="O178" i="22"/>
  <c r="O177" i="22" s="1"/>
  <c r="Q178" i="22"/>
  <c r="V178" i="22"/>
  <c r="V177" i="22" s="1"/>
  <c r="I183" i="22"/>
  <c r="Q183" i="22"/>
  <c r="G184" i="22"/>
  <c r="G183" i="22" s="1"/>
  <c r="I184" i="22"/>
  <c r="K184" i="22"/>
  <c r="K183" i="22" s="1"/>
  <c r="O184" i="22"/>
  <c r="O183" i="22" s="1"/>
  <c r="Q184" i="22"/>
  <c r="V184" i="22"/>
  <c r="V183" i="22" s="1"/>
  <c r="I195" i="22"/>
  <c r="Q195" i="22"/>
  <c r="G196" i="22"/>
  <c r="G195" i="22" s="1"/>
  <c r="I196" i="22"/>
  <c r="K196" i="22"/>
  <c r="K195" i="22" s="1"/>
  <c r="O196" i="22"/>
  <c r="O195" i="22" s="1"/>
  <c r="Q196" i="22"/>
  <c r="V196" i="22"/>
  <c r="V195" i="22" s="1"/>
  <c r="G208" i="22"/>
  <c r="G207" i="22" s="1"/>
  <c r="I208" i="22"/>
  <c r="I207" i="22" s="1"/>
  <c r="K208" i="22"/>
  <c r="K207" i="22" s="1"/>
  <c r="O208" i="22"/>
  <c r="O207" i="22" s="1"/>
  <c r="Q208" i="22"/>
  <c r="Q207" i="22" s="1"/>
  <c r="V208" i="22"/>
  <c r="V207" i="22" s="1"/>
  <c r="G220" i="22"/>
  <c r="G219" i="22" s="1"/>
  <c r="I220" i="22"/>
  <c r="I219" i="22" s="1"/>
  <c r="K220" i="22"/>
  <c r="K219" i="22" s="1"/>
  <c r="M220" i="22"/>
  <c r="M219" i="22" s="1"/>
  <c r="O220" i="22"/>
  <c r="O219" i="22" s="1"/>
  <c r="Q220" i="22"/>
  <c r="Q219" i="22" s="1"/>
  <c r="V220" i="22"/>
  <c r="V219" i="22" s="1"/>
  <c r="G226" i="22"/>
  <c r="I226" i="22"/>
  <c r="I225" i="22" s="1"/>
  <c r="K226" i="22"/>
  <c r="M226" i="22"/>
  <c r="O226" i="22"/>
  <c r="Q226" i="22"/>
  <c r="Q225" i="22" s="1"/>
  <c r="V226" i="22"/>
  <c r="G228" i="22"/>
  <c r="G225" i="22" s="1"/>
  <c r="I228" i="22"/>
  <c r="K228" i="22"/>
  <c r="K225" i="22" s="1"/>
  <c r="O228" i="22"/>
  <c r="O225" i="22" s="1"/>
  <c r="Q228" i="22"/>
  <c r="V228" i="22"/>
  <c r="V225" i="22" s="1"/>
  <c r="G230" i="22"/>
  <c r="I230" i="22"/>
  <c r="K230" i="22"/>
  <c r="M230" i="22"/>
  <c r="O230" i="22"/>
  <c r="Q230" i="22"/>
  <c r="V230" i="22"/>
  <c r="G232" i="22"/>
  <c r="M232" i="22" s="1"/>
  <c r="I232" i="22"/>
  <c r="K232" i="22"/>
  <c r="O232" i="22"/>
  <c r="Q232" i="22"/>
  <c r="V232" i="22"/>
  <c r="G234" i="22"/>
  <c r="I234" i="22"/>
  <c r="K234" i="22"/>
  <c r="M234" i="22"/>
  <c r="O234" i="22"/>
  <c r="Q234" i="22"/>
  <c r="V234" i="22"/>
  <c r="G236" i="22"/>
  <c r="M236" i="22" s="1"/>
  <c r="I236" i="22"/>
  <c r="K236" i="22"/>
  <c r="O236" i="22"/>
  <c r="Q236" i="22"/>
  <c r="V236" i="22"/>
  <c r="G238" i="22"/>
  <c r="I238" i="22"/>
  <c r="K238" i="22"/>
  <c r="M238" i="22"/>
  <c r="O238" i="22"/>
  <c r="Q238" i="22"/>
  <c r="V238" i="22"/>
  <c r="G240" i="22"/>
  <c r="M240" i="22" s="1"/>
  <c r="I240" i="22"/>
  <c r="K240" i="22"/>
  <c r="O240" i="22"/>
  <c r="Q240" i="22"/>
  <c r="V240" i="22"/>
  <c r="G243" i="22"/>
  <c r="G242" i="22" s="1"/>
  <c r="I243" i="22"/>
  <c r="I242" i="22" s="1"/>
  <c r="K243" i="22"/>
  <c r="K242" i="22" s="1"/>
  <c r="M243" i="22"/>
  <c r="O243" i="22"/>
  <c r="O242" i="22" s="1"/>
  <c r="Q243" i="22"/>
  <c r="Q242" i="22" s="1"/>
  <c r="V243" i="22"/>
  <c r="V242" i="22" s="1"/>
  <c r="G248" i="22"/>
  <c r="M248" i="22" s="1"/>
  <c r="I248" i="22"/>
  <c r="K248" i="22"/>
  <c r="O248" i="22"/>
  <c r="Q248" i="22"/>
  <c r="V248" i="22"/>
  <c r="G253" i="22"/>
  <c r="I253" i="22"/>
  <c r="K253" i="22"/>
  <c r="M253" i="22"/>
  <c r="O253" i="22"/>
  <c r="Q253" i="22"/>
  <c r="V253" i="22"/>
  <c r="G258" i="22"/>
  <c r="M258" i="22" s="1"/>
  <c r="I258" i="22"/>
  <c r="K258" i="22"/>
  <c r="O258" i="22"/>
  <c r="Q258" i="22"/>
  <c r="V258" i="22"/>
  <c r="G263" i="22"/>
  <c r="I263" i="22"/>
  <c r="K263" i="22"/>
  <c r="M263" i="22"/>
  <c r="O263" i="22"/>
  <c r="Q263" i="22"/>
  <c r="V263" i="22"/>
  <c r="G268" i="22"/>
  <c r="M268" i="22" s="1"/>
  <c r="I268" i="22"/>
  <c r="K268" i="22"/>
  <c r="O268" i="22"/>
  <c r="Q268" i="22"/>
  <c r="V268" i="22"/>
  <c r="G273" i="22"/>
  <c r="I273" i="22"/>
  <c r="K273" i="22"/>
  <c r="M273" i="22"/>
  <c r="O273" i="22"/>
  <c r="Q273" i="22"/>
  <c r="V273" i="22"/>
  <c r="G278" i="22"/>
  <c r="M278" i="22" s="1"/>
  <c r="I278" i="22"/>
  <c r="K278" i="22"/>
  <c r="O278" i="22"/>
  <c r="Q278" i="22"/>
  <c r="V278" i="22"/>
  <c r="G283" i="22"/>
  <c r="I283" i="22"/>
  <c r="K283" i="22"/>
  <c r="M283" i="22"/>
  <c r="O283" i="22"/>
  <c r="Q283" i="22"/>
  <c r="V283" i="22"/>
  <c r="G288" i="22"/>
  <c r="M288" i="22" s="1"/>
  <c r="I288" i="22"/>
  <c r="K288" i="22"/>
  <c r="O288" i="22"/>
  <c r="Q288" i="22"/>
  <c r="V288" i="22"/>
  <c r="G293" i="22"/>
  <c r="I293" i="22"/>
  <c r="K293" i="22"/>
  <c r="M293" i="22"/>
  <c r="O293" i="22"/>
  <c r="Q293" i="22"/>
  <c r="V293" i="22"/>
  <c r="G298" i="22"/>
  <c r="M298" i="22" s="1"/>
  <c r="I298" i="22"/>
  <c r="K298" i="22"/>
  <c r="O298" i="22"/>
  <c r="Q298" i="22"/>
  <c r="V298" i="22"/>
  <c r="G303" i="22"/>
  <c r="I303" i="22"/>
  <c r="K303" i="22"/>
  <c r="M303" i="22"/>
  <c r="O303" i="22"/>
  <c r="Q303" i="22"/>
  <c r="V303" i="22"/>
  <c r="G308" i="22"/>
  <c r="I308" i="22"/>
  <c r="K308" i="22"/>
  <c r="M308" i="22"/>
  <c r="O308" i="22"/>
  <c r="Q308" i="22"/>
  <c r="V308" i="22"/>
  <c r="G313" i="22"/>
  <c r="I313" i="22"/>
  <c r="K313" i="22"/>
  <c r="M313" i="22"/>
  <c r="O313" i="22"/>
  <c r="Q313" i="22"/>
  <c r="V313" i="22"/>
  <c r="G318" i="22"/>
  <c r="I318" i="22"/>
  <c r="K318" i="22"/>
  <c r="M318" i="22"/>
  <c r="O318" i="22"/>
  <c r="Q318" i="22"/>
  <c r="V318" i="22"/>
  <c r="G323" i="22"/>
  <c r="I323" i="22"/>
  <c r="K323" i="22"/>
  <c r="M323" i="22"/>
  <c r="O323" i="22"/>
  <c r="Q323" i="22"/>
  <c r="V323" i="22"/>
  <c r="G328" i="22"/>
  <c r="I328" i="22"/>
  <c r="K328" i="22"/>
  <c r="M328" i="22"/>
  <c r="O328" i="22"/>
  <c r="Q328" i="22"/>
  <c r="V328" i="22"/>
  <c r="G333" i="22"/>
  <c r="I333" i="22"/>
  <c r="K333" i="22"/>
  <c r="M333" i="22"/>
  <c r="O333" i="22"/>
  <c r="Q333" i="22"/>
  <c r="V333" i="22"/>
  <c r="G338" i="22"/>
  <c r="I338" i="22"/>
  <c r="K338" i="22"/>
  <c r="M338" i="22"/>
  <c r="O338" i="22"/>
  <c r="Q338" i="22"/>
  <c r="V338" i="22"/>
  <c r="G343" i="22"/>
  <c r="I343" i="22"/>
  <c r="K343" i="22"/>
  <c r="M343" i="22"/>
  <c r="O343" i="22"/>
  <c r="Q343" i="22"/>
  <c r="V343" i="22"/>
  <c r="G348" i="22"/>
  <c r="I348" i="22"/>
  <c r="K348" i="22"/>
  <c r="M348" i="22"/>
  <c r="O348" i="22"/>
  <c r="Q348" i="22"/>
  <c r="V348" i="22"/>
  <c r="G353" i="22"/>
  <c r="I353" i="22"/>
  <c r="K353" i="22"/>
  <c r="M353" i="22"/>
  <c r="O353" i="22"/>
  <c r="Q353" i="22"/>
  <c r="V353" i="22"/>
  <c r="G358" i="22"/>
  <c r="I358" i="22"/>
  <c r="K358" i="22"/>
  <c r="M358" i="22"/>
  <c r="O358" i="22"/>
  <c r="Q358" i="22"/>
  <c r="V358" i="22"/>
  <c r="G363" i="22"/>
  <c r="I363" i="22"/>
  <c r="K363" i="22"/>
  <c r="M363" i="22"/>
  <c r="O363" i="22"/>
  <c r="Q363" i="22"/>
  <c r="V363" i="22"/>
  <c r="G368" i="22"/>
  <c r="I368" i="22"/>
  <c r="K368" i="22"/>
  <c r="M368" i="22"/>
  <c r="O368" i="22"/>
  <c r="Q368" i="22"/>
  <c r="V368" i="22"/>
  <c r="AE374" i="22"/>
  <c r="AF374" i="22"/>
  <c r="G840" i="21"/>
  <c r="G9" i="21"/>
  <c r="I9" i="21"/>
  <c r="I8" i="21" s="1"/>
  <c r="K9" i="21"/>
  <c r="M9" i="21"/>
  <c r="O9" i="21"/>
  <c r="Q9" i="21"/>
  <c r="Q8" i="21" s="1"/>
  <c r="V9" i="21"/>
  <c r="G15" i="21"/>
  <c r="G8" i="21" s="1"/>
  <c r="I15" i="21"/>
  <c r="K15" i="21"/>
  <c r="K8" i="21" s="1"/>
  <c r="O15" i="21"/>
  <c r="O8" i="21" s="1"/>
  <c r="Q15" i="21"/>
  <c r="V15" i="21"/>
  <c r="V8" i="21" s="1"/>
  <c r="G20" i="21"/>
  <c r="I20" i="21"/>
  <c r="K20" i="21"/>
  <c r="M20" i="21"/>
  <c r="O20" i="21"/>
  <c r="Q20" i="21"/>
  <c r="V20" i="21"/>
  <c r="G24" i="21"/>
  <c r="M24" i="21" s="1"/>
  <c r="I24" i="21"/>
  <c r="K24" i="21"/>
  <c r="O24" i="21"/>
  <c r="Q24" i="21"/>
  <c r="V24" i="21"/>
  <c r="G28" i="21"/>
  <c r="I28" i="21"/>
  <c r="K28" i="21"/>
  <c r="M28" i="21"/>
  <c r="O28" i="21"/>
  <c r="Q28" i="21"/>
  <c r="V28" i="21"/>
  <c r="G32" i="21"/>
  <c r="M32" i="21" s="1"/>
  <c r="I32" i="21"/>
  <c r="K32" i="21"/>
  <c r="O32" i="21"/>
  <c r="Q32" i="21"/>
  <c r="V32" i="21"/>
  <c r="G36" i="21"/>
  <c r="I36" i="21"/>
  <c r="K36" i="21"/>
  <c r="M36" i="21"/>
  <c r="O36" i="21"/>
  <c r="Q36" i="21"/>
  <c r="V36" i="21"/>
  <c r="G40" i="21"/>
  <c r="M40" i="21" s="1"/>
  <c r="I40" i="21"/>
  <c r="K40" i="21"/>
  <c r="O40" i="21"/>
  <c r="Q40" i="21"/>
  <c r="V40" i="21"/>
  <c r="G45" i="21"/>
  <c r="G44" i="21" s="1"/>
  <c r="I45" i="21"/>
  <c r="K45" i="21"/>
  <c r="K44" i="21" s="1"/>
  <c r="O45" i="21"/>
  <c r="O44" i="21" s="1"/>
  <c r="Q45" i="21"/>
  <c r="V45" i="21"/>
  <c r="V44" i="21" s="1"/>
  <c r="G50" i="21"/>
  <c r="I50" i="21"/>
  <c r="I44" i="21" s="1"/>
  <c r="K50" i="21"/>
  <c r="M50" i="21"/>
  <c r="O50" i="21"/>
  <c r="Q50" i="21"/>
  <c r="Q44" i="21" s="1"/>
  <c r="V50" i="21"/>
  <c r="G54" i="21"/>
  <c r="M54" i="21" s="1"/>
  <c r="I54" i="21"/>
  <c r="K54" i="21"/>
  <c r="O54" i="21"/>
  <c r="Q54" i="21"/>
  <c r="V54" i="21"/>
  <c r="G58" i="21"/>
  <c r="I58" i="21"/>
  <c r="K58" i="21"/>
  <c r="M58" i="21"/>
  <c r="O58" i="21"/>
  <c r="Q58" i="21"/>
  <c r="V58" i="21"/>
  <c r="G63" i="21"/>
  <c r="I63" i="21"/>
  <c r="I62" i="21" s="1"/>
  <c r="K63" i="21"/>
  <c r="M63" i="21"/>
  <c r="O63" i="21"/>
  <c r="Q63" i="21"/>
  <c r="Q62" i="21" s="1"/>
  <c r="V63" i="21"/>
  <c r="G68" i="21"/>
  <c r="G62" i="21" s="1"/>
  <c r="I68" i="21"/>
  <c r="K68" i="21"/>
  <c r="K62" i="21" s="1"/>
  <c r="O68" i="21"/>
  <c r="O62" i="21" s="1"/>
  <c r="Q68" i="21"/>
  <c r="V68" i="21"/>
  <c r="V62" i="21" s="1"/>
  <c r="G72" i="21"/>
  <c r="I72" i="21"/>
  <c r="K72" i="21"/>
  <c r="M72" i="21"/>
  <c r="O72" i="21"/>
  <c r="Q72" i="21"/>
  <c r="V72" i="21"/>
  <c r="G76" i="21"/>
  <c r="M76" i="21" s="1"/>
  <c r="I76" i="21"/>
  <c r="K76" i="21"/>
  <c r="O76" i="21"/>
  <c r="Q76" i="21"/>
  <c r="V76" i="21"/>
  <c r="G81" i="21"/>
  <c r="G80" i="21" s="1"/>
  <c r="I81" i="21"/>
  <c r="K81" i="21"/>
  <c r="K80" i="21" s="1"/>
  <c r="O81" i="21"/>
  <c r="O80" i="21" s="1"/>
  <c r="Q81" i="21"/>
  <c r="V81" i="21"/>
  <c r="V80" i="21" s="1"/>
  <c r="G84" i="21"/>
  <c r="I84" i="21"/>
  <c r="I80" i="21" s="1"/>
  <c r="K84" i="21"/>
  <c r="M84" i="21"/>
  <c r="O84" i="21"/>
  <c r="Q84" i="21"/>
  <c r="Q80" i="21" s="1"/>
  <c r="V84" i="21"/>
  <c r="G86" i="21"/>
  <c r="M86" i="21" s="1"/>
  <c r="I86" i="21"/>
  <c r="K86" i="21"/>
  <c r="O86" i="21"/>
  <c r="Q86" i="21"/>
  <c r="V86" i="21"/>
  <c r="G89" i="21"/>
  <c r="G88" i="21" s="1"/>
  <c r="I89" i="21"/>
  <c r="K89" i="21"/>
  <c r="K88" i="21" s="1"/>
  <c r="O89" i="21"/>
  <c r="O88" i="21" s="1"/>
  <c r="Q89" i="21"/>
  <c r="V89" i="21"/>
  <c r="V88" i="21" s="1"/>
  <c r="G93" i="21"/>
  <c r="I93" i="21"/>
  <c r="I88" i="21" s="1"/>
  <c r="K93" i="21"/>
  <c r="M93" i="21"/>
  <c r="O93" i="21"/>
  <c r="Q93" i="21"/>
  <c r="Q88" i="21" s="1"/>
  <c r="V93" i="21"/>
  <c r="G98" i="21"/>
  <c r="M98" i="21" s="1"/>
  <c r="I98" i="21"/>
  <c r="K98" i="21"/>
  <c r="O98" i="21"/>
  <c r="Q98" i="21"/>
  <c r="V98" i="21"/>
  <c r="G100" i="21"/>
  <c r="I100" i="21"/>
  <c r="K100" i="21"/>
  <c r="M100" i="21"/>
  <c r="O100" i="21"/>
  <c r="Q100" i="21"/>
  <c r="V100" i="21"/>
  <c r="G105" i="21"/>
  <c r="M105" i="21" s="1"/>
  <c r="I105" i="21"/>
  <c r="K105" i="21"/>
  <c r="O105" i="21"/>
  <c r="Q105" i="21"/>
  <c r="V105" i="21"/>
  <c r="G109" i="21"/>
  <c r="I109" i="21"/>
  <c r="K109" i="21"/>
  <c r="M109" i="21"/>
  <c r="O109" i="21"/>
  <c r="Q109" i="21"/>
  <c r="V109" i="21"/>
  <c r="G113" i="21"/>
  <c r="M113" i="21" s="1"/>
  <c r="I113" i="21"/>
  <c r="K113" i="21"/>
  <c r="O113" i="21"/>
  <c r="Q113" i="21"/>
  <c r="V113" i="21"/>
  <c r="G118" i="21"/>
  <c r="I118" i="21"/>
  <c r="K118" i="21"/>
  <c r="M118" i="21"/>
  <c r="O118" i="21"/>
  <c r="Q118" i="21"/>
  <c r="V118" i="21"/>
  <c r="G122" i="21"/>
  <c r="M122" i="21" s="1"/>
  <c r="I122" i="21"/>
  <c r="K122" i="21"/>
  <c r="O122" i="21"/>
  <c r="Q122" i="21"/>
  <c r="V122" i="21"/>
  <c r="G126" i="21"/>
  <c r="I126" i="21"/>
  <c r="K126" i="21"/>
  <c r="M126" i="21"/>
  <c r="O126" i="21"/>
  <c r="Q126" i="21"/>
  <c r="V126" i="21"/>
  <c r="G131" i="21"/>
  <c r="I131" i="21"/>
  <c r="I130" i="21" s="1"/>
  <c r="K131" i="21"/>
  <c r="M131" i="21"/>
  <c r="O131" i="21"/>
  <c r="Q131" i="21"/>
  <c r="Q130" i="21" s="1"/>
  <c r="V131" i="21"/>
  <c r="G133" i="21"/>
  <c r="G130" i="21" s="1"/>
  <c r="I133" i="21"/>
  <c r="K133" i="21"/>
  <c r="K130" i="21" s="1"/>
  <c r="O133" i="21"/>
  <c r="O130" i="21" s="1"/>
  <c r="Q133" i="21"/>
  <c r="V133" i="21"/>
  <c r="V130" i="21" s="1"/>
  <c r="G135" i="21"/>
  <c r="I135" i="21"/>
  <c r="K135" i="21"/>
  <c r="M135" i="21"/>
  <c r="O135" i="21"/>
  <c r="Q135" i="21"/>
  <c r="V135" i="21"/>
  <c r="G137" i="21"/>
  <c r="M137" i="21" s="1"/>
  <c r="I137" i="21"/>
  <c r="K137" i="21"/>
  <c r="O137" i="21"/>
  <c r="Q137" i="21"/>
  <c r="V137" i="21"/>
  <c r="G139" i="21"/>
  <c r="I139" i="21"/>
  <c r="K139" i="21"/>
  <c r="M139" i="21"/>
  <c r="O139" i="21"/>
  <c r="Q139" i="21"/>
  <c r="V139" i="21"/>
  <c r="G143" i="21"/>
  <c r="M143" i="21" s="1"/>
  <c r="I143" i="21"/>
  <c r="K143" i="21"/>
  <c r="O143" i="21"/>
  <c r="Q143" i="21"/>
  <c r="V143" i="21"/>
  <c r="G145" i="21"/>
  <c r="I145" i="21"/>
  <c r="K145" i="21"/>
  <c r="M145" i="21"/>
  <c r="O145" i="21"/>
  <c r="Q145" i="21"/>
  <c r="V145" i="21"/>
  <c r="G147" i="21"/>
  <c r="M147" i="21" s="1"/>
  <c r="I147" i="21"/>
  <c r="K147" i="21"/>
  <c r="O147" i="21"/>
  <c r="Q147" i="21"/>
  <c r="V147" i="21"/>
  <c r="G150" i="21"/>
  <c r="G149" i="21" s="1"/>
  <c r="I150" i="21"/>
  <c r="I149" i="21" s="1"/>
  <c r="K150" i="21"/>
  <c r="K149" i="21" s="1"/>
  <c r="M150" i="21"/>
  <c r="M149" i="21" s="1"/>
  <c r="O150" i="21"/>
  <c r="O149" i="21" s="1"/>
  <c r="Q150" i="21"/>
  <c r="Q149" i="21" s="1"/>
  <c r="V150" i="21"/>
  <c r="V149" i="21" s="1"/>
  <c r="G153" i="21"/>
  <c r="I153" i="21"/>
  <c r="I152" i="21" s="1"/>
  <c r="K153" i="21"/>
  <c r="M153" i="21"/>
  <c r="O153" i="21"/>
  <c r="Q153" i="21"/>
  <c r="Q152" i="21" s="1"/>
  <c r="V153" i="21"/>
  <c r="G155" i="21"/>
  <c r="M155" i="21" s="1"/>
  <c r="I155" i="21"/>
  <c r="K155" i="21"/>
  <c r="K152" i="21" s="1"/>
  <c r="O155" i="21"/>
  <c r="O152" i="21" s="1"/>
  <c r="Q155" i="21"/>
  <c r="V155" i="21"/>
  <c r="V152" i="21" s="1"/>
  <c r="I157" i="21"/>
  <c r="Q157" i="21"/>
  <c r="G158" i="21"/>
  <c r="G157" i="21" s="1"/>
  <c r="I158" i="21"/>
  <c r="K158" i="21"/>
  <c r="K157" i="21" s="1"/>
  <c r="O158" i="21"/>
  <c r="O157" i="21" s="1"/>
  <c r="Q158" i="21"/>
  <c r="V158" i="21"/>
  <c r="V157" i="21" s="1"/>
  <c r="G161" i="21"/>
  <c r="G160" i="21" s="1"/>
  <c r="I161" i="21"/>
  <c r="I160" i="21" s="1"/>
  <c r="K161" i="21"/>
  <c r="K160" i="21" s="1"/>
  <c r="M161" i="21"/>
  <c r="M160" i="21" s="1"/>
  <c r="O161" i="21"/>
  <c r="O160" i="21" s="1"/>
  <c r="Q161" i="21"/>
  <c r="Q160" i="21" s="1"/>
  <c r="V161" i="21"/>
  <c r="V160" i="21" s="1"/>
  <c r="G166" i="21"/>
  <c r="I166" i="21"/>
  <c r="K166" i="21"/>
  <c r="M166" i="21"/>
  <c r="O166" i="21"/>
  <c r="Q166" i="21"/>
  <c r="V166" i="21"/>
  <c r="G171" i="21"/>
  <c r="I171" i="21"/>
  <c r="K171" i="21"/>
  <c r="M171" i="21"/>
  <c r="O171" i="21"/>
  <c r="Q171" i="21"/>
  <c r="V171" i="21"/>
  <c r="G177" i="21"/>
  <c r="I177" i="21"/>
  <c r="I176" i="21" s="1"/>
  <c r="K177" i="21"/>
  <c r="M177" i="21"/>
  <c r="O177" i="21"/>
  <c r="Q177" i="21"/>
  <c r="Q176" i="21" s="1"/>
  <c r="V177" i="21"/>
  <c r="G179" i="21"/>
  <c r="G176" i="21" s="1"/>
  <c r="I179" i="21"/>
  <c r="K179" i="21"/>
  <c r="K176" i="21" s="1"/>
  <c r="O179" i="21"/>
  <c r="O176" i="21" s="1"/>
  <c r="Q179" i="21"/>
  <c r="V179" i="21"/>
  <c r="V176" i="21" s="1"/>
  <c r="G181" i="21"/>
  <c r="I181" i="21"/>
  <c r="K181" i="21"/>
  <c r="M181" i="21"/>
  <c r="O181" i="21"/>
  <c r="Q181" i="21"/>
  <c r="V181" i="21"/>
  <c r="G183" i="21"/>
  <c r="M183" i="21" s="1"/>
  <c r="I183" i="21"/>
  <c r="K183" i="21"/>
  <c r="O183" i="21"/>
  <c r="Q183" i="21"/>
  <c r="V183" i="21"/>
  <c r="G185" i="21"/>
  <c r="I185" i="21"/>
  <c r="K185" i="21"/>
  <c r="M185" i="21"/>
  <c r="O185" i="21"/>
  <c r="Q185" i="21"/>
  <c r="V185" i="21"/>
  <c r="G187" i="21"/>
  <c r="M187" i="21" s="1"/>
  <c r="I187" i="21"/>
  <c r="K187" i="21"/>
  <c r="O187" i="21"/>
  <c r="Q187" i="21"/>
  <c r="V187" i="21"/>
  <c r="G189" i="21"/>
  <c r="I189" i="21"/>
  <c r="K189" i="21"/>
  <c r="M189" i="21"/>
  <c r="O189" i="21"/>
  <c r="Q189" i="21"/>
  <c r="V189" i="21"/>
  <c r="G191" i="21"/>
  <c r="M191" i="21" s="1"/>
  <c r="I191" i="21"/>
  <c r="K191" i="21"/>
  <c r="O191" i="21"/>
  <c r="Q191" i="21"/>
  <c r="V191" i="21"/>
  <c r="G196" i="21"/>
  <c r="I196" i="21"/>
  <c r="K196" i="21"/>
  <c r="M196" i="21"/>
  <c r="O196" i="21"/>
  <c r="Q196" i="21"/>
  <c r="V196" i="21"/>
  <c r="G198" i="21"/>
  <c r="M198" i="21" s="1"/>
  <c r="I198" i="21"/>
  <c r="K198" i="21"/>
  <c r="O198" i="21"/>
  <c r="Q198" i="21"/>
  <c r="V198" i="21"/>
  <c r="G200" i="21"/>
  <c r="I200" i="21"/>
  <c r="K200" i="21"/>
  <c r="M200" i="21"/>
  <c r="O200" i="21"/>
  <c r="Q200" i="21"/>
  <c r="V200" i="21"/>
  <c r="G205" i="21"/>
  <c r="M205" i="21" s="1"/>
  <c r="I205" i="21"/>
  <c r="K205" i="21"/>
  <c r="O205" i="21"/>
  <c r="Q205" i="21"/>
  <c r="V205" i="21"/>
  <c r="G208" i="21"/>
  <c r="I208" i="21"/>
  <c r="I207" i="21" s="1"/>
  <c r="K208" i="21"/>
  <c r="M208" i="21"/>
  <c r="O208" i="21"/>
  <c r="Q208" i="21"/>
  <c r="Q207" i="21" s="1"/>
  <c r="V208" i="21"/>
  <c r="G213" i="21"/>
  <c r="M213" i="21" s="1"/>
  <c r="I213" i="21"/>
  <c r="K213" i="21"/>
  <c r="K207" i="21" s="1"/>
  <c r="O213" i="21"/>
  <c r="O207" i="21" s="1"/>
  <c r="Q213" i="21"/>
  <c r="V213" i="21"/>
  <c r="V207" i="21" s="1"/>
  <c r="G217" i="21"/>
  <c r="I217" i="21"/>
  <c r="K217" i="21"/>
  <c r="M217" i="21"/>
  <c r="O217" i="21"/>
  <c r="Q217" i="21"/>
  <c r="V217" i="21"/>
  <c r="G221" i="21"/>
  <c r="M221" i="21" s="1"/>
  <c r="I221" i="21"/>
  <c r="K221" i="21"/>
  <c r="O221" i="21"/>
  <c r="Q221" i="21"/>
  <c r="V221" i="21"/>
  <c r="G225" i="21"/>
  <c r="I225" i="21"/>
  <c r="K225" i="21"/>
  <c r="M225" i="21"/>
  <c r="O225" i="21"/>
  <c r="Q225" i="21"/>
  <c r="V225" i="21"/>
  <c r="G229" i="21"/>
  <c r="M229" i="21" s="1"/>
  <c r="I229" i="21"/>
  <c r="K229" i="21"/>
  <c r="O229" i="21"/>
  <c r="Q229" i="21"/>
  <c r="V229" i="21"/>
  <c r="G233" i="21"/>
  <c r="I233" i="21"/>
  <c r="K233" i="21"/>
  <c r="M233" i="21"/>
  <c r="O233" i="21"/>
  <c r="Q233" i="21"/>
  <c r="V233" i="21"/>
  <c r="G237" i="21"/>
  <c r="M237" i="21" s="1"/>
  <c r="I237" i="21"/>
  <c r="K237" i="21"/>
  <c r="O237" i="21"/>
  <c r="Q237" i="21"/>
  <c r="V237" i="21"/>
  <c r="G242" i="21"/>
  <c r="G241" i="21" s="1"/>
  <c r="I242" i="21"/>
  <c r="I241" i="21" s="1"/>
  <c r="K242" i="21"/>
  <c r="K241" i="21" s="1"/>
  <c r="O242" i="21"/>
  <c r="O241" i="21" s="1"/>
  <c r="Q242" i="21"/>
  <c r="Q241" i="21" s="1"/>
  <c r="V242" i="21"/>
  <c r="V241" i="21" s="1"/>
  <c r="G244" i="21"/>
  <c r="I244" i="21"/>
  <c r="K244" i="21"/>
  <c r="M244" i="21"/>
  <c r="O244" i="21"/>
  <c r="Q244" i="21"/>
  <c r="V244" i="21"/>
  <c r="G246" i="21"/>
  <c r="M246" i="21" s="1"/>
  <c r="I246" i="21"/>
  <c r="K246" i="21"/>
  <c r="O246" i="21"/>
  <c r="Q246" i="21"/>
  <c r="V246" i="21"/>
  <c r="G249" i="21"/>
  <c r="G248" i="21" s="1"/>
  <c r="I249" i="21"/>
  <c r="I248" i="21" s="1"/>
  <c r="K249" i="21"/>
  <c r="K248" i="21" s="1"/>
  <c r="M249" i="21"/>
  <c r="O249" i="21"/>
  <c r="O248" i="21" s="1"/>
  <c r="Q249" i="21"/>
  <c r="Q248" i="21" s="1"/>
  <c r="V249" i="21"/>
  <c r="V248" i="21" s="1"/>
  <c r="G256" i="21"/>
  <c r="M256" i="21" s="1"/>
  <c r="I256" i="21"/>
  <c r="K256" i="21"/>
  <c r="O256" i="21"/>
  <c r="Q256" i="21"/>
  <c r="V256" i="21"/>
  <c r="G260" i="21"/>
  <c r="I260" i="21"/>
  <c r="K260" i="21"/>
  <c r="M260" i="21"/>
  <c r="O260" i="21"/>
  <c r="Q260" i="21"/>
  <c r="V260" i="21"/>
  <c r="G264" i="21"/>
  <c r="M264" i="21" s="1"/>
  <c r="I264" i="21"/>
  <c r="K264" i="21"/>
  <c r="O264" i="21"/>
  <c r="Q264" i="21"/>
  <c r="V264" i="21"/>
  <c r="G268" i="21"/>
  <c r="I268" i="21"/>
  <c r="K268" i="21"/>
  <c r="M268" i="21"/>
  <c r="O268" i="21"/>
  <c r="Q268" i="21"/>
  <c r="V268" i="21"/>
  <c r="G272" i="21"/>
  <c r="M272" i="21" s="1"/>
  <c r="I272" i="21"/>
  <c r="K272" i="21"/>
  <c r="O272" i="21"/>
  <c r="Q272" i="21"/>
  <c r="V272" i="21"/>
  <c r="G276" i="21"/>
  <c r="I276" i="21"/>
  <c r="K276" i="21"/>
  <c r="M276" i="21"/>
  <c r="O276" i="21"/>
  <c r="Q276" i="21"/>
  <c r="V276" i="21"/>
  <c r="G280" i="21"/>
  <c r="M280" i="21" s="1"/>
  <c r="I280" i="21"/>
  <c r="K280" i="21"/>
  <c r="O280" i="21"/>
  <c r="Q280" i="21"/>
  <c r="V280" i="21"/>
  <c r="G284" i="21"/>
  <c r="I284" i="21"/>
  <c r="K284" i="21"/>
  <c r="M284" i="21"/>
  <c r="O284" i="21"/>
  <c r="Q284" i="21"/>
  <c r="V284" i="21"/>
  <c r="G289" i="21"/>
  <c r="I289" i="21"/>
  <c r="K289" i="21"/>
  <c r="M289" i="21"/>
  <c r="O289" i="21"/>
  <c r="Q289" i="21"/>
  <c r="V289" i="21"/>
  <c r="G294" i="21"/>
  <c r="I294" i="21"/>
  <c r="K294" i="21"/>
  <c r="M294" i="21"/>
  <c r="O294" i="21"/>
  <c r="Q294" i="21"/>
  <c r="V294" i="21"/>
  <c r="G299" i="21"/>
  <c r="I299" i="21"/>
  <c r="K299" i="21"/>
  <c r="M299" i="21"/>
  <c r="O299" i="21"/>
  <c r="Q299" i="21"/>
  <c r="V299" i="21"/>
  <c r="G305" i="21"/>
  <c r="I305" i="21"/>
  <c r="K305" i="21"/>
  <c r="M305" i="21"/>
  <c r="O305" i="21"/>
  <c r="Q305" i="21"/>
  <c r="V305" i="21"/>
  <c r="G310" i="21"/>
  <c r="I310" i="21"/>
  <c r="K310" i="21"/>
  <c r="M310" i="21"/>
  <c r="O310" i="21"/>
  <c r="Q310" i="21"/>
  <c r="V310" i="21"/>
  <c r="G315" i="21"/>
  <c r="I315" i="21"/>
  <c r="K315" i="21"/>
  <c r="M315" i="21"/>
  <c r="O315" i="21"/>
  <c r="Q315" i="21"/>
  <c r="V315" i="21"/>
  <c r="G320" i="21"/>
  <c r="I320" i="21"/>
  <c r="K320" i="21"/>
  <c r="M320" i="21"/>
  <c r="O320" i="21"/>
  <c r="Q320" i="21"/>
  <c r="V320" i="21"/>
  <c r="G325" i="21"/>
  <c r="I325" i="21"/>
  <c r="K325" i="21"/>
  <c r="M325" i="21"/>
  <c r="O325" i="21"/>
  <c r="Q325" i="21"/>
  <c r="V325" i="21"/>
  <c r="G331" i="21"/>
  <c r="I331" i="21"/>
  <c r="K331" i="21"/>
  <c r="M331" i="21"/>
  <c r="O331" i="21"/>
  <c r="Q331" i="21"/>
  <c r="V331" i="21"/>
  <c r="G337" i="21"/>
  <c r="I337" i="21"/>
  <c r="K337" i="21"/>
  <c r="M337" i="21"/>
  <c r="O337" i="21"/>
  <c r="Q337" i="21"/>
  <c r="V337" i="21"/>
  <c r="G343" i="21"/>
  <c r="I343" i="21"/>
  <c r="K343" i="21"/>
  <c r="M343" i="21"/>
  <c r="O343" i="21"/>
  <c r="Q343" i="21"/>
  <c r="V343" i="21"/>
  <c r="G348" i="21"/>
  <c r="I348" i="21"/>
  <c r="K348" i="21"/>
  <c r="M348" i="21"/>
  <c r="O348" i="21"/>
  <c r="Q348" i="21"/>
  <c r="V348" i="21"/>
  <c r="G353" i="21"/>
  <c r="I353" i="21"/>
  <c r="K353" i="21"/>
  <c r="M353" i="21"/>
  <c r="O353" i="21"/>
  <c r="Q353" i="21"/>
  <c r="V353" i="21"/>
  <c r="G358" i="21"/>
  <c r="I358" i="21"/>
  <c r="K358" i="21"/>
  <c r="M358" i="21"/>
  <c r="O358" i="21"/>
  <c r="Q358" i="21"/>
  <c r="V358" i="21"/>
  <c r="G362" i="21"/>
  <c r="I362" i="21"/>
  <c r="K362" i="21"/>
  <c r="M362" i="21"/>
  <c r="O362" i="21"/>
  <c r="Q362" i="21"/>
  <c r="V362" i="21"/>
  <c r="G367" i="21"/>
  <c r="I367" i="21"/>
  <c r="K367" i="21"/>
  <c r="M367" i="21"/>
  <c r="O367" i="21"/>
  <c r="Q367" i="21"/>
  <c r="V367" i="21"/>
  <c r="G371" i="21"/>
  <c r="I371" i="21"/>
  <c r="K371" i="21"/>
  <c r="M371" i="21"/>
  <c r="O371" i="21"/>
  <c r="Q371" i="21"/>
  <c r="V371" i="21"/>
  <c r="G375" i="21"/>
  <c r="I375" i="21"/>
  <c r="K375" i="21"/>
  <c r="M375" i="21"/>
  <c r="O375" i="21"/>
  <c r="Q375" i="21"/>
  <c r="V375" i="21"/>
  <c r="G379" i="21"/>
  <c r="I379" i="21"/>
  <c r="K379" i="21"/>
  <c r="M379" i="21"/>
  <c r="O379" i="21"/>
  <c r="Q379" i="21"/>
  <c r="V379" i="21"/>
  <c r="G383" i="21"/>
  <c r="I383" i="21"/>
  <c r="K383" i="21"/>
  <c r="M383" i="21"/>
  <c r="O383" i="21"/>
  <c r="Q383" i="21"/>
  <c r="V383" i="21"/>
  <c r="G387" i="21"/>
  <c r="I387" i="21"/>
  <c r="K387" i="21"/>
  <c r="M387" i="21"/>
  <c r="O387" i="21"/>
  <c r="Q387" i="21"/>
  <c r="V387" i="21"/>
  <c r="G391" i="21"/>
  <c r="I391" i="21"/>
  <c r="K391" i="21"/>
  <c r="M391" i="21"/>
  <c r="O391" i="21"/>
  <c r="Q391" i="21"/>
  <c r="V391" i="21"/>
  <c r="G395" i="21"/>
  <c r="I395" i="21"/>
  <c r="K395" i="21"/>
  <c r="M395" i="21"/>
  <c r="O395" i="21"/>
  <c r="Q395" i="21"/>
  <c r="V395" i="21"/>
  <c r="G399" i="21"/>
  <c r="I399" i="21"/>
  <c r="K399" i="21"/>
  <c r="M399" i="21"/>
  <c r="O399" i="21"/>
  <c r="Q399" i="21"/>
  <c r="V399" i="21"/>
  <c r="G403" i="21"/>
  <c r="I403" i="21"/>
  <c r="K403" i="21"/>
  <c r="M403" i="21"/>
  <c r="O403" i="21"/>
  <c r="Q403" i="21"/>
  <c r="V403" i="21"/>
  <c r="G407" i="21"/>
  <c r="I407" i="21"/>
  <c r="K407" i="21"/>
  <c r="M407" i="21"/>
  <c r="O407" i="21"/>
  <c r="Q407" i="21"/>
  <c r="V407" i="21"/>
  <c r="G411" i="21"/>
  <c r="I411" i="21"/>
  <c r="K411" i="21"/>
  <c r="M411" i="21"/>
  <c r="O411" i="21"/>
  <c r="Q411" i="21"/>
  <c r="V411" i="21"/>
  <c r="G415" i="21"/>
  <c r="M415" i="21" s="1"/>
  <c r="I415" i="21"/>
  <c r="K415" i="21"/>
  <c r="O415" i="21"/>
  <c r="Q415" i="21"/>
  <c r="V415" i="21"/>
  <c r="G419" i="21"/>
  <c r="I419" i="21"/>
  <c r="K419" i="21"/>
  <c r="M419" i="21"/>
  <c r="O419" i="21"/>
  <c r="Q419" i="21"/>
  <c r="V419" i="21"/>
  <c r="G423" i="21"/>
  <c r="M423" i="21" s="1"/>
  <c r="I423" i="21"/>
  <c r="K423" i="21"/>
  <c r="O423" i="21"/>
  <c r="Q423" i="21"/>
  <c r="V423" i="21"/>
  <c r="G427" i="21"/>
  <c r="I427" i="21"/>
  <c r="K427" i="21"/>
  <c r="M427" i="21"/>
  <c r="O427" i="21"/>
  <c r="Q427" i="21"/>
  <c r="V427" i="21"/>
  <c r="G431" i="21"/>
  <c r="M431" i="21" s="1"/>
  <c r="I431" i="21"/>
  <c r="K431" i="21"/>
  <c r="O431" i="21"/>
  <c r="Q431" i="21"/>
  <c r="V431" i="21"/>
  <c r="G435" i="21"/>
  <c r="I435" i="21"/>
  <c r="K435" i="21"/>
  <c r="M435" i="21"/>
  <c r="O435" i="21"/>
  <c r="Q435" i="21"/>
  <c r="V435" i="21"/>
  <c r="G439" i="21"/>
  <c r="M439" i="21" s="1"/>
  <c r="I439" i="21"/>
  <c r="K439" i="21"/>
  <c r="O439" i="21"/>
  <c r="Q439" i="21"/>
  <c r="V439" i="21"/>
  <c r="G443" i="21"/>
  <c r="I443" i="21"/>
  <c r="K443" i="21"/>
  <c r="M443" i="21"/>
  <c r="O443" i="21"/>
  <c r="Q443" i="21"/>
  <c r="V443" i="21"/>
  <c r="G445" i="21"/>
  <c r="I445" i="21"/>
  <c r="K445" i="21"/>
  <c r="M445" i="21"/>
  <c r="O445" i="21"/>
  <c r="Q445" i="21"/>
  <c r="V445" i="21"/>
  <c r="G449" i="21"/>
  <c r="I449" i="21"/>
  <c r="K449" i="21"/>
  <c r="M449" i="21"/>
  <c r="O449" i="21"/>
  <c r="Q449" i="21"/>
  <c r="V449" i="21"/>
  <c r="G455" i="21"/>
  <c r="I455" i="21"/>
  <c r="K455" i="21"/>
  <c r="M455" i="21"/>
  <c r="O455" i="21"/>
  <c r="Q455" i="21"/>
  <c r="V455" i="21"/>
  <c r="G461" i="21"/>
  <c r="I461" i="21"/>
  <c r="K461" i="21"/>
  <c r="M461" i="21"/>
  <c r="O461" i="21"/>
  <c r="Q461" i="21"/>
  <c r="V461" i="21"/>
  <c r="G469" i="21"/>
  <c r="I469" i="21"/>
  <c r="I468" i="21" s="1"/>
  <c r="K469" i="21"/>
  <c r="M469" i="21"/>
  <c r="O469" i="21"/>
  <c r="Q469" i="21"/>
  <c r="Q468" i="21" s="1"/>
  <c r="V469" i="21"/>
  <c r="G476" i="21"/>
  <c r="M476" i="21" s="1"/>
  <c r="I476" i="21"/>
  <c r="K476" i="21"/>
  <c r="K468" i="21" s="1"/>
  <c r="O476" i="21"/>
  <c r="O468" i="21" s="1"/>
  <c r="Q476" i="21"/>
  <c r="V476" i="21"/>
  <c r="V468" i="21" s="1"/>
  <c r="G480" i="21"/>
  <c r="I480" i="21"/>
  <c r="K480" i="21"/>
  <c r="M480" i="21"/>
  <c r="O480" i="21"/>
  <c r="Q480" i="21"/>
  <c r="V480" i="21"/>
  <c r="G484" i="21"/>
  <c r="M484" i="21" s="1"/>
  <c r="I484" i="21"/>
  <c r="K484" i="21"/>
  <c r="O484" i="21"/>
  <c r="Q484" i="21"/>
  <c r="V484" i="21"/>
  <c r="G488" i="21"/>
  <c r="I488" i="21"/>
  <c r="K488" i="21"/>
  <c r="M488" i="21"/>
  <c r="O488" i="21"/>
  <c r="Q488" i="21"/>
  <c r="V488" i="21"/>
  <c r="G492" i="21"/>
  <c r="M492" i="21" s="1"/>
  <c r="I492" i="21"/>
  <c r="K492" i="21"/>
  <c r="O492" i="21"/>
  <c r="Q492" i="21"/>
  <c r="V492" i="21"/>
  <c r="G496" i="21"/>
  <c r="I496" i="21"/>
  <c r="K496" i="21"/>
  <c r="M496" i="21"/>
  <c r="O496" i="21"/>
  <c r="Q496" i="21"/>
  <c r="V496" i="21"/>
  <c r="G500" i="21"/>
  <c r="M500" i="21" s="1"/>
  <c r="I500" i="21"/>
  <c r="K500" i="21"/>
  <c r="O500" i="21"/>
  <c r="Q500" i="21"/>
  <c r="V500" i="21"/>
  <c r="G504" i="21"/>
  <c r="I504" i="21"/>
  <c r="K504" i="21"/>
  <c r="M504" i="21"/>
  <c r="O504" i="21"/>
  <c r="Q504" i="21"/>
  <c r="V504" i="21"/>
  <c r="G508" i="21"/>
  <c r="M508" i="21" s="1"/>
  <c r="I508" i="21"/>
  <c r="K508" i="21"/>
  <c r="O508" i="21"/>
  <c r="Q508" i="21"/>
  <c r="V508" i="21"/>
  <c r="G512" i="21"/>
  <c r="I512" i="21"/>
  <c r="K512" i="21"/>
  <c r="M512" i="21"/>
  <c r="O512" i="21"/>
  <c r="Q512" i="21"/>
  <c r="V512" i="21"/>
  <c r="G516" i="21"/>
  <c r="M516" i="21" s="1"/>
  <c r="I516" i="21"/>
  <c r="K516" i="21"/>
  <c r="O516" i="21"/>
  <c r="Q516" i="21"/>
  <c r="V516" i="21"/>
  <c r="G520" i="21"/>
  <c r="I520" i="21"/>
  <c r="K520" i="21"/>
  <c r="M520" i="21"/>
  <c r="O520" i="21"/>
  <c r="Q520" i="21"/>
  <c r="V520" i="21"/>
  <c r="G524" i="21"/>
  <c r="M524" i="21" s="1"/>
  <c r="I524" i="21"/>
  <c r="K524" i="21"/>
  <c r="O524" i="21"/>
  <c r="Q524" i="21"/>
  <c r="V524" i="21"/>
  <c r="G528" i="21"/>
  <c r="I528" i="21"/>
  <c r="K528" i="21"/>
  <c r="M528" i="21"/>
  <c r="O528" i="21"/>
  <c r="Q528" i="21"/>
  <c r="V528" i="21"/>
  <c r="G532" i="21"/>
  <c r="M532" i="21" s="1"/>
  <c r="I532" i="21"/>
  <c r="K532" i="21"/>
  <c r="O532" i="21"/>
  <c r="Q532" i="21"/>
  <c r="V532" i="21"/>
  <c r="G536" i="21"/>
  <c r="I536" i="21"/>
  <c r="K536" i="21"/>
  <c r="M536" i="21"/>
  <c r="O536" i="21"/>
  <c r="Q536" i="21"/>
  <c r="V536" i="21"/>
  <c r="G540" i="21"/>
  <c r="M540" i="21" s="1"/>
  <c r="I540" i="21"/>
  <c r="K540" i="21"/>
  <c r="O540" i="21"/>
  <c r="Q540" i="21"/>
  <c r="V540" i="21"/>
  <c r="G544" i="21"/>
  <c r="I544" i="21"/>
  <c r="K544" i="21"/>
  <c r="M544" i="21"/>
  <c r="O544" i="21"/>
  <c r="Q544" i="21"/>
  <c r="V544" i="21"/>
  <c r="G546" i="21"/>
  <c r="M546" i="21" s="1"/>
  <c r="I546" i="21"/>
  <c r="K546" i="21"/>
  <c r="O546" i="21"/>
  <c r="Q546" i="21"/>
  <c r="V546" i="21"/>
  <c r="G550" i="21"/>
  <c r="I550" i="21"/>
  <c r="K550" i="21"/>
  <c r="M550" i="21"/>
  <c r="O550" i="21"/>
  <c r="Q550" i="21"/>
  <c r="V550" i="21"/>
  <c r="G555" i="21"/>
  <c r="M555" i="21" s="1"/>
  <c r="I555" i="21"/>
  <c r="K555" i="21"/>
  <c r="O555" i="21"/>
  <c r="Q555" i="21"/>
  <c r="V555" i="21"/>
  <c r="G560" i="21"/>
  <c r="I560" i="21"/>
  <c r="K560" i="21"/>
  <c r="M560" i="21"/>
  <c r="O560" i="21"/>
  <c r="Q560" i="21"/>
  <c r="V560" i="21"/>
  <c r="G566" i="21"/>
  <c r="M566" i="21" s="1"/>
  <c r="I566" i="21"/>
  <c r="K566" i="21"/>
  <c r="O566" i="21"/>
  <c r="Q566" i="21"/>
  <c r="V566" i="21"/>
  <c r="G572" i="21"/>
  <c r="I572" i="21"/>
  <c r="K572" i="21"/>
  <c r="M572" i="21"/>
  <c r="O572" i="21"/>
  <c r="Q572" i="21"/>
  <c r="V572" i="21"/>
  <c r="G578" i="21"/>
  <c r="M578" i="21" s="1"/>
  <c r="I578" i="21"/>
  <c r="K578" i="21"/>
  <c r="O578" i="21"/>
  <c r="Q578" i="21"/>
  <c r="V578" i="21"/>
  <c r="G583" i="21"/>
  <c r="I583" i="21"/>
  <c r="K583" i="21"/>
  <c r="O583" i="21"/>
  <c r="Q583" i="21"/>
  <c r="V583" i="21"/>
  <c r="G589" i="21"/>
  <c r="I589" i="21"/>
  <c r="K589" i="21"/>
  <c r="M589" i="21"/>
  <c r="O589" i="21"/>
  <c r="Q589" i="21"/>
  <c r="V589" i="21"/>
  <c r="G594" i="21"/>
  <c r="M594" i="21" s="1"/>
  <c r="I594" i="21"/>
  <c r="K594" i="21"/>
  <c r="O594" i="21"/>
  <c r="Q594" i="21"/>
  <c r="V594" i="21"/>
  <c r="G599" i="21"/>
  <c r="I599" i="21"/>
  <c r="K599" i="21"/>
  <c r="M599" i="21"/>
  <c r="O599" i="21"/>
  <c r="Q599" i="21"/>
  <c r="V599" i="21"/>
  <c r="G603" i="21"/>
  <c r="M603" i="21" s="1"/>
  <c r="I603" i="21"/>
  <c r="K603" i="21"/>
  <c r="O603" i="21"/>
  <c r="Q603" i="21"/>
  <c r="V603" i="21"/>
  <c r="G607" i="21"/>
  <c r="I607" i="21"/>
  <c r="K607" i="21"/>
  <c r="M607" i="21"/>
  <c r="O607" i="21"/>
  <c r="Q607" i="21"/>
  <c r="V607" i="21"/>
  <c r="G611" i="21"/>
  <c r="M611" i="21" s="1"/>
  <c r="I611" i="21"/>
  <c r="K611" i="21"/>
  <c r="O611" i="21"/>
  <c r="Q611" i="21"/>
  <c r="V611" i="21"/>
  <c r="G615" i="21"/>
  <c r="I615" i="21"/>
  <c r="K615" i="21"/>
  <c r="M615" i="21"/>
  <c r="O615" i="21"/>
  <c r="Q615" i="21"/>
  <c r="V615" i="21"/>
  <c r="G619" i="21"/>
  <c r="M619" i="21" s="1"/>
  <c r="I619" i="21"/>
  <c r="K619" i="21"/>
  <c r="O619" i="21"/>
  <c r="Q619" i="21"/>
  <c r="V619" i="21"/>
  <c r="G623" i="21"/>
  <c r="I623" i="21"/>
  <c r="K623" i="21"/>
  <c r="M623" i="21"/>
  <c r="O623" i="21"/>
  <c r="Q623" i="21"/>
  <c r="V623" i="21"/>
  <c r="G627" i="21"/>
  <c r="M627" i="21" s="1"/>
  <c r="I627" i="21"/>
  <c r="K627" i="21"/>
  <c r="O627" i="21"/>
  <c r="Q627" i="21"/>
  <c r="V627" i="21"/>
  <c r="G631" i="21"/>
  <c r="I631" i="21"/>
  <c r="K631" i="21"/>
  <c r="M631" i="21"/>
  <c r="O631" i="21"/>
  <c r="Q631" i="21"/>
  <c r="V631" i="21"/>
  <c r="G635" i="21"/>
  <c r="M635" i="21" s="1"/>
  <c r="I635" i="21"/>
  <c r="K635" i="21"/>
  <c r="O635" i="21"/>
  <c r="Q635" i="21"/>
  <c r="V635" i="21"/>
  <c r="G640" i="21"/>
  <c r="I640" i="21"/>
  <c r="K640" i="21"/>
  <c r="M640" i="21"/>
  <c r="O640" i="21"/>
  <c r="Q640" i="21"/>
  <c r="V640" i="21"/>
  <c r="G645" i="21"/>
  <c r="M645" i="21" s="1"/>
  <c r="I645" i="21"/>
  <c r="K645" i="21"/>
  <c r="O645" i="21"/>
  <c r="Q645" i="21"/>
  <c r="V645" i="21"/>
  <c r="G649" i="21"/>
  <c r="I649" i="21"/>
  <c r="K649" i="21"/>
  <c r="M649" i="21"/>
  <c r="O649" i="21"/>
  <c r="Q649" i="21"/>
  <c r="V649" i="21"/>
  <c r="G653" i="21"/>
  <c r="M653" i="21" s="1"/>
  <c r="I653" i="21"/>
  <c r="K653" i="21"/>
  <c r="O653" i="21"/>
  <c r="Q653" i="21"/>
  <c r="V653" i="21"/>
  <c r="G657" i="21"/>
  <c r="I657" i="21"/>
  <c r="K657" i="21"/>
  <c r="M657" i="21"/>
  <c r="O657" i="21"/>
  <c r="Q657" i="21"/>
  <c r="V657" i="21"/>
  <c r="G661" i="21"/>
  <c r="M661" i="21" s="1"/>
  <c r="I661" i="21"/>
  <c r="K661" i="21"/>
  <c r="O661" i="21"/>
  <c r="Q661" i="21"/>
  <c r="V661" i="21"/>
  <c r="G665" i="21"/>
  <c r="I665" i="21"/>
  <c r="K665" i="21"/>
  <c r="M665" i="21"/>
  <c r="O665" i="21"/>
  <c r="Q665" i="21"/>
  <c r="V665" i="21"/>
  <c r="G669" i="21"/>
  <c r="M669" i="21" s="1"/>
  <c r="I669" i="21"/>
  <c r="K669" i="21"/>
  <c r="O669" i="21"/>
  <c r="Q669" i="21"/>
  <c r="V669" i="21"/>
  <c r="G673" i="21"/>
  <c r="I673" i="21"/>
  <c r="K673" i="21"/>
  <c r="M673" i="21"/>
  <c r="O673" i="21"/>
  <c r="Q673" i="21"/>
  <c r="V673" i="21"/>
  <c r="G677" i="21"/>
  <c r="M677" i="21" s="1"/>
  <c r="I677" i="21"/>
  <c r="K677" i="21"/>
  <c r="O677" i="21"/>
  <c r="Q677" i="21"/>
  <c r="V677" i="21"/>
  <c r="G683" i="21"/>
  <c r="I683" i="21"/>
  <c r="K683" i="21"/>
  <c r="M683" i="21"/>
  <c r="O683" i="21"/>
  <c r="Q683" i="21"/>
  <c r="V683" i="21"/>
  <c r="G689" i="21"/>
  <c r="M689" i="21" s="1"/>
  <c r="I689" i="21"/>
  <c r="K689" i="21"/>
  <c r="O689" i="21"/>
  <c r="Q689" i="21"/>
  <c r="V689" i="21"/>
  <c r="G694" i="21"/>
  <c r="I694" i="21"/>
  <c r="K694" i="21"/>
  <c r="M694" i="21"/>
  <c r="O694" i="21"/>
  <c r="Q694" i="21"/>
  <c r="V694" i="21"/>
  <c r="G699" i="21"/>
  <c r="M699" i="21" s="1"/>
  <c r="I699" i="21"/>
  <c r="K699" i="21"/>
  <c r="O699" i="21"/>
  <c r="Q699" i="21"/>
  <c r="V699" i="21"/>
  <c r="G705" i="21"/>
  <c r="G704" i="21" s="1"/>
  <c r="I705" i="21"/>
  <c r="K705" i="21"/>
  <c r="K704" i="21" s="1"/>
  <c r="O705" i="21"/>
  <c r="O704" i="21" s="1"/>
  <c r="Q705" i="21"/>
  <c r="V705" i="21"/>
  <c r="V704" i="21" s="1"/>
  <c r="G710" i="21"/>
  <c r="I710" i="21"/>
  <c r="I704" i="21" s="1"/>
  <c r="K710" i="21"/>
  <c r="M710" i="21"/>
  <c r="O710" i="21"/>
  <c r="Q710" i="21"/>
  <c r="Q704" i="21" s="1"/>
  <c r="V710" i="21"/>
  <c r="G714" i="21"/>
  <c r="M714" i="21" s="1"/>
  <c r="I714" i="21"/>
  <c r="K714" i="21"/>
  <c r="O714" i="21"/>
  <c r="Q714" i="21"/>
  <c r="V714" i="21"/>
  <c r="G718" i="21"/>
  <c r="I718" i="21"/>
  <c r="K718" i="21"/>
  <c r="M718" i="21"/>
  <c r="O718" i="21"/>
  <c r="Q718" i="21"/>
  <c r="V718" i="21"/>
  <c r="G722" i="21"/>
  <c r="M722" i="21" s="1"/>
  <c r="I722" i="21"/>
  <c r="K722" i="21"/>
  <c r="O722" i="21"/>
  <c r="Q722" i="21"/>
  <c r="V722" i="21"/>
  <c r="G726" i="21"/>
  <c r="I726" i="21"/>
  <c r="K726" i="21"/>
  <c r="M726" i="21"/>
  <c r="O726" i="21"/>
  <c r="Q726" i="21"/>
  <c r="V726" i="21"/>
  <c r="G730" i="21"/>
  <c r="M730" i="21" s="1"/>
  <c r="I730" i="21"/>
  <c r="K730" i="21"/>
  <c r="O730" i="21"/>
  <c r="Q730" i="21"/>
  <c r="V730" i="21"/>
  <c r="G735" i="21"/>
  <c r="G734" i="21" s="1"/>
  <c r="I735" i="21"/>
  <c r="K735" i="21"/>
  <c r="K734" i="21" s="1"/>
  <c r="O735" i="21"/>
  <c r="O734" i="21" s="1"/>
  <c r="Q735" i="21"/>
  <c r="V735" i="21"/>
  <c r="V734" i="21" s="1"/>
  <c r="G739" i="21"/>
  <c r="I739" i="21"/>
  <c r="I734" i="21" s="1"/>
  <c r="K739" i="21"/>
  <c r="M739" i="21"/>
  <c r="O739" i="21"/>
  <c r="Q739" i="21"/>
  <c r="Q734" i="21" s="1"/>
  <c r="V739" i="21"/>
  <c r="G743" i="21"/>
  <c r="M743" i="21" s="1"/>
  <c r="I743" i="21"/>
  <c r="K743" i="21"/>
  <c r="O743" i="21"/>
  <c r="Q743" i="21"/>
  <c r="V743" i="21"/>
  <c r="G747" i="21"/>
  <c r="I747" i="21"/>
  <c r="K747" i="21"/>
  <c r="M747" i="21"/>
  <c r="O747" i="21"/>
  <c r="Q747" i="21"/>
  <c r="V747" i="21"/>
  <c r="G751" i="21"/>
  <c r="M751" i="21" s="1"/>
  <c r="I751" i="21"/>
  <c r="K751" i="21"/>
  <c r="O751" i="21"/>
  <c r="Q751" i="21"/>
  <c r="V751" i="21"/>
  <c r="G755" i="21"/>
  <c r="I755" i="21"/>
  <c r="K755" i="21"/>
  <c r="M755" i="21"/>
  <c r="O755" i="21"/>
  <c r="Q755" i="21"/>
  <c r="V755" i="21"/>
  <c r="G759" i="21"/>
  <c r="M759" i="21" s="1"/>
  <c r="I759" i="21"/>
  <c r="K759" i="21"/>
  <c r="O759" i="21"/>
  <c r="Q759" i="21"/>
  <c r="V759" i="21"/>
  <c r="G763" i="21"/>
  <c r="I763" i="21"/>
  <c r="K763" i="21"/>
  <c r="M763" i="21"/>
  <c r="O763" i="21"/>
  <c r="Q763" i="21"/>
  <c r="V763" i="21"/>
  <c r="G768" i="21"/>
  <c r="I768" i="21"/>
  <c r="I767" i="21" s="1"/>
  <c r="K768" i="21"/>
  <c r="M768" i="21"/>
  <c r="O768" i="21"/>
  <c r="Q768" i="21"/>
  <c r="Q767" i="21" s="1"/>
  <c r="V768" i="21"/>
  <c r="G773" i="21"/>
  <c r="G767" i="21" s="1"/>
  <c r="I773" i="21"/>
  <c r="K773" i="21"/>
  <c r="K767" i="21" s="1"/>
  <c r="O773" i="21"/>
  <c r="O767" i="21" s="1"/>
  <c r="Q773" i="21"/>
  <c r="V773" i="21"/>
  <c r="V767" i="21" s="1"/>
  <c r="G777" i="21"/>
  <c r="I777" i="21"/>
  <c r="K777" i="21"/>
  <c r="M777" i="21"/>
  <c r="O777" i="21"/>
  <c r="Q777" i="21"/>
  <c r="V777" i="21"/>
  <c r="G781" i="21"/>
  <c r="M781" i="21" s="1"/>
  <c r="I781" i="21"/>
  <c r="K781" i="21"/>
  <c r="O781" i="21"/>
  <c r="Q781" i="21"/>
  <c r="V781" i="21"/>
  <c r="G786" i="21"/>
  <c r="G785" i="21" s="1"/>
  <c r="I786" i="21"/>
  <c r="K786" i="21"/>
  <c r="K785" i="21" s="1"/>
  <c r="O786" i="21"/>
  <c r="O785" i="21" s="1"/>
  <c r="Q786" i="21"/>
  <c r="V786" i="21"/>
  <c r="V785" i="21" s="1"/>
  <c r="G791" i="21"/>
  <c r="I791" i="21"/>
  <c r="I785" i="21" s="1"/>
  <c r="K791" i="21"/>
  <c r="M791" i="21"/>
  <c r="O791" i="21"/>
  <c r="Q791" i="21"/>
  <c r="Q785" i="21" s="1"/>
  <c r="V791" i="21"/>
  <c r="G796" i="21"/>
  <c r="M796" i="21" s="1"/>
  <c r="I796" i="21"/>
  <c r="K796" i="21"/>
  <c r="O796" i="21"/>
  <c r="Q796" i="21"/>
  <c r="V796" i="21"/>
  <c r="G800" i="21"/>
  <c r="I800" i="21"/>
  <c r="K800" i="21"/>
  <c r="M800" i="21"/>
  <c r="O800" i="21"/>
  <c r="Q800" i="21"/>
  <c r="V800" i="21"/>
  <c r="G804" i="21"/>
  <c r="M804" i="21" s="1"/>
  <c r="I804" i="21"/>
  <c r="K804" i="21"/>
  <c r="O804" i="21"/>
  <c r="Q804" i="21"/>
  <c r="V804" i="21"/>
  <c r="G808" i="21"/>
  <c r="I808" i="21"/>
  <c r="K808" i="21"/>
  <c r="M808" i="21"/>
  <c r="O808" i="21"/>
  <c r="Q808" i="21"/>
  <c r="V808" i="21"/>
  <c r="G812" i="21"/>
  <c r="M812" i="21" s="1"/>
  <c r="I812" i="21"/>
  <c r="K812" i="21"/>
  <c r="O812" i="21"/>
  <c r="Q812" i="21"/>
  <c r="V812" i="21"/>
  <c r="G817" i="21"/>
  <c r="I817" i="21"/>
  <c r="K817" i="21"/>
  <c r="M817" i="21"/>
  <c r="O817" i="21"/>
  <c r="Q817" i="21"/>
  <c r="V817" i="21"/>
  <c r="G821" i="21"/>
  <c r="M821" i="21" s="1"/>
  <c r="I821" i="21"/>
  <c r="K821" i="21"/>
  <c r="O821" i="21"/>
  <c r="Q821" i="21"/>
  <c r="V821" i="21"/>
  <c r="G825" i="21"/>
  <c r="I825" i="21"/>
  <c r="K825" i="21"/>
  <c r="M825" i="21"/>
  <c r="O825" i="21"/>
  <c r="Q825" i="21"/>
  <c r="V825" i="21"/>
  <c r="G829" i="21"/>
  <c r="M829" i="21" s="1"/>
  <c r="I829" i="21"/>
  <c r="K829" i="21"/>
  <c r="O829" i="21"/>
  <c r="Q829" i="21"/>
  <c r="V829" i="21"/>
  <c r="G833" i="21"/>
  <c r="I833" i="21"/>
  <c r="K833" i="21"/>
  <c r="M833" i="21"/>
  <c r="O833" i="21"/>
  <c r="Q833" i="21"/>
  <c r="V833" i="21"/>
  <c r="G837" i="21"/>
  <c r="M837" i="21" s="1"/>
  <c r="I837" i="21"/>
  <c r="K837" i="21"/>
  <c r="O837" i="21"/>
  <c r="Q837" i="21"/>
  <c r="V837" i="21"/>
  <c r="AE840" i="21"/>
  <c r="AF840" i="21"/>
  <c r="G284" i="20"/>
  <c r="G9" i="20"/>
  <c r="I9" i="20"/>
  <c r="I8" i="20" s="1"/>
  <c r="K9" i="20"/>
  <c r="M9" i="20"/>
  <c r="O9" i="20"/>
  <c r="Q9" i="20"/>
  <c r="Q8" i="20" s="1"/>
  <c r="V9" i="20"/>
  <c r="G63" i="20"/>
  <c r="G8" i="20" s="1"/>
  <c r="I63" i="20"/>
  <c r="K63" i="20"/>
  <c r="K8" i="20" s="1"/>
  <c r="O63" i="20"/>
  <c r="O8" i="20" s="1"/>
  <c r="Q63" i="20"/>
  <c r="V63" i="20"/>
  <c r="V8" i="20" s="1"/>
  <c r="G118" i="20"/>
  <c r="I118" i="20"/>
  <c r="K118" i="20"/>
  <c r="M118" i="20"/>
  <c r="O118" i="20"/>
  <c r="Q118" i="20"/>
  <c r="V118" i="20"/>
  <c r="G172" i="20"/>
  <c r="M172" i="20" s="1"/>
  <c r="I172" i="20"/>
  <c r="K172" i="20"/>
  <c r="O172" i="20"/>
  <c r="Q172" i="20"/>
  <c r="V172" i="20"/>
  <c r="G190" i="20"/>
  <c r="I190" i="20"/>
  <c r="K190" i="20"/>
  <c r="M190" i="20"/>
  <c r="O190" i="20"/>
  <c r="Q190" i="20"/>
  <c r="V190" i="20"/>
  <c r="G208" i="20"/>
  <c r="M208" i="20" s="1"/>
  <c r="I208" i="20"/>
  <c r="K208" i="20"/>
  <c r="O208" i="20"/>
  <c r="Q208" i="20"/>
  <c r="V208" i="20"/>
  <c r="G228" i="20"/>
  <c r="I228" i="20"/>
  <c r="K228" i="20"/>
  <c r="M228" i="20"/>
  <c r="O228" i="20"/>
  <c r="Q228" i="20"/>
  <c r="V228" i="20"/>
  <c r="G245" i="20"/>
  <c r="M245" i="20" s="1"/>
  <c r="I245" i="20"/>
  <c r="K245" i="20"/>
  <c r="O245" i="20"/>
  <c r="Q245" i="20"/>
  <c r="V245" i="20"/>
  <c r="G266" i="20"/>
  <c r="I266" i="20"/>
  <c r="K266" i="20"/>
  <c r="M266" i="20"/>
  <c r="O266" i="20"/>
  <c r="Q266" i="20"/>
  <c r="V266" i="20"/>
  <c r="G275" i="20"/>
  <c r="M275" i="20" s="1"/>
  <c r="I275" i="20"/>
  <c r="K275" i="20"/>
  <c r="O275" i="20"/>
  <c r="Q275" i="20"/>
  <c r="V275" i="20"/>
  <c r="AE284" i="20"/>
  <c r="AF284" i="20"/>
  <c r="G754" i="19"/>
  <c r="BA747" i="19"/>
  <c r="BA743" i="19"/>
  <c r="BA739" i="19"/>
  <c r="BA735" i="19"/>
  <c r="BA731" i="19"/>
  <c r="BA719" i="19"/>
  <c r="BA718" i="19"/>
  <c r="BA713" i="19"/>
  <c r="BA697" i="19"/>
  <c r="BA696" i="19"/>
  <c r="BA691" i="19"/>
  <c r="BA675" i="19"/>
  <c r="BA674" i="19"/>
  <c r="BA669" i="19"/>
  <c r="BA653" i="19"/>
  <c r="BA651" i="19"/>
  <c r="BA646" i="19"/>
  <c r="BA630" i="19"/>
  <c r="BA629" i="19"/>
  <c r="BA624" i="19"/>
  <c r="BA609" i="19"/>
  <c r="BA607" i="19"/>
  <c r="BA602" i="19"/>
  <c r="BA586" i="19"/>
  <c r="BA585" i="19"/>
  <c r="BA580" i="19"/>
  <c r="BA564" i="19"/>
  <c r="BA562" i="19"/>
  <c r="BA557" i="19"/>
  <c r="BA529" i="19"/>
  <c r="BA519" i="19"/>
  <c r="BA426" i="19"/>
  <c r="BA422" i="19"/>
  <c r="BA379" i="19"/>
  <c r="BA264" i="19"/>
  <c r="BA242" i="19"/>
  <c r="BA230" i="19"/>
  <c r="BA165" i="19"/>
  <c r="BA124" i="19"/>
  <c r="BA123" i="19"/>
  <c r="BA122" i="19"/>
  <c r="BA121" i="19"/>
  <c r="BA99" i="19"/>
  <c r="BA79" i="19"/>
  <c r="BA74" i="19"/>
  <c r="BA34" i="19"/>
  <c r="G8" i="19"/>
  <c r="K8" i="19"/>
  <c r="O8" i="19"/>
  <c r="V8" i="19"/>
  <c r="G9" i="19"/>
  <c r="I9" i="19"/>
  <c r="I8" i="19" s="1"/>
  <c r="K9" i="19"/>
  <c r="M9" i="19"/>
  <c r="M8" i="19" s="1"/>
  <c r="O9" i="19"/>
  <c r="Q9" i="19"/>
  <c r="Q8" i="19" s="1"/>
  <c r="V9" i="19"/>
  <c r="G30" i="19"/>
  <c r="I30" i="19"/>
  <c r="I29" i="19" s="1"/>
  <c r="K30" i="19"/>
  <c r="M30" i="19"/>
  <c r="O30" i="19"/>
  <c r="Q30" i="19"/>
  <c r="Q29" i="19" s="1"/>
  <c r="V30" i="19"/>
  <c r="G33" i="19"/>
  <c r="G29" i="19" s="1"/>
  <c r="I33" i="19"/>
  <c r="K33" i="19"/>
  <c r="K29" i="19" s="1"/>
  <c r="O33" i="19"/>
  <c r="O29" i="19" s="1"/>
  <c r="Q33" i="19"/>
  <c r="V33" i="19"/>
  <c r="V29" i="19" s="1"/>
  <c r="I38" i="19"/>
  <c r="Q38" i="19"/>
  <c r="G39" i="19"/>
  <c r="G38" i="19" s="1"/>
  <c r="I39" i="19"/>
  <c r="K39" i="19"/>
  <c r="K38" i="19" s="1"/>
  <c r="O39" i="19"/>
  <c r="O38" i="19" s="1"/>
  <c r="Q39" i="19"/>
  <c r="V39" i="19"/>
  <c r="V38" i="19" s="1"/>
  <c r="G45" i="19"/>
  <c r="G44" i="19" s="1"/>
  <c r="I45" i="19"/>
  <c r="K45" i="19"/>
  <c r="K44" i="19" s="1"/>
  <c r="O45" i="19"/>
  <c r="O44" i="19" s="1"/>
  <c r="Q45" i="19"/>
  <c r="V45" i="19"/>
  <c r="V44" i="19" s="1"/>
  <c r="G64" i="19"/>
  <c r="I64" i="19"/>
  <c r="I44" i="19" s="1"/>
  <c r="K64" i="19"/>
  <c r="M64" i="19"/>
  <c r="O64" i="19"/>
  <c r="Q64" i="19"/>
  <c r="Q44" i="19" s="1"/>
  <c r="V64" i="19"/>
  <c r="G73" i="19"/>
  <c r="M73" i="19" s="1"/>
  <c r="I73" i="19"/>
  <c r="K73" i="19"/>
  <c r="O73" i="19"/>
  <c r="Q73" i="19"/>
  <c r="V73" i="19"/>
  <c r="G78" i="19"/>
  <c r="I78" i="19"/>
  <c r="K78" i="19"/>
  <c r="M78" i="19"/>
  <c r="O78" i="19"/>
  <c r="Q78" i="19"/>
  <c r="V78" i="19"/>
  <c r="G83" i="19"/>
  <c r="M83" i="19" s="1"/>
  <c r="I83" i="19"/>
  <c r="K83" i="19"/>
  <c r="O83" i="19"/>
  <c r="Q83" i="19"/>
  <c r="V83" i="19"/>
  <c r="G89" i="19"/>
  <c r="G88" i="19" s="1"/>
  <c r="I89" i="19"/>
  <c r="K89" i="19"/>
  <c r="K88" i="19" s="1"/>
  <c r="O89" i="19"/>
  <c r="O88" i="19" s="1"/>
  <c r="Q89" i="19"/>
  <c r="V89" i="19"/>
  <c r="V88" i="19" s="1"/>
  <c r="G98" i="19"/>
  <c r="I98" i="19"/>
  <c r="I88" i="19" s="1"/>
  <c r="K98" i="19"/>
  <c r="M98" i="19"/>
  <c r="O98" i="19"/>
  <c r="Q98" i="19"/>
  <c r="Q88" i="19" s="1"/>
  <c r="V98" i="19"/>
  <c r="G119" i="19"/>
  <c r="M119" i="19" s="1"/>
  <c r="I119" i="19"/>
  <c r="K119" i="19"/>
  <c r="O119" i="19"/>
  <c r="Q119" i="19"/>
  <c r="V119" i="19"/>
  <c r="G144" i="19"/>
  <c r="I144" i="19"/>
  <c r="K144" i="19"/>
  <c r="M144" i="19"/>
  <c r="O144" i="19"/>
  <c r="Q144" i="19"/>
  <c r="V144" i="19"/>
  <c r="G164" i="19"/>
  <c r="M164" i="19" s="1"/>
  <c r="I164" i="19"/>
  <c r="K164" i="19"/>
  <c r="O164" i="19"/>
  <c r="Q164" i="19"/>
  <c r="V164" i="19"/>
  <c r="G184" i="19"/>
  <c r="I184" i="19"/>
  <c r="K184" i="19"/>
  <c r="M184" i="19"/>
  <c r="O184" i="19"/>
  <c r="Q184" i="19"/>
  <c r="V184" i="19"/>
  <c r="G188" i="19"/>
  <c r="M188" i="19" s="1"/>
  <c r="I188" i="19"/>
  <c r="K188" i="19"/>
  <c r="O188" i="19"/>
  <c r="Q188" i="19"/>
  <c r="V188" i="19"/>
  <c r="G208" i="19"/>
  <c r="I208" i="19"/>
  <c r="K208" i="19"/>
  <c r="M208" i="19"/>
  <c r="O208" i="19"/>
  <c r="Q208" i="19"/>
  <c r="V208" i="19"/>
  <c r="G212" i="19"/>
  <c r="M212" i="19" s="1"/>
  <c r="I212" i="19"/>
  <c r="K212" i="19"/>
  <c r="O212" i="19"/>
  <c r="Q212" i="19"/>
  <c r="V212" i="19"/>
  <c r="G216" i="19"/>
  <c r="I216" i="19"/>
  <c r="K216" i="19"/>
  <c r="M216" i="19"/>
  <c r="O216" i="19"/>
  <c r="Q216" i="19"/>
  <c r="V216" i="19"/>
  <c r="G220" i="19"/>
  <c r="M220" i="19" s="1"/>
  <c r="I220" i="19"/>
  <c r="K220" i="19"/>
  <c r="O220" i="19"/>
  <c r="Q220" i="19"/>
  <c r="V220" i="19"/>
  <c r="G222" i="19"/>
  <c r="I222" i="19"/>
  <c r="K222" i="19"/>
  <c r="M222" i="19"/>
  <c r="O222" i="19"/>
  <c r="Q222" i="19"/>
  <c r="V222" i="19"/>
  <c r="G224" i="19"/>
  <c r="M224" i="19" s="1"/>
  <c r="I224" i="19"/>
  <c r="K224" i="19"/>
  <c r="O224" i="19"/>
  <c r="Q224" i="19"/>
  <c r="V224" i="19"/>
  <c r="G234" i="19"/>
  <c r="I234" i="19"/>
  <c r="K234" i="19"/>
  <c r="M234" i="19"/>
  <c r="O234" i="19"/>
  <c r="Q234" i="19"/>
  <c r="V234" i="19"/>
  <c r="G241" i="19"/>
  <c r="M241" i="19" s="1"/>
  <c r="I241" i="19"/>
  <c r="K241" i="19"/>
  <c r="O241" i="19"/>
  <c r="Q241" i="19"/>
  <c r="V241" i="19"/>
  <c r="G248" i="19"/>
  <c r="I248" i="19"/>
  <c r="K248" i="19"/>
  <c r="M248" i="19"/>
  <c r="O248" i="19"/>
  <c r="Q248" i="19"/>
  <c r="V248" i="19"/>
  <c r="G258" i="19"/>
  <c r="M258" i="19" s="1"/>
  <c r="I258" i="19"/>
  <c r="K258" i="19"/>
  <c r="O258" i="19"/>
  <c r="Q258" i="19"/>
  <c r="V258" i="19"/>
  <c r="G267" i="19"/>
  <c r="I267" i="19"/>
  <c r="K267" i="19"/>
  <c r="M267" i="19"/>
  <c r="O267" i="19"/>
  <c r="Q267" i="19"/>
  <c r="V267" i="19"/>
  <c r="G276" i="19"/>
  <c r="M276" i="19" s="1"/>
  <c r="I276" i="19"/>
  <c r="K276" i="19"/>
  <c r="O276" i="19"/>
  <c r="Q276" i="19"/>
  <c r="V276" i="19"/>
  <c r="G285" i="19"/>
  <c r="I285" i="19"/>
  <c r="K285" i="19"/>
  <c r="M285" i="19"/>
  <c r="O285" i="19"/>
  <c r="Q285" i="19"/>
  <c r="V285" i="19"/>
  <c r="G294" i="19"/>
  <c r="M294" i="19" s="1"/>
  <c r="I294" i="19"/>
  <c r="K294" i="19"/>
  <c r="O294" i="19"/>
  <c r="Q294" i="19"/>
  <c r="V294" i="19"/>
  <c r="G303" i="19"/>
  <c r="I303" i="19"/>
  <c r="K303" i="19"/>
  <c r="M303" i="19"/>
  <c r="O303" i="19"/>
  <c r="Q303" i="19"/>
  <c r="V303" i="19"/>
  <c r="G312" i="19"/>
  <c r="M312" i="19" s="1"/>
  <c r="I312" i="19"/>
  <c r="K312" i="19"/>
  <c r="O312" i="19"/>
  <c r="Q312" i="19"/>
  <c r="V312" i="19"/>
  <c r="G321" i="19"/>
  <c r="I321" i="19"/>
  <c r="K321" i="19"/>
  <c r="M321" i="19"/>
  <c r="O321" i="19"/>
  <c r="Q321" i="19"/>
  <c r="V321" i="19"/>
  <c r="G333" i="19"/>
  <c r="M333" i="19" s="1"/>
  <c r="I333" i="19"/>
  <c r="K333" i="19"/>
  <c r="O333" i="19"/>
  <c r="Q333" i="19"/>
  <c r="V333" i="19"/>
  <c r="G343" i="19"/>
  <c r="I343" i="19"/>
  <c r="K343" i="19"/>
  <c r="M343" i="19"/>
  <c r="O343" i="19"/>
  <c r="Q343" i="19"/>
  <c r="V343" i="19"/>
  <c r="G352" i="19"/>
  <c r="M352" i="19" s="1"/>
  <c r="I352" i="19"/>
  <c r="K352" i="19"/>
  <c r="O352" i="19"/>
  <c r="Q352" i="19"/>
  <c r="V352" i="19"/>
  <c r="G363" i="19"/>
  <c r="I363" i="19"/>
  <c r="K363" i="19"/>
  <c r="M363" i="19"/>
  <c r="O363" i="19"/>
  <c r="Q363" i="19"/>
  <c r="V363" i="19"/>
  <c r="G373" i="19"/>
  <c r="M373" i="19" s="1"/>
  <c r="I373" i="19"/>
  <c r="K373" i="19"/>
  <c r="O373" i="19"/>
  <c r="Q373" i="19"/>
  <c r="V373" i="19"/>
  <c r="G384" i="19"/>
  <c r="I384" i="19"/>
  <c r="K384" i="19"/>
  <c r="M384" i="19"/>
  <c r="O384" i="19"/>
  <c r="Q384" i="19"/>
  <c r="V384" i="19"/>
  <c r="G393" i="19"/>
  <c r="M393" i="19" s="1"/>
  <c r="I393" i="19"/>
  <c r="K393" i="19"/>
  <c r="O393" i="19"/>
  <c r="Q393" i="19"/>
  <c r="V393" i="19"/>
  <c r="G401" i="19"/>
  <c r="I401" i="19"/>
  <c r="K401" i="19"/>
  <c r="M401" i="19"/>
  <c r="O401" i="19"/>
  <c r="Q401" i="19"/>
  <c r="V401" i="19"/>
  <c r="G411" i="19"/>
  <c r="M411" i="19" s="1"/>
  <c r="I411" i="19"/>
  <c r="K411" i="19"/>
  <c r="O411" i="19"/>
  <c r="Q411" i="19"/>
  <c r="V411" i="19"/>
  <c r="G421" i="19"/>
  <c r="I421" i="19"/>
  <c r="K421" i="19"/>
  <c r="M421" i="19"/>
  <c r="O421" i="19"/>
  <c r="Q421" i="19"/>
  <c r="V421" i="19"/>
  <c r="G425" i="19"/>
  <c r="M425" i="19" s="1"/>
  <c r="I425" i="19"/>
  <c r="K425" i="19"/>
  <c r="O425" i="19"/>
  <c r="Q425" i="19"/>
  <c r="V425" i="19"/>
  <c r="G429" i="19"/>
  <c r="I429" i="19"/>
  <c r="K429" i="19"/>
  <c r="M429" i="19"/>
  <c r="O429" i="19"/>
  <c r="Q429" i="19"/>
  <c r="V429" i="19"/>
  <c r="G468" i="19"/>
  <c r="I468" i="19"/>
  <c r="K468" i="19"/>
  <c r="M468" i="19"/>
  <c r="O468" i="19"/>
  <c r="Q468" i="19"/>
  <c r="V468" i="19"/>
  <c r="G507" i="19"/>
  <c r="I507" i="19"/>
  <c r="K507" i="19"/>
  <c r="M507" i="19"/>
  <c r="O507" i="19"/>
  <c r="Q507" i="19"/>
  <c r="V507" i="19"/>
  <c r="G518" i="19"/>
  <c r="I518" i="19"/>
  <c r="K518" i="19"/>
  <c r="M518" i="19"/>
  <c r="O518" i="19"/>
  <c r="Q518" i="19"/>
  <c r="V518" i="19"/>
  <c r="G532" i="19"/>
  <c r="I532" i="19"/>
  <c r="K532" i="19"/>
  <c r="M532" i="19"/>
  <c r="O532" i="19"/>
  <c r="Q532" i="19"/>
  <c r="V532" i="19"/>
  <c r="G539" i="19"/>
  <c r="I539" i="19"/>
  <c r="K539" i="19"/>
  <c r="M539" i="19"/>
  <c r="O539" i="19"/>
  <c r="Q539" i="19"/>
  <c r="V539" i="19"/>
  <c r="G546" i="19"/>
  <c r="I546" i="19"/>
  <c r="K546" i="19"/>
  <c r="M546" i="19"/>
  <c r="O546" i="19"/>
  <c r="Q546" i="19"/>
  <c r="V546" i="19"/>
  <c r="G569" i="19"/>
  <c r="I569" i="19"/>
  <c r="K569" i="19"/>
  <c r="M569" i="19"/>
  <c r="O569" i="19"/>
  <c r="Q569" i="19"/>
  <c r="V569" i="19"/>
  <c r="G591" i="19"/>
  <c r="I591" i="19"/>
  <c r="K591" i="19"/>
  <c r="M591" i="19"/>
  <c r="O591" i="19"/>
  <c r="Q591" i="19"/>
  <c r="V591" i="19"/>
  <c r="G613" i="19"/>
  <c r="I613" i="19"/>
  <c r="K613" i="19"/>
  <c r="M613" i="19"/>
  <c r="O613" i="19"/>
  <c r="Q613" i="19"/>
  <c r="V613" i="19"/>
  <c r="G635" i="19"/>
  <c r="I635" i="19"/>
  <c r="K635" i="19"/>
  <c r="M635" i="19"/>
  <c r="O635" i="19"/>
  <c r="Q635" i="19"/>
  <c r="V635" i="19"/>
  <c r="G658" i="19"/>
  <c r="I658" i="19"/>
  <c r="K658" i="19"/>
  <c r="M658" i="19"/>
  <c r="O658" i="19"/>
  <c r="Q658" i="19"/>
  <c r="V658" i="19"/>
  <c r="G680" i="19"/>
  <c r="I680" i="19"/>
  <c r="K680" i="19"/>
  <c r="M680" i="19"/>
  <c r="O680" i="19"/>
  <c r="Q680" i="19"/>
  <c r="V680" i="19"/>
  <c r="G702" i="19"/>
  <c r="I702" i="19"/>
  <c r="K702" i="19"/>
  <c r="M702" i="19"/>
  <c r="O702" i="19"/>
  <c r="Q702" i="19"/>
  <c r="V702" i="19"/>
  <c r="G723" i="19"/>
  <c r="I723" i="19"/>
  <c r="K723" i="19"/>
  <c r="M723" i="19"/>
  <c r="O723" i="19"/>
  <c r="Q723" i="19"/>
  <c r="V723" i="19"/>
  <c r="G730" i="19"/>
  <c r="I730" i="19"/>
  <c r="I729" i="19" s="1"/>
  <c r="K730" i="19"/>
  <c r="M730" i="19"/>
  <c r="O730" i="19"/>
  <c r="Q730" i="19"/>
  <c r="Q729" i="19" s="1"/>
  <c r="V730" i="19"/>
  <c r="G734" i="19"/>
  <c r="G729" i="19" s="1"/>
  <c r="I734" i="19"/>
  <c r="K734" i="19"/>
  <c r="K729" i="19" s="1"/>
  <c r="O734" i="19"/>
  <c r="O729" i="19" s="1"/>
  <c r="Q734" i="19"/>
  <c r="V734" i="19"/>
  <c r="V729" i="19" s="1"/>
  <c r="G738" i="19"/>
  <c r="I738" i="19"/>
  <c r="K738" i="19"/>
  <c r="M738" i="19"/>
  <c r="O738" i="19"/>
  <c r="Q738" i="19"/>
  <c r="V738" i="19"/>
  <c r="G742" i="19"/>
  <c r="M742" i="19" s="1"/>
  <c r="I742" i="19"/>
  <c r="K742" i="19"/>
  <c r="O742" i="19"/>
  <c r="Q742" i="19"/>
  <c r="V742" i="19"/>
  <c r="G746" i="19"/>
  <c r="I746" i="19"/>
  <c r="K746" i="19"/>
  <c r="M746" i="19"/>
  <c r="O746" i="19"/>
  <c r="Q746" i="19"/>
  <c r="V746" i="19"/>
  <c r="G750" i="19"/>
  <c r="M750" i="19" s="1"/>
  <c r="I750" i="19"/>
  <c r="K750" i="19"/>
  <c r="O750" i="19"/>
  <c r="Q750" i="19"/>
  <c r="V750" i="19"/>
  <c r="AE754" i="19"/>
  <c r="AF754" i="19"/>
  <c r="G223" i="18"/>
  <c r="G9" i="18"/>
  <c r="I9" i="18"/>
  <c r="I8" i="18" s="1"/>
  <c r="K9" i="18"/>
  <c r="M9" i="18"/>
  <c r="O9" i="18"/>
  <c r="Q9" i="18"/>
  <c r="Q8" i="18" s="1"/>
  <c r="V9" i="18"/>
  <c r="G13" i="18"/>
  <c r="G8" i="18" s="1"/>
  <c r="I13" i="18"/>
  <c r="K13" i="18"/>
  <c r="K8" i="18" s="1"/>
  <c r="O13" i="18"/>
  <c r="O8" i="18" s="1"/>
  <c r="Q13" i="18"/>
  <c r="V13" i="18"/>
  <c r="V8" i="18" s="1"/>
  <c r="G17" i="18"/>
  <c r="I17" i="18"/>
  <c r="K17" i="18"/>
  <c r="M17" i="18"/>
  <c r="O17" i="18"/>
  <c r="Q17" i="18"/>
  <c r="V17" i="18"/>
  <c r="G21" i="18"/>
  <c r="M21" i="18" s="1"/>
  <c r="I21" i="18"/>
  <c r="K21" i="18"/>
  <c r="O21" i="18"/>
  <c r="Q21" i="18"/>
  <c r="V21" i="18"/>
  <c r="G26" i="18"/>
  <c r="G25" i="18" s="1"/>
  <c r="I26" i="18"/>
  <c r="K26" i="18"/>
  <c r="K25" i="18" s="1"/>
  <c r="O26" i="18"/>
  <c r="O25" i="18" s="1"/>
  <c r="Q26" i="18"/>
  <c r="V26" i="18"/>
  <c r="V25" i="18" s="1"/>
  <c r="G32" i="18"/>
  <c r="I32" i="18"/>
  <c r="I25" i="18" s="1"/>
  <c r="K32" i="18"/>
  <c r="M32" i="18"/>
  <c r="O32" i="18"/>
  <c r="Q32" i="18"/>
  <c r="Q25" i="18" s="1"/>
  <c r="V32" i="18"/>
  <c r="G38" i="18"/>
  <c r="M38" i="18" s="1"/>
  <c r="I38" i="18"/>
  <c r="K38" i="18"/>
  <c r="O38" i="18"/>
  <c r="Q38" i="18"/>
  <c r="V38" i="18"/>
  <c r="G44" i="18"/>
  <c r="I44" i="18"/>
  <c r="K44" i="18"/>
  <c r="M44" i="18"/>
  <c r="O44" i="18"/>
  <c r="Q44" i="18"/>
  <c r="V44" i="18"/>
  <c r="G50" i="18"/>
  <c r="M50" i="18" s="1"/>
  <c r="I50" i="18"/>
  <c r="K50" i="18"/>
  <c r="O50" i="18"/>
  <c r="Q50" i="18"/>
  <c r="V50" i="18"/>
  <c r="G56" i="18"/>
  <c r="I56" i="18"/>
  <c r="K56" i="18"/>
  <c r="M56" i="18"/>
  <c r="O56" i="18"/>
  <c r="Q56" i="18"/>
  <c r="V56" i="18"/>
  <c r="G61" i="18"/>
  <c r="M61" i="18" s="1"/>
  <c r="I61" i="18"/>
  <c r="K61" i="18"/>
  <c r="O61" i="18"/>
  <c r="Q61" i="18"/>
  <c r="V61" i="18"/>
  <c r="G66" i="18"/>
  <c r="I66" i="18"/>
  <c r="K66" i="18"/>
  <c r="M66" i="18"/>
  <c r="O66" i="18"/>
  <c r="Q66" i="18"/>
  <c r="V66" i="18"/>
  <c r="G71" i="18"/>
  <c r="M71" i="18" s="1"/>
  <c r="I71" i="18"/>
  <c r="K71" i="18"/>
  <c r="O71" i="18"/>
  <c r="Q71" i="18"/>
  <c r="V71" i="18"/>
  <c r="G75" i="18"/>
  <c r="I75" i="18"/>
  <c r="K75" i="18"/>
  <c r="M75" i="18"/>
  <c r="O75" i="18"/>
  <c r="Q75" i="18"/>
  <c r="V75" i="18"/>
  <c r="G79" i="18"/>
  <c r="M79" i="18" s="1"/>
  <c r="I79" i="18"/>
  <c r="K79" i="18"/>
  <c r="O79" i="18"/>
  <c r="Q79" i="18"/>
  <c r="V79" i="18"/>
  <c r="G84" i="18"/>
  <c r="I84" i="18"/>
  <c r="K84" i="18"/>
  <c r="M84" i="18"/>
  <c r="O84" i="18"/>
  <c r="Q84" i="18"/>
  <c r="V84" i="18"/>
  <c r="G89" i="18"/>
  <c r="M89" i="18" s="1"/>
  <c r="I89" i="18"/>
  <c r="K89" i="18"/>
  <c r="O89" i="18"/>
  <c r="Q89" i="18"/>
  <c r="V89" i="18"/>
  <c r="G93" i="18"/>
  <c r="I93" i="18"/>
  <c r="K93" i="18"/>
  <c r="M93" i="18"/>
  <c r="O93" i="18"/>
  <c r="Q93" i="18"/>
  <c r="V93" i="18"/>
  <c r="G99" i="18"/>
  <c r="M99" i="18" s="1"/>
  <c r="I99" i="18"/>
  <c r="K99" i="18"/>
  <c r="O99" i="18"/>
  <c r="Q99" i="18"/>
  <c r="V99" i="18"/>
  <c r="G105" i="18"/>
  <c r="I105" i="18"/>
  <c r="K105" i="18"/>
  <c r="M105" i="18"/>
  <c r="O105" i="18"/>
  <c r="Q105" i="18"/>
  <c r="V105" i="18"/>
  <c r="G110" i="18"/>
  <c r="I110" i="18"/>
  <c r="K110" i="18"/>
  <c r="M110" i="18"/>
  <c r="O110" i="18"/>
  <c r="Q110" i="18"/>
  <c r="V110" i="18"/>
  <c r="G114" i="18"/>
  <c r="I114" i="18"/>
  <c r="K114" i="18"/>
  <c r="M114" i="18"/>
  <c r="O114" i="18"/>
  <c r="Q114" i="18"/>
  <c r="V114" i="18"/>
  <c r="G118" i="18"/>
  <c r="M118" i="18" s="1"/>
  <c r="I118" i="18"/>
  <c r="K118" i="18"/>
  <c r="O118" i="18"/>
  <c r="Q118" i="18"/>
  <c r="V118" i="18"/>
  <c r="G122" i="18"/>
  <c r="I122" i="18"/>
  <c r="K122" i="18"/>
  <c r="M122" i="18"/>
  <c r="O122" i="18"/>
  <c r="Q122" i="18"/>
  <c r="V122" i="18"/>
  <c r="G128" i="18"/>
  <c r="M128" i="18" s="1"/>
  <c r="I128" i="18"/>
  <c r="K128" i="18"/>
  <c r="O128" i="18"/>
  <c r="Q128" i="18"/>
  <c r="V128" i="18"/>
  <c r="G134" i="18"/>
  <c r="I134" i="18"/>
  <c r="K134" i="18"/>
  <c r="M134" i="18"/>
  <c r="O134" i="18"/>
  <c r="Q134" i="18"/>
  <c r="V134" i="18"/>
  <c r="G140" i="18"/>
  <c r="M140" i="18" s="1"/>
  <c r="I140" i="18"/>
  <c r="K140" i="18"/>
  <c r="O140" i="18"/>
  <c r="Q140" i="18"/>
  <c r="V140" i="18"/>
  <c r="G142" i="18"/>
  <c r="I142" i="18"/>
  <c r="K142" i="18"/>
  <c r="M142" i="18"/>
  <c r="O142" i="18"/>
  <c r="Q142" i="18"/>
  <c r="V142" i="18"/>
  <c r="G146" i="18"/>
  <c r="M146" i="18" s="1"/>
  <c r="I146" i="18"/>
  <c r="K146" i="18"/>
  <c r="O146" i="18"/>
  <c r="Q146" i="18"/>
  <c r="V146" i="18"/>
  <c r="G148" i="18"/>
  <c r="I148" i="18"/>
  <c r="K148" i="18"/>
  <c r="M148" i="18"/>
  <c r="O148" i="18"/>
  <c r="Q148" i="18"/>
  <c r="V148" i="18"/>
  <c r="G152" i="18"/>
  <c r="M152" i="18" s="1"/>
  <c r="I152" i="18"/>
  <c r="K152" i="18"/>
  <c r="O152" i="18"/>
  <c r="Q152" i="18"/>
  <c r="V152" i="18"/>
  <c r="G156" i="18"/>
  <c r="I156" i="18"/>
  <c r="K156" i="18"/>
  <c r="M156" i="18"/>
  <c r="O156" i="18"/>
  <c r="Q156" i="18"/>
  <c r="V156" i="18"/>
  <c r="G158" i="18"/>
  <c r="M158" i="18" s="1"/>
  <c r="I158" i="18"/>
  <c r="K158" i="18"/>
  <c r="O158" i="18"/>
  <c r="Q158" i="18"/>
  <c r="V158" i="18"/>
  <c r="G164" i="18"/>
  <c r="I164" i="18"/>
  <c r="K164" i="18"/>
  <c r="M164" i="18"/>
  <c r="O164" i="18"/>
  <c r="Q164" i="18"/>
  <c r="V164" i="18"/>
  <c r="G170" i="18"/>
  <c r="M170" i="18" s="1"/>
  <c r="I170" i="18"/>
  <c r="K170" i="18"/>
  <c r="O170" i="18"/>
  <c r="Q170" i="18"/>
  <c r="V170" i="18"/>
  <c r="G176" i="18"/>
  <c r="I176" i="18"/>
  <c r="K176" i="18"/>
  <c r="M176" i="18"/>
  <c r="O176" i="18"/>
  <c r="Q176" i="18"/>
  <c r="V176" i="18"/>
  <c r="G182" i="18"/>
  <c r="M182" i="18" s="1"/>
  <c r="I182" i="18"/>
  <c r="K182" i="18"/>
  <c r="O182" i="18"/>
  <c r="Q182" i="18"/>
  <c r="V182" i="18"/>
  <c r="G188" i="18"/>
  <c r="I188" i="18"/>
  <c r="K188" i="18"/>
  <c r="M188" i="18"/>
  <c r="O188" i="18"/>
  <c r="Q188" i="18"/>
  <c r="V188" i="18"/>
  <c r="G194" i="18"/>
  <c r="M194" i="18" s="1"/>
  <c r="I194" i="18"/>
  <c r="K194" i="18"/>
  <c r="O194" i="18"/>
  <c r="Q194" i="18"/>
  <c r="V194" i="18"/>
  <c r="G200" i="18"/>
  <c r="I200" i="18"/>
  <c r="K200" i="18"/>
  <c r="M200" i="18"/>
  <c r="O200" i="18"/>
  <c r="Q200" i="18"/>
  <c r="V200" i="18"/>
  <c r="G202" i="18"/>
  <c r="M202" i="18" s="1"/>
  <c r="I202" i="18"/>
  <c r="K202" i="18"/>
  <c r="O202" i="18"/>
  <c r="Q202" i="18"/>
  <c r="V202" i="18"/>
  <c r="G204" i="18"/>
  <c r="I204" i="18"/>
  <c r="K204" i="18"/>
  <c r="M204" i="18"/>
  <c r="O204" i="18"/>
  <c r="Q204" i="18"/>
  <c r="V204" i="18"/>
  <c r="G208" i="18"/>
  <c r="M208" i="18" s="1"/>
  <c r="I208" i="18"/>
  <c r="K208" i="18"/>
  <c r="O208" i="18"/>
  <c r="Q208" i="18"/>
  <c r="V208" i="18"/>
  <c r="G212" i="18"/>
  <c r="I212" i="18"/>
  <c r="K212" i="18"/>
  <c r="M212" i="18"/>
  <c r="O212" i="18"/>
  <c r="Q212" i="18"/>
  <c r="V212" i="18"/>
  <c r="G214" i="18"/>
  <c r="M214" i="18" s="1"/>
  <c r="I214" i="18"/>
  <c r="K214" i="18"/>
  <c r="O214" i="18"/>
  <c r="Q214" i="18"/>
  <c r="V214" i="18"/>
  <c r="G216" i="18"/>
  <c r="I216" i="18"/>
  <c r="K216" i="18"/>
  <c r="M216" i="18"/>
  <c r="O216" i="18"/>
  <c r="Q216" i="18"/>
  <c r="V216" i="18"/>
  <c r="G218" i="18"/>
  <c r="M218" i="18" s="1"/>
  <c r="I218" i="18"/>
  <c r="K218" i="18"/>
  <c r="O218" i="18"/>
  <c r="Q218" i="18"/>
  <c r="V218" i="18"/>
  <c r="AE223" i="18"/>
  <c r="AF223" i="18"/>
  <c r="G440" i="17"/>
  <c r="G9" i="17"/>
  <c r="I9" i="17"/>
  <c r="I8" i="17" s="1"/>
  <c r="K9" i="17"/>
  <c r="M9" i="17"/>
  <c r="O9" i="17"/>
  <c r="Q9" i="17"/>
  <c r="Q8" i="17" s="1"/>
  <c r="V9" i="17"/>
  <c r="G17" i="17"/>
  <c r="G8" i="17" s="1"/>
  <c r="I17" i="17"/>
  <c r="K17" i="17"/>
  <c r="K8" i="17" s="1"/>
  <c r="O17" i="17"/>
  <c r="O8" i="17" s="1"/>
  <c r="Q17" i="17"/>
  <c r="V17" i="17"/>
  <c r="V8" i="17" s="1"/>
  <c r="G23" i="17"/>
  <c r="I23" i="17"/>
  <c r="K23" i="17"/>
  <c r="M23" i="17"/>
  <c r="O23" i="17"/>
  <c r="Q23" i="17"/>
  <c r="V23" i="17"/>
  <c r="G30" i="17"/>
  <c r="M30" i="17" s="1"/>
  <c r="I30" i="17"/>
  <c r="K30" i="17"/>
  <c r="O30" i="17"/>
  <c r="Q30" i="17"/>
  <c r="V30" i="17"/>
  <c r="G37" i="17"/>
  <c r="I37" i="17"/>
  <c r="K37" i="17"/>
  <c r="M37" i="17"/>
  <c r="O37" i="17"/>
  <c r="Q37" i="17"/>
  <c r="V37" i="17"/>
  <c r="G43" i="17"/>
  <c r="M43" i="17" s="1"/>
  <c r="I43" i="17"/>
  <c r="K43" i="17"/>
  <c r="O43" i="17"/>
  <c r="Q43" i="17"/>
  <c r="V43" i="17"/>
  <c r="G48" i="17"/>
  <c r="I48" i="17"/>
  <c r="K48" i="17"/>
  <c r="M48" i="17"/>
  <c r="O48" i="17"/>
  <c r="Q48" i="17"/>
  <c r="V48" i="17"/>
  <c r="G53" i="17"/>
  <c r="M53" i="17" s="1"/>
  <c r="I53" i="17"/>
  <c r="K53" i="17"/>
  <c r="O53" i="17"/>
  <c r="Q53" i="17"/>
  <c r="V53" i="17"/>
  <c r="G58" i="17"/>
  <c r="I58" i="17"/>
  <c r="K58" i="17"/>
  <c r="M58" i="17"/>
  <c r="O58" i="17"/>
  <c r="Q58" i="17"/>
  <c r="V58" i="17"/>
  <c r="G63" i="17"/>
  <c r="M63" i="17" s="1"/>
  <c r="I63" i="17"/>
  <c r="K63" i="17"/>
  <c r="O63" i="17"/>
  <c r="Q63" i="17"/>
  <c r="V63" i="17"/>
  <c r="G68" i="17"/>
  <c r="I68" i="17"/>
  <c r="K68" i="17"/>
  <c r="M68" i="17"/>
  <c r="O68" i="17"/>
  <c r="Q68" i="17"/>
  <c r="V68" i="17"/>
  <c r="G76" i="17"/>
  <c r="M76" i="17" s="1"/>
  <c r="I76" i="17"/>
  <c r="K76" i="17"/>
  <c r="O76" i="17"/>
  <c r="Q76" i="17"/>
  <c r="V76" i="17"/>
  <c r="G84" i="17"/>
  <c r="I84" i="17"/>
  <c r="K84" i="17"/>
  <c r="M84" i="17"/>
  <c r="O84" i="17"/>
  <c r="Q84" i="17"/>
  <c r="V84" i="17"/>
  <c r="G89" i="17"/>
  <c r="M89" i="17" s="1"/>
  <c r="I89" i="17"/>
  <c r="K89" i="17"/>
  <c r="O89" i="17"/>
  <c r="Q89" i="17"/>
  <c r="V89" i="17"/>
  <c r="G95" i="17"/>
  <c r="I95" i="17"/>
  <c r="K95" i="17"/>
  <c r="M95" i="17"/>
  <c r="O95" i="17"/>
  <c r="Q95" i="17"/>
  <c r="V95" i="17"/>
  <c r="G100" i="17"/>
  <c r="M100" i="17" s="1"/>
  <c r="I100" i="17"/>
  <c r="K100" i="17"/>
  <c r="O100" i="17"/>
  <c r="Q100" i="17"/>
  <c r="V100" i="17"/>
  <c r="G102" i="17"/>
  <c r="I102" i="17"/>
  <c r="K102" i="17"/>
  <c r="M102" i="17"/>
  <c r="O102" i="17"/>
  <c r="Q102" i="17"/>
  <c r="V102" i="17"/>
  <c r="G104" i="17"/>
  <c r="M104" i="17" s="1"/>
  <c r="I104" i="17"/>
  <c r="K104" i="17"/>
  <c r="O104" i="17"/>
  <c r="Q104" i="17"/>
  <c r="V104" i="17"/>
  <c r="G108" i="17"/>
  <c r="I108" i="17"/>
  <c r="K108" i="17"/>
  <c r="M108" i="17"/>
  <c r="O108" i="17"/>
  <c r="Q108" i="17"/>
  <c r="V108" i="17"/>
  <c r="G110" i="17"/>
  <c r="M110" i="17" s="1"/>
  <c r="I110" i="17"/>
  <c r="K110" i="17"/>
  <c r="O110" i="17"/>
  <c r="Q110" i="17"/>
  <c r="V110" i="17"/>
  <c r="G116" i="17"/>
  <c r="I116" i="17"/>
  <c r="K116" i="17"/>
  <c r="M116" i="17"/>
  <c r="O116" i="17"/>
  <c r="Q116" i="17"/>
  <c r="V116" i="17"/>
  <c r="G118" i="17"/>
  <c r="M118" i="17" s="1"/>
  <c r="I118" i="17"/>
  <c r="K118" i="17"/>
  <c r="O118" i="17"/>
  <c r="Q118" i="17"/>
  <c r="V118" i="17"/>
  <c r="G122" i="17"/>
  <c r="I122" i="17"/>
  <c r="K122" i="17"/>
  <c r="M122" i="17"/>
  <c r="O122" i="17"/>
  <c r="Q122" i="17"/>
  <c r="V122" i="17"/>
  <c r="G124" i="17"/>
  <c r="M124" i="17" s="1"/>
  <c r="I124" i="17"/>
  <c r="K124" i="17"/>
  <c r="O124" i="17"/>
  <c r="Q124" i="17"/>
  <c r="V124" i="17"/>
  <c r="G126" i="17"/>
  <c r="I126" i="17"/>
  <c r="K126" i="17"/>
  <c r="M126" i="17"/>
  <c r="O126" i="17"/>
  <c r="Q126" i="17"/>
  <c r="V126" i="17"/>
  <c r="G128" i="17"/>
  <c r="M128" i="17" s="1"/>
  <c r="I128" i="17"/>
  <c r="K128" i="17"/>
  <c r="O128" i="17"/>
  <c r="Q128" i="17"/>
  <c r="V128" i="17"/>
  <c r="G130" i="17"/>
  <c r="I130" i="17"/>
  <c r="K130" i="17"/>
  <c r="M130" i="17"/>
  <c r="O130" i="17"/>
  <c r="Q130" i="17"/>
  <c r="V130" i="17"/>
  <c r="G132" i="17"/>
  <c r="M132" i="17" s="1"/>
  <c r="I132" i="17"/>
  <c r="K132" i="17"/>
  <c r="O132" i="17"/>
  <c r="Q132" i="17"/>
  <c r="V132" i="17"/>
  <c r="G134" i="17"/>
  <c r="I134" i="17"/>
  <c r="K134" i="17"/>
  <c r="M134" i="17"/>
  <c r="O134" i="17"/>
  <c r="Q134" i="17"/>
  <c r="V134" i="17"/>
  <c r="G136" i="17"/>
  <c r="M136" i="17" s="1"/>
  <c r="I136" i="17"/>
  <c r="K136" i="17"/>
  <c r="O136" i="17"/>
  <c r="Q136" i="17"/>
  <c r="V136" i="17"/>
  <c r="G141" i="17"/>
  <c r="I141" i="17"/>
  <c r="K141" i="17"/>
  <c r="M141" i="17"/>
  <c r="O141" i="17"/>
  <c r="Q141" i="17"/>
  <c r="V141" i="17"/>
  <c r="G143" i="17"/>
  <c r="M143" i="17" s="1"/>
  <c r="I143" i="17"/>
  <c r="K143" i="17"/>
  <c r="O143" i="17"/>
  <c r="Q143" i="17"/>
  <c r="V143" i="17"/>
  <c r="G148" i="17"/>
  <c r="I148" i="17"/>
  <c r="K148" i="17"/>
  <c r="M148" i="17"/>
  <c r="O148" i="17"/>
  <c r="Q148" i="17"/>
  <c r="V148" i="17"/>
  <c r="G153" i="17"/>
  <c r="M153" i="17" s="1"/>
  <c r="I153" i="17"/>
  <c r="K153" i="17"/>
  <c r="O153" i="17"/>
  <c r="Q153" i="17"/>
  <c r="V153" i="17"/>
  <c r="G155" i="17"/>
  <c r="I155" i="17"/>
  <c r="K155" i="17"/>
  <c r="M155" i="17"/>
  <c r="O155" i="17"/>
  <c r="Q155" i="17"/>
  <c r="V155" i="17"/>
  <c r="G157" i="17"/>
  <c r="M157" i="17" s="1"/>
  <c r="I157" i="17"/>
  <c r="K157" i="17"/>
  <c r="O157" i="17"/>
  <c r="Q157" i="17"/>
  <c r="V157" i="17"/>
  <c r="G159" i="17"/>
  <c r="I159" i="17"/>
  <c r="K159" i="17"/>
  <c r="M159" i="17"/>
  <c r="O159" i="17"/>
  <c r="Q159" i="17"/>
  <c r="V159" i="17"/>
  <c r="G161" i="17"/>
  <c r="M161" i="17" s="1"/>
  <c r="I161" i="17"/>
  <c r="K161" i="17"/>
  <c r="O161" i="17"/>
  <c r="Q161" i="17"/>
  <c r="V161" i="17"/>
  <c r="G163" i="17"/>
  <c r="I163" i="17"/>
  <c r="K163" i="17"/>
  <c r="M163" i="17"/>
  <c r="O163" i="17"/>
  <c r="Q163" i="17"/>
  <c r="V163" i="17"/>
  <c r="G165" i="17"/>
  <c r="M165" i="17" s="1"/>
  <c r="I165" i="17"/>
  <c r="K165" i="17"/>
  <c r="O165" i="17"/>
  <c r="Q165" i="17"/>
  <c r="V165" i="17"/>
  <c r="G170" i="17"/>
  <c r="I170" i="17"/>
  <c r="K170" i="17"/>
  <c r="M170" i="17"/>
  <c r="O170" i="17"/>
  <c r="Q170" i="17"/>
  <c r="V170" i="17"/>
  <c r="G176" i="17"/>
  <c r="M176" i="17" s="1"/>
  <c r="I176" i="17"/>
  <c r="K176" i="17"/>
  <c r="O176" i="17"/>
  <c r="Q176" i="17"/>
  <c r="V176" i="17"/>
  <c r="G183" i="17"/>
  <c r="I183" i="17"/>
  <c r="K183" i="17"/>
  <c r="M183" i="17"/>
  <c r="O183" i="17"/>
  <c r="Q183" i="17"/>
  <c r="V183" i="17"/>
  <c r="G191" i="17"/>
  <c r="M191" i="17" s="1"/>
  <c r="I191" i="17"/>
  <c r="K191" i="17"/>
  <c r="O191" i="17"/>
  <c r="Q191" i="17"/>
  <c r="V191" i="17"/>
  <c r="G199" i="17"/>
  <c r="I199" i="17"/>
  <c r="K199" i="17"/>
  <c r="M199" i="17"/>
  <c r="O199" i="17"/>
  <c r="Q199" i="17"/>
  <c r="V199" i="17"/>
  <c r="G207" i="17"/>
  <c r="M207" i="17" s="1"/>
  <c r="I207" i="17"/>
  <c r="K207" i="17"/>
  <c r="O207" i="17"/>
  <c r="Q207" i="17"/>
  <c r="V207" i="17"/>
  <c r="G213" i="17"/>
  <c r="I213" i="17"/>
  <c r="K213" i="17"/>
  <c r="M213" i="17"/>
  <c r="O213" i="17"/>
  <c r="Q213" i="17"/>
  <c r="V213" i="17"/>
  <c r="G219" i="17"/>
  <c r="M219" i="17" s="1"/>
  <c r="I219" i="17"/>
  <c r="K219" i="17"/>
  <c r="O219" i="17"/>
  <c r="Q219" i="17"/>
  <c r="V219" i="17"/>
  <c r="G225" i="17"/>
  <c r="I225" i="17"/>
  <c r="K225" i="17"/>
  <c r="M225" i="17"/>
  <c r="O225" i="17"/>
  <c r="Q225" i="17"/>
  <c r="V225" i="17"/>
  <c r="G231" i="17"/>
  <c r="M231" i="17" s="1"/>
  <c r="I231" i="17"/>
  <c r="K231" i="17"/>
  <c r="O231" i="17"/>
  <c r="Q231" i="17"/>
  <c r="V231" i="17"/>
  <c r="G237" i="17"/>
  <c r="I237" i="17"/>
  <c r="K237" i="17"/>
  <c r="M237" i="17"/>
  <c r="O237" i="17"/>
  <c r="Q237" i="17"/>
  <c r="V237" i="17"/>
  <c r="G241" i="17"/>
  <c r="M241" i="17" s="1"/>
  <c r="I241" i="17"/>
  <c r="K241" i="17"/>
  <c r="O241" i="17"/>
  <c r="Q241" i="17"/>
  <c r="V241" i="17"/>
  <c r="G243" i="17"/>
  <c r="I243" i="17"/>
  <c r="K243" i="17"/>
  <c r="M243" i="17"/>
  <c r="O243" i="17"/>
  <c r="Q243" i="17"/>
  <c r="V243" i="17"/>
  <c r="G245" i="17"/>
  <c r="M245" i="17" s="1"/>
  <c r="I245" i="17"/>
  <c r="K245" i="17"/>
  <c r="O245" i="17"/>
  <c r="Q245" i="17"/>
  <c r="V245" i="17"/>
  <c r="G250" i="17"/>
  <c r="I250" i="17"/>
  <c r="K250" i="17"/>
  <c r="M250" i="17"/>
  <c r="O250" i="17"/>
  <c r="Q250" i="17"/>
  <c r="V250" i="17"/>
  <c r="G256" i="17"/>
  <c r="M256" i="17" s="1"/>
  <c r="I256" i="17"/>
  <c r="K256" i="17"/>
  <c r="O256" i="17"/>
  <c r="Q256" i="17"/>
  <c r="V256" i="17"/>
  <c r="G258" i="17"/>
  <c r="I258" i="17"/>
  <c r="K258" i="17"/>
  <c r="M258" i="17"/>
  <c r="O258" i="17"/>
  <c r="Q258" i="17"/>
  <c r="V258" i="17"/>
  <c r="G260" i="17"/>
  <c r="M260" i="17" s="1"/>
  <c r="I260" i="17"/>
  <c r="K260" i="17"/>
  <c r="O260" i="17"/>
  <c r="Q260" i="17"/>
  <c r="V260" i="17"/>
  <c r="G265" i="17"/>
  <c r="I265" i="17"/>
  <c r="K265" i="17"/>
  <c r="M265" i="17"/>
  <c r="O265" i="17"/>
  <c r="Q265" i="17"/>
  <c r="V265" i="17"/>
  <c r="G274" i="17"/>
  <c r="I274" i="17"/>
  <c r="I273" i="17" s="1"/>
  <c r="K274" i="17"/>
  <c r="M274" i="17"/>
  <c r="O274" i="17"/>
  <c r="Q274" i="17"/>
  <c r="Q273" i="17" s="1"/>
  <c r="V274" i="17"/>
  <c r="G278" i="17"/>
  <c r="G273" i="17" s="1"/>
  <c r="I278" i="17"/>
  <c r="K278" i="17"/>
  <c r="K273" i="17" s="1"/>
  <c r="O278" i="17"/>
  <c r="O273" i="17" s="1"/>
  <c r="Q278" i="17"/>
  <c r="V278" i="17"/>
  <c r="V273" i="17" s="1"/>
  <c r="G280" i="17"/>
  <c r="I280" i="17"/>
  <c r="K280" i="17"/>
  <c r="M280" i="17"/>
  <c r="O280" i="17"/>
  <c r="Q280" i="17"/>
  <c r="V280" i="17"/>
  <c r="G282" i="17"/>
  <c r="M282" i="17" s="1"/>
  <c r="I282" i="17"/>
  <c r="K282" i="17"/>
  <c r="O282" i="17"/>
  <c r="Q282" i="17"/>
  <c r="V282" i="17"/>
  <c r="G284" i="17"/>
  <c r="I284" i="17"/>
  <c r="K284" i="17"/>
  <c r="M284" i="17"/>
  <c r="O284" i="17"/>
  <c r="Q284" i="17"/>
  <c r="V284" i="17"/>
  <c r="G286" i="17"/>
  <c r="M286" i="17" s="1"/>
  <c r="I286" i="17"/>
  <c r="K286" i="17"/>
  <c r="O286" i="17"/>
  <c r="Q286" i="17"/>
  <c r="V286" i="17"/>
  <c r="G290" i="17"/>
  <c r="I290" i="17"/>
  <c r="K290" i="17"/>
  <c r="M290" i="17"/>
  <c r="O290" i="17"/>
  <c r="Q290" i="17"/>
  <c r="V290" i="17"/>
  <c r="G294" i="17"/>
  <c r="M294" i="17" s="1"/>
  <c r="I294" i="17"/>
  <c r="K294" i="17"/>
  <c r="O294" i="17"/>
  <c r="Q294" i="17"/>
  <c r="V294" i="17"/>
  <c r="G296" i="17"/>
  <c r="I296" i="17"/>
  <c r="K296" i="17"/>
  <c r="M296" i="17"/>
  <c r="O296" i="17"/>
  <c r="Q296" i="17"/>
  <c r="V296" i="17"/>
  <c r="G298" i="17"/>
  <c r="M298" i="17" s="1"/>
  <c r="I298" i="17"/>
  <c r="K298" i="17"/>
  <c r="O298" i="17"/>
  <c r="Q298" i="17"/>
  <c r="V298" i="17"/>
  <c r="G300" i="17"/>
  <c r="I300" i="17"/>
  <c r="K300" i="17"/>
  <c r="M300" i="17"/>
  <c r="O300" i="17"/>
  <c r="Q300" i="17"/>
  <c r="V300" i="17"/>
  <c r="G304" i="17"/>
  <c r="M304" i="17" s="1"/>
  <c r="I304" i="17"/>
  <c r="K304" i="17"/>
  <c r="O304" i="17"/>
  <c r="Q304" i="17"/>
  <c r="V304" i="17"/>
  <c r="G306" i="17"/>
  <c r="I306" i="17"/>
  <c r="K306" i="17"/>
  <c r="M306" i="17"/>
  <c r="O306" i="17"/>
  <c r="Q306" i="17"/>
  <c r="V306" i="17"/>
  <c r="G311" i="17"/>
  <c r="M311" i="17" s="1"/>
  <c r="I311" i="17"/>
  <c r="K311" i="17"/>
  <c r="O311" i="17"/>
  <c r="Q311" i="17"/>
  <c r="V311" i="17"/>
  <c r="G313" i="17"/>
  <c r="I313" i="17"/>
  <c r="K313" i="17"/>
  <c r="M313" i="17"/>
  <c r="O313" i="17"/>
  <c r="Q313" i="17"/>
  <c r="V313" i="17"/>
  <c r="G318" i="17"/>
  <c r="M318" i="17" s="1"/>
  <c r="I318" i="17"/>
  <c r="K318" i="17"/>
  <c r="O318" i="17"/>
  <c r="Q318" i="17"/>
  <c r="V318" i="17"/>
  <c r="G320" i="17"/>
  <c r="I320" i="17"/>
  <c r="K320" i="17"/>
  <c r="M320" i="17"/>
  <c r="O320" i="17"/>
  <c r="Q320" i="17"/>
  <c r="V320" i="17"/>
  <c r="G322" i="17"/>
  <c r="M322" i="17" s="1"/>
  <c r="I322" i="17"/>
  <c r="K322" i="17"/>
  <c r="O322" i="17"/>
  <c r="Q322" i="17"/>
  <c r="V322" i="17"/>
  <c r="G324" i="17"/>
  <c r="I324" i="17"/>
  <c r="K324" i="17"/>
  <c r="M324" i="17"/>
  <c r="O324" i="17"/>
  <c r="Q324" i="17"/>
  <c r="V324" i="17"/>
  <c r="G326" i="17"/>
  <c r="M326" i="17" s="1"/>
  <c r="I326" i="17"/>
  <c r="K326" i="17"/>
  <c r="O326" i="17"/>
  <c r="Q326" i="17"/>
  <c r="V326" i="17"/>
  <c r="G328" i="17"/>
  <c r="I328" i="17"/>
  <c r="K328" i="17"/>
  <c r="M328" i="17"/>
  <c r="O328" i="17"/>
  <c r="Q328" i="17"/>
  <c r="V328" i="17"/>
  <c r="G333" i="17"/>
  <c r="M333" i="17" s="1"/>
  <c r="I333" i="17"/>
  <c r="K333" i="17"/>
  <c r="O333" i="17"/>
  <c r="Q333" i="17"/>
  <c r="V333" i="17"/>
  <c r="G339" i="17"/>
  <c r="G338" i="17" s="1"/>
  <c r="I339" i="17"/>
  <c r="K339" i="17"/>
  <c r="K338" i="17" s="1"/>
  <c r="O339" i="17"/>
  <c r="O338" i="17" s="1"/>
  <c r="Q339" i="17"/>
  <c r="V339" i="17"/>
  <c r="V338" i="17" s="1"/>
  <c r="G341" i="17"/>
  <c r="I341" i="17"/>
  <c r="I338" i="17" s="1"/>
  <c r="K341" i="17"/>
  <c r="M341" i="17"/>
  <c r="O341" i="17"/>
  <c r="Q341" i="17"/>
  <c r="Q338" i="17" s="1"/>
  <c r="V341" i="17"/>
  <c r="G343" i="17"/>
  <c r="M343" i="17" s="1"/>
  <c r="I343" i="17"/>
  <c r="K343" i="17"/>
  <c r="O343" i="17"/>
  <c r="Q343" i="17"/>
  <c r="V343" i="17"/>
  <c r="G348" i="17"/>
  <c r="I348" i="17"/>
  <c r="K348" i="17"/>
  <c r="M348" i="17"/>
  <c r="O348" i="17"/>
  <c r="Q348" i="17"/>
  <c r="V348" i="17"/>
  <c r="G350" i="17"/>
  <c r="M350" i="17" s="1"/>
  <c r="I350" i="17"/>
  <c r="K350" i="17"/>
  <c r="O350" i="17"/>
  <c r="Q350" i="17"/>
  <c r="V350" i="17"/>
  <c r="G352" i="17"/>
  <c r="I352" i="17"/>
  <c r="K352" i="17"/>
  <c r="M352" i="17"/>
  <c r="O352" i="17"/>
  <c r="Q352" i="17"/>
  <c r="V352" i="17"/>
  <c r="G354" i="17"/>
  <c r="M354" i="17" s="1"/>
  <c r="I354" i="17"/>
  <c r="K354" i="17"/>
  <c r="O354" i="17"/>
  <c r="Q354" i="17"/>
  <c r="V354" i="17"/>
  <c r="G359" i="17"/>
  <c r="I359" i="17"/>
  <c r="K359" i="17"/>
  <c r="M359" i="17"/>
  <c r="O359" i="17"/>
  <c r="Q359" i="17"/>
  <c r="V359" i="17"/>
  <c r="G361" i="17"/>
  <c r="M361" i="17" s="1"/>
  <c r="I361" i="17"/>
  <c r="K361" i="17"/>
  <c r="O361" i="17"/>
  <c r="Q361" i="17"/>
  <c r="V361" i="17"/>
  <c r="G363" i="17"/>
  <c r="I363" i="17"/>
  <c r="K363" i="17"/>
  <c r="M363" i="17"/>
  <c r="O363" i="17"/>
  <c r="Q363" i="17"/>
  <c r="V363" i="17"/>
  <c r="G365" i="17"/>
  <c r="M365" i="17" s="1"/>
  <c r="I365" i="17"/>
  <c r="K365" i="17"/>
  <c r="O365" i="17"/>
  <c r="Q365" i="17"/>
  <c r="V365" i="17"/>
  <c r="G367" i="17"/>
  <c r="I367" i="17"/>
  <c r="K367" i="17"/>
  <c r="M367" i="17"/>
  <c r="O367" i="17"/>
  <c r="Q367" i="17"/>
  <c r="V367" i="17"/>
  <c r="G370" i="17"/>
  <c r="M370" i="17" s="1"/>
  <c r="I370" i="17"/>
  <c r="K370" i="17"/>
  <c r="O370" i="17"/>
  <c r="Q370" i="17"/>
  <c r="V370" i="17"/>
  <c r="G372" i="17"/>
  <c r="I372" i="17"/>
  <c r="K372" i="17"/>
  <c r="M372" i="17"/>
  <c r="O372" i="17"/>
  <c r="Q372" i="17"/>
  <c r="V372" i="17"/>
  <c r="G374" i="17"/>
  <c r="M374" i="17" s="1"/>
  <c r="I374" i="17"/>
  <c r="K374" i="17"/>
  <c r="O374" i="17"/>
  <c r="Q374" i="17"/>
  <c r="V374" i="17"/>
  <c r="G376" i="17"/>
  <c r="I376" i="17"/>
  <c r="K376" i="17"/>
  <c r="M376" i="17"/>
  <c r="O376" i="17"/>
  <c r="Q376" i="17"/>
  <c r="V376" i="17"/>
  <c r="G382" i="17"/>
  <c r="I382" i="17"/>
  <c r="I381" i="17" s="1"/>
  <c r="K382" i="17"/>
  <c r="M382" i="17"/>
  <c r="O382" i="17"/>
  <c r="Q382" i="17"/>
  <c r="Q381" i="17" s="1"/>
  <c r="V382" i="17"/>
  <c r="G388" i="17"/>
  <c r="G381" i="17" s="1"/>
  <c r="I388" i="17"/>
  <c r="K388" i="17"/>
  <c r="K381" i="17" s="1"/>
  <c r="O388" i="17"/>
  <c r="O381" i="17" s="1"/>
  <c r="Q388" i="17"/>
  <c r="V388" i="17"/>
  <c r="V381" i="17" s="1"/>
  <c r="G390" i="17"/>
  <c r="I390" i="17"/>
  <c r="K390" i="17"/>
  <c r="M390" i="17"/>
  <c r="O390" i="17"/>
  <c r="Q390" i="17"/>
  <c r="V390" i="17"/>
  <c r="G392" i="17"/>
  <c r="M392" i="17" s="1"/>
  <c r="I392" i="17"/>
  <c r="K392" i="17"/>
  <c r="O392" i="17"/>
  <c r="Q392" i="17"/>
  <c r="V392" i="17"/>
  <c r="G394" i="17"/>
  <c r="I394" i="17"/>
  <c r="K394" i="17"/>
  <c r="M394" i="17"/>
  <c r="O394" i="17"/>
  <c r="Q394" i="17"/>
  <c r="V394" i="17"/>
  <c r="G398" i="17"/>
  <c r="M398" i="17" s="1"/>
  <c r="I398" i="17"/>
  <c r="K398" i="17"/>
  <c r="O398" i="17"/>
  <c r="Q398" i="17"/>
  <c r="V398" i="17"/>
  <c r="G402" i="17"/>
  <c r="I402" i="17"/>
  <c r="K402" i="17"/>
  <c r="M402" i="17"/>
  <c r="O402" i="17"/>
  <c r="Q402" i="17"/>
  <c r="V402" i="17"/>
  <c r="G407" i="17"/>
  <c r="M407" i="17" s="1"/>
  <c r="I407" i="17"/>
  <c r="K407" i="17"/>
  <c r="O407" i="17"/>
  <c r="Q407" i="17"/>
  <c r="V407" i="17"/>
  <c r="G409" i="17"/>
  <c r="I409" i="17"/>
  <c r="K409" i="17"/>
  <c r="M409" i="17"/>
  <c r="O409" i="17"/>
  <c r="Q409" i="17"/>
  <c r="V409" i="17"/>
  <c r="G413" i="17"/>
  <c r="M413" i="17" s="1"/>
  <c r="I413" i="17"/>
  <c r="K413" i="17"/>
  <c r="O413" i="17"/>
  <c r="Q413" i="17"/>
  <c r="V413" i="17"/>
  <c r="G417" i="17"/>
  <c r="I417" i="17"/>
  <c r="K417" i="17"/>
  <c r="M417" i="17"/>
  <c r="O417" i="17"/>
  <c r="Q417" i="17"/>
  <c r="V417" i="17"/>
  <c r="G419" i="17"/>
  <c r="M419" i="17" s="1"/>
  <c r="I419" i="17"/>
  <c r="K419" i="17"/>
  <c r="O419" i="17"/>
  <c r="Q419" i="17"/>
  <c r="V419" i="17"/>
  <c r="G421" i="17"/>
  <c r="I421" i="17"/>
  <c r="K421" i="17"/>
  <c r="M421" i="17"/>
  <c r="O421" i="17"/>
  <c r="Q421" i="17"/>
  <c r="V421" i="17"/>
  <c r="G423" i="17"/>
  <c r="M423" i="17" s="1"/>
  <c r="I423" i="17"/>
  <c r="K423" i="17"/>
  <c r="O423" i="17"/>
  <c r="Q423" i="17"/>
  <c r="V423" i="17"/>
  <c r="G427" i="17"/>
  <c r="I427" i="17"/>
  <c r="K427" i="17"/>
  <c r="M427" i="17"/>
  <c r="O427" i="17"/>
  <c r="Q427" i="17"/>
  <c r="V427" i="17"/>
  <c r="G429" i="17"/>
  <c r="M429" i="17" s="1"/>
  <c r="I429" i="17"/>
  <c r="K429" i="17"/>
  <c r="O429" i="17"/>
  <c r="Q429" i="17"/>
  <c r="V429" i="17"/>
  <c r="G431" i="17"/>
  <c r="I431" i="17"/>
  <c r="K431" i="17"/>
  <c r="M431" i="17"/>
  <c r="O431" i="17"/>
  <c r="Q431" i="17"/>
  <c r="V431" i="17"/>
  <c r="G433" i="17"/>
  <c r="M433" i="17" s="1"/>
  <c r="I433" i="17"/>
  <c r="K433" i="17"/>
  <c r="O433" i="17"/>
  <c r="Q433" i="17"/>
  <c r="V433" i="17"/>
  <c r="G437" i="17"/>
  <c r="I437" i="17"/>
  <c r="K437" i="17"/>
  <c r="M437" i="17"/>
  <c r="O437" i="17"/>
  <c r="Q437" i="17"/>
  <c r="V437" i="17"/>
  <c r="AE440" i="17"/>
  <c r="AF440" i="17"/>
  <c r="G1131" i="16"/>
  <c r="BA515" i="16"/>
  <c r="BA395" i="16"/>
  <c r="BA244" i="16"/>
  <c r="BA140" i="16"/>
  <c r="G8" i="16"/>
  <c r="K8" i="16"/>
  <c r="O8" i="16"/>
  <c r="V8" i="16"/>
  <c r="G9" i="16"/>
  <c r="I9" i="16"/>
  <c r="I8" i="16" s="1"/>
  <c r="K9" i="16"/>
  <c r="M9" i="16"/>
  <c r="M8" i="16" s="1"/>
  <c r="O9" i="16"/>
  <c r="Q9" i="16"/>
  <c r="Q8" i="16" s="1"/>
  <c r="V9" i="16"/>
  <c r="G22" i="16"/>
  <c r="I22" i="16"/>
  <c r="I21" i="16" s="1"/>
  <c r="K22" i="16"/>
  <c r="M22" i="16"/>
  <c r="O22" i="16"/>
  <c r="Q22" i="16"/>
  <c r="Q21" i="16" s="1"/>
  <c r="V22" i="16"/>
  <c r="G24" i="16"/>
  <c r="G21" i="16" s="1"/>
  <c r="I24" i="16"/>
  <c r="K24" i="16"/>
  <c r="K21" i="16" s="1"/>
  <c r="O24" i="16"/>
  <c r="O21" i="16" s="1"/>
  <c r="Q24" i="16"/>
  <c r="V24" i="16"/>
  <c r="V21" i="16" s="1"/>
  <c r="G26" i="16"/>
  <c r="I26" i="16"/>
  <c r="K26" i="16"/>
  <c r="M26" i="16"/>
  <c r="O26" i="16"/>
  <c r="Q26" i="16"/>
  <c r="V26" i="16"/>
  <c r="G28" i="16"/>
  <c r="M28" i="16" s="1"/>
  <c r="I28" i="16"/>
  <c r="K28" i="16"/>
  <c r="O28" i="16"/>
  <c r="Q28" i="16"/>
  <c r="V28" i="16"/>
  <c r="G30" i="16"/>
  <c r="I30" i="16"/>
  <c r="K30" i="16"/>
  <c r="M30" i="16"/>
  <c r="O30" i="16"/>
  <c r="Q30" i="16"/>
  <c r="V30" i="16"/>
  <c r="G32" i="16"/>
  <c r="M32" i="16" s="1"/>
  <c r="I32" i="16"/>
  <c r="K32" i="16"/>
  <c r="O32" i="16"/>
  <c r="Q32" i="16"/>
  <c r="V32" i="16"/>
  <c r="G34" i="16"/>
  <c r="I34" i="16"/>
  <c r="K34" i="16"/>
  <c r="M34" i="16"/>
  <c r="O34" i="16"/>
  <c r="Q34" i="16"/>
  <c r="V34" i="16"/>
  <c r="G36" i="16"/>
  <c r="M36" i="16" s="1"/>
  <c r="I36" i="16"/>
  <c r="K36" i="16"/>
  <c r="O36" i="16"/>
  <c r="Q36" i="16"/>
  <c r="V36" i="16"/>
  <c r="G38" i="16"/>
  <c r="I38" i="16"/>
  <c r="K38" i="16"/>
  <c r="M38" i="16"/>
  <c r="O38" i="16"/>
  <c r="Q38" i="16"/>
  <c r="V38" i="16"/>
  <c r="G40" i="16"/>
  <c r="M40" i="16" s="1"/>
  <c r="I40" i="16"/>
  <c r="K40" i="16"/>
  <c r="O40" i="16"/>
  <c r="Q40" i="16"/>
  <c r="V40" i="16"/>
  <c r="G42" i="16"/>
  <c r="I42" i="16"/>
  <c r="K42" i="16"/>
  <c r="M42" i="16"/>
  <c r="O42" i="16"/>
  <c r="Q42" i="16"/>
  <c r="V42" i="16"/>
  <c r="G44" i="16"/>
  <c r="M44" i="16" s="1"/>
  <c r="I44" i="16"/>
  <c r="K44" i="16"/>
  <c r="O44" i="16"/>
  <c r="Q44" i="16"/>
  <c r="V44" i="16"/>
  <c r="G46" i="16"/>
  <c r="I46" i="16"/>
  <c r="K46" i="16"/>
  <c r="M46" i="16"/>
  <c r="O46" i="16"/>
  <c r="Q46" i="16"/>
  <c r="V46" i="16"/>
  <c r="G48" i="16"/>
  <c r="M48" i="16" s="1"/>
  <c r="I48" i="16"/>
  <c r="K48" i="16"/>
  <c r="O48" i="16"/>
  <c r="Q48" i="16"/>
  <c r="V48" i="16"/>
  <c r="G50" i="16"/>
  <c r="I50" i="16"/>
  <c r="K50" i="16"/>
  <c r="M50" i="16"/>
  <c r="O50" i="16"/>
  <c r="Q50" i="16"/>
  <c r="V50" i="16"/>
  <c r="G52" i="16"/>
  <c r="M52" i="16" s="1"/>
  <c r="I52" i="16"/>
  <c r="K52" i="16"/>
  <c r="O52" i="16"/>
  <c r="Q52" i="16"/>
  <c r="V52" i="16"/>
  <c r="G55" i="16"/>
  <c r="G54" i="16" s="1"/>
  <c r="I55" i="16"/>
  <c r="K55" i="16"/>
  <c r="K54" i="16" s="1"/>
  <c r="O55" i="16"/>
  <c r="O54" i="16" s="1"/>
  <c r="Q55" i="16"/>
  <c r="V55" i="16"/>
  <c r="V54" i="16" s="1"/>
  <c r="G57" i="16"/>
  <c r="I57" i="16"/>
  <c r="I54" i="16" s="1"/>
  <c r="K57" i="16"/>
  <c r="M57" i="16"/>
  <c r="O57" i="16"/>
  <c r="Q57" i="16"/>
  <c r="Q54" i="16" s="1"/>
  <c r="V57" i="16"/>
  <c r="G59" i="16"/>
  <c r="M59" i="16" s="1"/>
  <c r="I59" i="16"/>
  <c r="K59" i="16"/>
  <c r="O59" i="16"/>
  <c r="Q59" i="16"/>
  <c r="V59" i="16"/>
  <c r="G61" i="16"/>
  <c r="I61" i="16"/>
  <c r="K61" i="16"/>
  <c r="M61" i="16"/>
  <c r="O61" i="16"/>
  <c r="Q61" i="16"/>
  <c r="V61" i="16"/>
  <c r="G63" i="16"/>
  <c r="M63" i="16" s="1"/>
  <c r="I63" i="16"/>
  <c r="K63" i="16"/>
  <c r="O63" i="16"/>
  <c r="Q63" i="16"/>
  <c r="V63" i="16"/>
  <c r="G65" i="16"/>
  <c r="I65" i="16"/>
  <c r="K65" i="16"/>
  <c r="M65" i="16"/>
  <c r="O65" i="16"/>
  <c r="Q65" i="16"/>
  <c r="V65" i="16"/>
  <c r="G67" i="16"/>
  <c r="M67" i="16" s="1"/>
  <c r="I67" i="16"/>
  <c r="K67" i="16"/>
  <c r="O67" i="16"/>
  <c r="Q67" i="16"/>
  <c r="V67" i="16"/>
  <c r="G69" i="16"/>
  <c r="I69" i="16"/>
  <c r="K69" i="16"/>
  <c r="M69" i="16"/>
  <c r="O69" i="16"/>
  <c r="Q69" i="16"/>
  <c r="V69" i="16"/>
  <c r="G71" i="16"/>
  <c r="M71" i="16" s="1"/>
  <c r="I71" i="16"/>
  <c r="K71" i="16"/>
  <c r="O71" i="16"/>
  <c r="Q71" i="16"/>
  <c r="V71" i="16"/>
  <c r="G73" i="16"/>
  <c r="I73" i="16"/>
  <c r="K73" i="16"/>
  <c r="M73" i="16"/>
  <c r="O73" i="16"/>
  <c r="Q73" i="16"/>
  <c r="V73" i="16"/>
  <c r="G75" i="16"/>
  <c r="M75" i="16" s="1"/>
  <c r="I75" i="16"/>
  <c r="K75" i="16"/>
  <c r="O75" i="16"/>
  <c r="Q75" i="16"/>
  <c r="V75" i="16"/>
  <c r="G77" i="16"/>
  <c r="I77" i="16"/>
  <c r="K77" i="16"/>
  <c r="M77" i="16"/>
  <c r="O77" i="16"/>
  <c r="Q77" i="16"/>
  <c r="V77" i="16"/>
  <c r="G79" i="16"/>
  <c r="M79" i="16" s="1"/>
  <c r="I79" i="16"/>
  <c r="K79" i="16"/>
  <c r="O79" i="16"/>
  <c r="Q79" i="16"/>
  <c r="V79" i="16"/>
  <c r="G81" i="16"/>
  <c r="I81" i="16"/>
  <c r="K81" i="16"/>
  <c r="M81" i="16"/>
  <c r="O81" i="16"/>
  <c r="Q81" i="16"/>
  <c r="V81" i="16"/>
  <c r="G83" i="16"/>
  <c r="M83" i="16" s="1"/>
  <c r="I83" i="16"/>
  <c r="K83" i="16"/>
  <c r="O83" i="16"/>
  <c r="Q83" i="16"/>
  <c r="V83" i="16"/>
  <c r="G85" i="16"/>
  <c r="I85" i="16"/>
  <c r="K85" i="16"/>
  <c r="M85" i="16"/>
  <c r="O85" i="16"/>
  <c r="Q85" i="16"/>
  <c r="V85" i="16"/>
  <c r="G87" i="16"/>
  <c r="M87" i="16" s="1"/>
  <c r="I87" i="16"/>
  <c r="K87" i="16"/>
  <c r="O87" i="16"/>
  <c r="Q87" i="16"/>
  <c r="V87" i="16"/>
  <c r="G89" i="16"/>
  <c r="I89" i="16"/>
  <c r="K89" i="16"/>
  <c r="M89" i="16"/>
  <c r="O89" i="16"/>
  <c r="Q89" i="16"/>
  <c r="V89" i="16"/>
  <c r="G91" i="16"/>
  <c r="M91" i="16" s="1"/>
  <c r="I91" i="16"/>
  <c r="K91" i="16"/>
  <c r="O91" i="16"/>
  <c r="Q91" i="16"/>
  <c r="V91" i="16"/>
  <c r="G93" i="16"/>
  <c r="I93" i="16"/>
  <c r="K93" i="16"/>
  <c r="M93" i="16"/>
  <c r="O93" i="16"/>
  <c r="Q93" i="16"/>
  <c r="V93" i="16"/>
  <c r="G95" i="16"/>
  <c r="M95" i="16" s="1"/>
  <c r="I95" i="16"/>
  <c r="K95" i="16"/>
  <c r="O95" i="16"/>
  <c r="Q95" i="16"/>
  <c r="V95" i="16"/>
  <c r="G97" i="16"/>
  <c r="I97" i="16"/>
  <c r="K97" i="16"/>
  <c r="M97" i="16"/>
  <c r="O97" i="16"/>
  <c r="Q97" i="16"/>
  <c r="V97" i="16"/>
  <c r="G99" i="16"/>
  <c r="M99" i="16" s="1"/>
  <c r="I99" i="16"/>
  <c r="K99" i="16"/>
  <c r="O99" i="16"/>
  <c r="Q99" i="16"/>
  <c r="V99" i="16"/>
  <c r="G101" i="16"/>
  <c r="I101" i="16"/>
  <c r="K101" i="16"/>
  <c r="M101" i="16"/>
  <c r="O101" i="16"/>
  <c r="Q101" i="16"/>
  <c r="V101" i="16"/>
  <c r="G103" i="16"/>
  <c r="M103" i="16" s="1"/>
  <c r="I103" i="16"/>
  <c r="K103" i="16"/>
  <c r="O103" i="16"/>
  <c r="Q103" i="16"/>
  <c r="V103" i="16"/>
  <c r="G105" i="16"/>
  <c r="I105" i="16"/>
  <c r="K105" i="16"/>
  <c r="M105" i="16"/>
  <c r="O105" i="16"/>
  <c r="Q105" i="16"/>
  <c r="V105" i="16"/>
  <c r="G107" i="16"/>
  <c r="M107" i="16" s="1"/>
  <c r="I107" i="16"/>
  <c r="K107" i="16"/>
  <c r="O107" i="16"/>
  <c r="Q107" i="16"/>
  <c r="V107" i="16"/>
  <c r="G109" i="16"/>
  <c r="I109" i="16"/>
  <c r="K109" i="16"/>
  <c r="M109" i="16"/>
  <c r="O109" i="16"/>
  <c r="Q109" i="16"/>
  <c r="V109" i="16"/>
  <c r="G111" i="16"/>
  <c r="M111" i="16" s="1"/>
  <c r="I111" i="16"/>
  <c r="K111" i="16"/>
  <c r="O111" i="16"/>
  <c r="Q111" i="16"/>
  <c r="V111" i="16"/>
  <c r="G113" i="16"/>
  <c r="I113" i="16"/>
  <c r="K113" i="16"/>
  <c r="M113" i="16"/>
  <c r="O113" i="16"/>
  <c r="Q113" i="16"/>
  <c r="V113" i="16"/>
  <c r="G115" i="16"/>
  <c r="M115" i="16" s="1"/>
  <c r="I115" i="16"/>
  <c r="K115" i="16"/>
  <c r="O115" i="16"/>
  <c r="Q115" i="16"/>
  <c r="V115" i="16"/>
  <c r="G117" i="16"/>
  <c r="I117" i="16"/>
  <c r="K117" i="16"/>
  <c r="M117" i="16"/>
  <c r="O117" i="16"/>
  <c r="Q117" i="16"/>
  <c r="V117" i="16"/>
  <c r="G119" i="16"/>
  <c r="M119" i="16" s="1"/>
  <c r="I119" i="16"/>
  <c r="K119" i="16"/>
  <c r="O119" i="16"/>
  <c r="Q119" i="16"/>
  <c r="V119" i="16"/>
  <c r="G121" i="16"/>
  <c r="I121" i="16"/>
  <c r="K121" i="16"/>
  <c r="M121" i="16"/>
  <c r="O121" i="16"/>
  <c r="Q121" i="16"/>
  <c r="V121" i="16"/>
  <c r="G123" i="16"/>
  <c r="M123" i="16" s="1"/>
  <c r="I123" i="16"/>
  <c r="K123" i="16"/>
  <c r="O123" i="16"/>
  <c r="Q123" i="16"/>
  <c r="V123" i="16"/>
  <c r="G125" i="16"/>
  <c r="I125" i="16"/>
  <c r="K125" i="16"/>
  <c r="M125" i="16"/>
  <c r="O125" i="16"/>
  <c r="Q125" i="16"/>
  <c r="V125" i="16"/>
  <c r="G127" i="16"/>
  <c r="I127" i="16"/>
  <c r="K127" i="16"/>
  <c r="M127" i="16"/>
  <c r="O127" i="16"/>
  <c r="Q127" i="16"/>
  <c r="V127" i="16"/>
  <c r="G129" i="16"/>
  <c r="I129" i="16"/>
  <c r="K129" i="16"/>
  <c r="M129" i="16"/>
  <c r="O129" i="16"/>
  <c r="Q129" i="16"/>
  <c r="V129" i="16"/>
  <c r="G131" i="16"/>
  <c r="I131" i="16"/>
  <c r="K131" i="16"/>
  <c r="M131" i="16"/>
  <c r="O131" i="16"/>
  <c r="Q131" i="16"/>
  <c r="V131" i="16"/>
  <c r="G133" i="16"/>
  <c r="I133" i="16"/>
  <c r="K133" i="16"/>
  <c r="M133" i="16"/>
  <c r="O133" i="16"/>
  <c r="Q133" i="16"/>
  <c r="V133" i="16"/>
  <c r="G135" i="16"/>
  <c r="I135" i="16"/>
  <c r="K135" i="16"/>
  <c r="M135" i="16"/>
  <c r="O135" i="16"/>
  <c r="Q135" i="16"/>
  <c r="V135" i="16"/>
  <c r="G137" i="16"/>
  <c r="I137" i="16"/>
  <c r="K137" i="16"/>
  <c r="M137" i="16"/>
  <c r="O137" i="16"/>
  <c r="Q137" i="16"/>
  <c r="V137" i="16"/>
  <c r="G139" i="16"/>
  <c r="I139" i="16"/>
  <c r="K139" i="16"/>
  <c r="M139" i="16"/>
  <c r="O139" i="16"/>
  <c r="Q139" i="16"/>
  <c r="V139" i="16"/>
  <c r="G142" i="16"/>
  <c r="I142" i="16"/>
  <c r="K142" i="16"/>
  <c r="M142" i="16"/>
  <c r="O142" i="16"/>
  <c r="Q142" i="16"/>
  <c r="V142" i="16"/>
  <c r="G144" i="16"/>
  <c r="I144" i="16"/>
  <c r="K144" i="16"/>
  <c r="M144" i="16"/>
  <c r="O144" i="16"/>
  <c r="Q144" i="16"/>
  <c r="V144" i="16"/>
  <c r="G146" i="16"/>
  <c r="I146" i="16"/>
  <c r="K146" i="16"/>
  <c r="M146" i="16"/>
  <c r="O146" i="16"/>
  <c r="Q146" i="16"/>
  <c r="V146" i="16"/>
  <c r="G148" i="16"/>
  <c r="I148" i="16"/>
  <c r="K148" i="16"/>
  <c r="M148" i="16"/>
  <c r="O148" i="16"/>
  <c r="Q148" i="16"/>
  <c r="V148" i="16"/>
  <c r="G150" i="16"/>
  <c r="I150" i="16"/>
  <c r="K150" i="16"/>
  <c r="M150" i="16"/>
  <c r="O150" i="16"/>
  <c r="Q150" i="16"/>
  <c r="V150" i="16"/>
  <c r="G152" i="16"/>
  <c r="I152" i="16"/>
  <c r="K152" i="16"/>
  <c r="M152" i="16"/>
  <c r="O152" i="16"/>
  <c r="Q152" i="16"/>
  <c r="V152" i="16"/>
  <c r="G154" i="16"/>
  <c r="I154" i="16"/>
  <c r="K154" i="16"/>
  <c r="M154" i="16"/>
  <c r="O154" i="16"/>
  <c r="Q154" i="16"/>
  <c r="V154" i="16"/>
  <c r="G156" i="16"/>
  <c r="I156" i="16"/>
  <c r="K156" i="16"/>
  <c r="M156" i="16"/>
  <c r="O156" i="16"/>
  <c r="Q156" i="16"/>
  <c r="V156" i="16"/>
  <c r="G158" i="16"/>
  <c r="I158" i="16"/>
  <c r="K158" i="16"/>
  <c r="M158" i="16"/>
  <c r="O158" i="16"/>
  <c r="Q158" i="16"/>
  <c r="V158" i="16"/>
  <c r="G160" i="16"/>
  <c r="M160" i="16" s="1"/>
  <c r="I160" i="16"/>
  <c r="K160" i="16"/>
  <c r="O160" i="16"/>
  <c r="Q160" i="16"/>
  <c r="V160" i="16"/>
  <c r="G162" i="16"/>
  <c r="I162" i="16"/>
  <c r="K162" i="16"/>
  <c r="M162" i="16"/>
  <c r="O162" i="16"/>
  <c r="Q162" i="16"/>
  <c r="V162" i="16"/>
  <c r="G164" i="16"/>
  <c r="M164" i="16" s="1"/>
  <c r="I164" i="16"/>
  <c r="K164" i="16"/>
  <c r="O164" i="16"/>
  <c r="Q164" i="16"/>
  <c r="V164" i="16"/>
  <c r="G166" i="16"/>
  <c r="I166" i="16"/>
  <c r="K166" i="16"/>
  <c r="M166" i="16"/>
  <c r="O166" i="16"/>
  <c r="Q166" i="16"/>
  <c r="V166" i="16"/>
  <c r="G168" i="16"/>
  <c r="I168" i="16"/>
  <c r="K168" i="16"/>
  <c r="M168" i="16"/>
  <c r="O168" i="16"/>
  <c r="Q168" i="16"/>
  <c r="V168" i="16"/>
  <c r="G170" i="16"/>
  <c r="I170" i="16"/>
  <c r="K170" i="16"/>
  <c r="M170" i="16"/>
  <c r="O170" i="16"/>
  <c r="Q170" i="16"/>
  <c r="V170" i="16"/>
  <c r="G172" i="16"/>
  <c r="I172" i="16"/>
  <c r="K172" i="16"/>
  <c r="M172" i="16"/>
  <c r="O172" i="16"/>
  <c r="Q172" i="16"/>
  <c r="V172" i="16"/>
  <c r="G174" i="16"/>
  <c r="I174" i="16"/>
  <c r="K174" i="16"/>
  <c r="M174" i="16"/>
  <c r="O174" i="16"/>
  <c r="Q174" i="16"/>
  <c r="V174" i="16"/>
  <c r="G176" i="16"/>
  <c r="I176" i="16"/>
  <c r="K176" i="16"/>
  <c r="M176" i="16"/>
  <c r="O176" i="16"/>
  <c r="Q176" i="16"/>
  <c r="V176" i="16"/>
  <c r="G179" i="16"/>
  <c r="I179" i="16"/>
  <c r="I178" i="16" s="1"/>
  <c r="K179" i="16"/>
  <c r="M179" i="16"/>
  <c r="O179" i="16"/>
  <c r="Q179" i="16"/>
  <c r="Q178" i="16" s="1"/>
  <c r="V179" i="16"/>
  <c r="G181" i="16"/>
  <c r="M181" i="16" s="1"/>
  <c r="I181" i="16"/>
  <c r="K181" i="16"/>
  <c r="K178" i="16" s="1"/>
  <c r="O181" i="16"/>
  <c r="O178" i="16" s="1"/>
  <c r="Q181" i="16"/>
  <c r="V181" i="16"/>
  <c r="V178" i="16" s="1"/>
  <c r="G183" i="16"/>
  <c r="I183" i="16"/>
  <c r="K183" i="16"/>
  <c r="M183" i="16"/>
  <c r="O183" i="16"/>
  <c r="Q183" i="16"/>
  <c r="V183" i="16"/>
  <c r="G185" i="16"/>
  <c r="M185" i="16" s="1"/>
  <c r="I185" i="16"/>
  <c r="K185" i="16"/>
  <c r="O185" i="16"/>
  <c r="Q185" i="16"/>
  <c r="V185" i="16"/>
  <c r="G187" i="16"/>
  <c r="I187" i="16"/>
  <c r="K187" i="16"/>
  <c r="M187" i="16"/>
  <c r="O187" i="16"/>
  <c r="Q187" i="16"/>
  <c r="V187" i="16"/>
  <c r="G189" i="16"/>
  <c r="M189" i="16" s="1"/>
  <c r="I189" i="16"/>
  <c r="K189" i="16"/>
  <c r="O189" i="16"/>
  <c r="Q189" i="16"/>
  <c r="V189" i="16"/>
  <c r="G191" i="16"/>
  <c r="I191" i="16"/>
  <c r="K191" i="16"/>
  <c r="M191" i="16"/>
  <c r="O191" i="16"/>
  <c r="Q191" i="16"/>
  <c r="V191" i="16"/>
  <c r="G193" i="16"/>
  <c r="M193" i="16" s="1"/>
  <c r="I193" i="16"/>
  <c r="K193" i="16"/>
  <c r="O193" i="16"/>
  <c r="Q193" i="16"/>
  <c r="V193" i="16"/>
  <c r="G195" i="16"/>
  <c r="I195" i="16"/>
  <c r="K195" i="16"/>
  <c r="M195" i="16"/>
  <c r="O195" i="16"/>
  <c r="Q195" i="16"/>
  <c r="V195" i="16"/>
  <c r="G197" i="16"/>
  <c r="M197" i="16" s="1"/>
  <c r="I197" i="16"/>
  <c r="K197" i="16"/>
  <c r="O197" i="16"/>
  <c r="Q197" i="16"/>
  <c r="V197" i="16"/>
  <c r="G199" i="16"/>
  <c r="I199" i="16"/>
  <c r="K199" i="16"/>
  <c r="M199" i="16"/>
  <c r="O199" i="16"/>
  <c r="Q199" i="16"/>
  <c r="V199" i="16"/>
  <c r="G201" i="16"/>
  <c r="M201" i="16" s="1"/>
  <c r="I201" i="16"/>
  <c r="K201" i="16"/>
  <c r="O201" i="16"/>
  <c r="Q201" i="16"/>
  <c r="V201" i="16"/>
  <c r="G203" i="16"/>
  <c r="I203" i="16"/>
  <c r="K203" i="16"/>
  <c r="M203" i="16"/>
  <c r="O203" i="16"/>
  <c r="Q203" i="16"/>
  <c r="V203" i="16"/>
  <c r="G205" i="16"/>
  <c r="M205" i="16" s="1"/>
  <c r="I205" i="16"/>
  <c r="K205" i="16"/>
  <c r="O205" i="16"/>
  <c r="Q205" i="16"/>
  <c r="V205" i="16"/>
  <c r="G207" i="16"/>
  <c r="I207" i="16"/>
  <c r="K207" i="16"/>
  <c r="M207" i="16"/>
  <c r="O207" i="16"/>
  <c r="Q207" i="16"/>
  <c r="V207" i="16"/>
  <c r="G209" i="16"/>
  <c r="M209" i="16" s="1"/>
  <c r="I209" i="16"/>
  <c r="K209" i="16"/>
  <c r="O209" i="16"/>
  <c r="Q209" i="16"/>
  <c r="V209" i="16"/>
  <c r="G211" i="16"/>
  <c r="I211" i="16"/>
  <c r="K211" i="16"/>
  <c r="M211" i="16"/>
  <c r="O211" i="16"/>
  <c r="Q211" i="16"/>
  <c r="V211" i="16"/>
  <c r="G213" i="16"/>
  <c r="M213" i="16" s="1"/>
  <c r="I213" i="16"/>
  <c r="K213" i="16"/>
  <c r="O213" i="16"/>
  <c r="Q213" i="16"/>
  <c r="V213" i="16"/>
  <c r="G215" i="16"/>
  <c r="I215" i="16"/>
  <c r="K215" i="16"/>
  <c r="M215" i="16"/>
  <c r="O215" i="16"/>
  <c r="Q215" i="16"/>
  <c r="V215" i="16"/>
  <c r="G217" i="16"/>
  <c r="M217" i="16" s="1"/>
  <c r="I217" i="16"/>
  <c r="K217" i="16"/>
  <c r="O217" i="16"/>
  <c r="Q217" i="16"/>
  <c r="V217" i="16"/>
  <c r="G219" i="16"/>
  <c r="I219" i="16"/>
  <c r="K219" i="16"/>
  <c r="M219" i="16"/>
  <c r="O219" i="16"/>
  <c r="Q219" i="16"/>
  <c r="V219" i="16"/>
  <c r="G221" i="16"/>
  <c r="M221" i="16" s="1"/>
  <c r="I221" i="16"/>
  <c r="K221" i="16"/>
  <c r="O221" i="16"/>
  <c r="Q221" i="16"/>
  <c r="V221" i="16"/>
  <c r="G223" i="16"/>
  <c r="I223" i="16"/>
  <c r="K223" i="16"/>
  <c r="M223" i="16"/>
  <c r="O223" i="16"/>
  <c r="Q223" i="16"/>
  <c r="V223" i="16"/>
  <c r="G225" i="16"/>
  <c r="M225" i="16" s="1"/>
  <c r="I225" i="16"/>
  <c r="K225" i="16"/>
  <c r="O225" i="16"/>
  <c r="Q225" i="16"/>
  <c r="V225" i="16"/>
  <c r="G227" i="16"/>
  <c r="I227" i="16"/>
  <c r="K227" i="16"/>
  <c r="M227" i="16"/>
  <c r="O227" i="16"/>
  <c r="Q227" i="16"/>
  <c r="V227" i="16"/>
  <c r="G229" i="16"/>
  <c r="M229" i="16" s="1"/>
  <c r="I229" i="16"/>
  <c r="K229" i="16"/>
  <c r="O229" i="16"/>
  <c r="Q229" i="16"/>
  <c r="V229" i="16"/>
  <c r="G231" i="16"/>
  <c r="I231" i="16"/>
  <c r="K231" i="16"/>
  <c r="M231" i="16"/>
  <c r="O231" i="16"/>
  <c r="Q231" i="16"/>
  <c r="V231" i="16"/>
  <c r="G233" i="16"/>
  <c r="M233" i="16" s="1"/>
  <c r="I233" i="16"/>
  <c r="K233" i="16"/>
  <c r="O233" i="16"/>
  <c r="Q233" i="16"/>
  <c r="V233" i="16"/>
  <c r="G235" i="16"/>
  <c r="I235" i="16"/>
  <c r="K235" i="16"/>
  <c r="M235" i="16"/>
  <c r="O235" i="16"/>
  <c r="Q235" i="16"/>
  <c r="V235" i="16"/>
  <c r="G237" i="16"/>
  <c r="M237" i="16" s="1"/>
  <c r="I237" i="16"/>
  <c r="K237" i="16"/>
  <c r="O237" i="16"/>
  <c r="Q237" i="16"/>
  <c r="V237" i="16"/>
  <c r="G239" i="16"/>
  <c r="I239" i="16"/>
  <c r="K239" i="16"/>
  <c r="M239" i="16"/>
  <c r="O239" i="16"/>
  <c r="Q239" i="16"/>
  <c r="V239" i="16"/>
  <c r="G241" i="16"/>
  <c r="M241" i="16" s="1"/>
  <c r="I241" i="16"/>
  <c r="K241" i="16"/>
  <c r="O241" i="16"/>
  <c r="Q241" i="16"/>
  <c r="V241" i="16"/>
  <c r="G243" i="16"/>
  <c r="I243" i="16"/>
  <c r="K243" i="16"/>
  <c r="M243" i="16"/>
  <c r="O243" i="16"/>
  <c r="Q243" i="16"/>
  <c r="V243" i="16"/>
  <c r="G246" i="16"/>
  <c r="M246" i="16" s="1"/>
  <c r="I246" i="16"/>
  <c r="K246" i="16"/>
  <c r="O246" i="16"/>
  <c r="Q246" i="16"/>
  <c r="V246" i="16"/>
  <c r="G248" i="16"/>
  <c r="I248" i="16"/>
  <c r="K248" i="16"/>
  <c r="M248" i="16"/>
  <c r="O248" i="16"/>
  <c r="Q248" i="16"/>
  <c r="V248" i="16"/>
  <c r="G250" i="16"/>
  <c r="M250" i="16" s="1"/>
  <c r="I250" i="16"/>
  <c r="K250" i="16"/>
  <c r="O250" i="16"/>
  <c r="Q250" i="16"/>
  <c r="V250" i="16"/>
  <c r="G252" i="16"/>
  <c r="I252" i="16"/>
  <c r="K252" i="16"/>
  <c r="M252" i="16"/>
  <c r="O252" i="16"/>
  <c r="Q252" i="16"/>
  <c r="V252" i="16"/>
  <c r="G254" i="16"/>
  <c r="M254" i="16" s="1"/>
  <c r="I254" i="16"/>
  <c r="K254" i="16"/>
  <c r="O254" i="16"/>
  <c r="Q254" i="16"/>
  <c r="V254" i="16"/>
  <c r="G256" i="16"/>
  <c r="I256" i="16"/>
  <c r="K256" i="16"/>
  <c r="M256" i="16"/>
  <c r="O256" i="16"/>
  <c r="Q256" i="16"/>
  <c r="V256" i="16"/>
  <c r="G258" i="16"/>
  <c r="M258" i="16" s="1"/>
  <c r="I258" i="16"/>
  <c r="K258" i="16"/>
  <c r="O258" i="16"/>
  <c r="Q258" i="16"/>
  <c r="V258" i="16"/>
  <c r="G260" i="16"/>
  <c r="I260" i="16"/>
  <c r="K260" i="16"/>
  <c r="M260" i="16"/>
  <c r="O260" i="16"/>
  <c r="Q260" i="16"/>
  <c r="V260" i="16"/>
  <c r="G262" i="16"/>
  <c r="M262" i="16" s="1"/>
  <c r="I262" i="16"/>
  <c r="K262" i="16"/>
  <c r="O262" i="16"/>
  <c r="Q262" i="16"/>
  <c r="V262" i="16"/>
  <c r="G264" i="16"/>
  <c r="I264" i="16"/>
  <c r="K264" i="16"/>
  <c r="M264" i="16"/>
  <c r="O264" i="16"/>
  <c r="Q264" i="16"/>
  <c r="V264" i="16"/>
  <c r="G266" i="16"/>
  <c r="I266" i="16"/>
  <c r="K266" i="16"/>
  <c r="M266" i="16"/>
  <c r="O266" i="16"/>
  <c r="Q266" i="16"/>
  <c r="V266" i="16"/>
  <c r="G268" i="16"/>
  <c r="I268" i="16"/>
  <c r="K268" i="16"/>
  <c r="M268" i="16"/>
  <c r="O268" i="16"/>
  <c r="Q268" i="16"/>
  <c r="V268" i="16"/>
  <c r="G270" i="16"/>
  <c r="I270" i="16"/>
  <c r="K270" i="16"/>
  <c r="M270" i="16"/>
  <c r="O270" i="16"/>
  <c r="Q270" i="16"/>
  <c r="V270" i="16"/>
  <c r="G272" i="16"/>
  <c r="I272" i="16"/>
  <c r="K272" i="16"/>
  <c r="M272" i="16"/>
  <c r="O272" i="16"/>
  <c r="Q272" i="16"/>
  <c r="V272" i="16"/>
  <c r="G274" i="16"/>
  <c r="I274" i="16"/>
  <c r="K274" i="16"/>
  <c r="M274" i="16"/>
  <c r="O274" i="16"/>
  <c r="Q274" i="16"/>
  <c r="V274" i="16"/>
  <c r="G276" i="16"/>
  <c r="I276" i="16"/>
  <c r="K276" i="16"/>
  <c r="M276" i="16"/>
  <c r="O276" i="16"/>
  <c r="Q276" i="16"/>
  <c r="V276" i="16"/>
  <c r="G278" i="16"/>
  <c r="I278" i="16"/>
  <c r="K278" i="16"/>
  <c r="M278" i="16"/>
  <c r="O278" i="16"/>
  <c r="Q278" i="16"/>
  <c r="V278" i="16"/>
  <c r="G280" i="16"/>
  <c r="I280" i="16"/>
  <c r="K280" i="16"/>
  <c r="M280" i="16"/>
  <c r="O280" i="16"/>
  <c r="Q280" i="16"/>
  <c r="V280" i="16"/>
  <c r="G282" i="16"/>
  <c r="I282" i="16"/>
  <c r="K282" i="16"/>
  <c r="M282" i="16"/>
  <c r="O282" i="16"/>
  <c r="Q282" i="16"/>
  <c r="V282" i="16"/>
  <c r="G284" i="16"/>
  <c r="I284" i="16"/>
  <c r="K284" i="16"/>
  <c r="M284" i="16"/>
  <c r="O284" i="16"/>
  <c r="Q284" i="16"/>
  <c r="V284" i="16"/>
  <c r="G286" i="16"/>
  <c r="I286" i="16"/>
  <c r="K286" i="16"/>
  <c r="M286" i="16"/>
  <c r="O286" i="16"/>
  <c r="Q286" i="16"/>
  <c r="V286" i="16"/>
  <c r="G288" i="16"/>
  <c r="I288" i="16"/>
  <c r="K288" i="16"/>
  <c r="M288" i="16"/>
  <c r="O288" i="16"/>
  <c r="Q288" i="16"/>
  <c r="V288" i="16"/>
  <c r="G290" i="16"/>
  <c r="I290" i="16"/>
  <c r="K290" i="16"/>
  <c r="M290" i="16"/>
  <c r="O290" i="16"/>
  <c r="Q290" i="16"/>
  <c r="V290" i="16"/>
  <c r="G292" i="16"/>
  <c r="I292" i="16"/>
  <c r="K292" i="16"/>
  <c r="M292" i="16"/>
  <c r="O292" i="16"/>
  <c r="Q292" i="16"/>
  <c r="V292" i="16"/>
  <c r="G294" i="16"/>
  <c r="I294" i="16"/>
  <c r="K294" i="16"/>
  <c r="M294" i="16"/>
  <c r="O294" i="16"/>
  <c r="Q294" i="16"/>
  <c r="V294" i="16"/>
  <c r="G296" i="16"/>
  <c r="I296" i="16"/>
  <c r="K296" i="16"/>
  <c r="M296" i="16"/>
  <c r="O296" i="16"/>
  <c r="Q296" i="16"/>
  <c r="V296" i="16"/>
  <c r="G299" i="16"/>
  <c r="I299" i="16"/>
  <c r="I298" i="16" s="1"/>
  <c r="K299" i="16"/>
  <c r="M299" i="16"/>
  <c r="O299" i="16"/>
  <c r="Q299" i="16"/>
  <c r="Q298" i="16" s="1"/>
  <c r="V299" i="16"/>
  <c r="G301" i="16"/>
  <c r="M301" i="16" s="1"/>
  <c r="I301" i="16"/>
  <c r="K301" i="16"/>
  <c r="K298" i="16" s="1"/>
  <c r="O301" i="16"/>
  <c r="O298" i="16" s="1"/>
  <c r="Q301" i="16"/>
  <c r="V301" i="16"/>
  <c r="V298" i="16" s="1"/>
  <c r="G303" i="16"/>
  <c r="I303" i="16"/>
  <c r="K303" i="16"/>
  <c r="M303" i="16"/>
  <c r="O303" i="16"/>
  <c r="Q303" i="16"/>
  <c r="V303" i="16"/>
  <c r="G305" i="16"/>
  <c r="M305" i="16" s="1"/>
  <c r="I305" i="16"/>
  <c r="K305" i="16"/>
  <c r="O305" i="16"/>
  <c r="Q305" i="16"/>
  <c r="V305" i="16"/>
  <c r="G307" i="16"/>
  <c r="I307" i="16"/>
  <c r="K307" i="16"/>
  <c r="M307" i="16"/>
  <c r="O307" i="16"/>
  <c r="Q307" i="16"/>
  <c r="V307" i="16"/>
  <c r="G309" i="16"/>
  <c r="M309" i="16" s="1"/>
  <c r="I309" i="16"/>
  <c r="K309" i="16"/>
  <c r="O309" i="16"/>
  <c r="Q309" i="16"/>
  <c r="V309" i="16"/>
  <c r="G311" i="16"/>
  <c r="I311" i="16"/>
  <c r="K311" i="16"/>
  <c r="M311" i="16"/>
  <c r="O311" i="16"/>
  <c r="Q311" i="16"/>
  <c r="V311" i="16"/>
  <c r="G313" i="16"/>
  <c r="M313" i="16" s="1"/>
  <c r="I313" i="16"/>
  <c r="K313" i="16"/>
  <c r="O313" i="16"/>
  <c r="Q313" i="16"/>
  <c r="V313" i="16"/>
  <c r="G315" i="16"/>
  <c r="I315" i="16"/>
  <c r="K315" i="16"/>
  <c r="M315" i="16"/>
  <c r="O315" i="16"/>
  <c r="Q315" i="16"/>
  <c r="V315" i="16"/>
  <c r="G317" i="16"/>
  <c r="M317" i="16" s="1"/>
  <c r="I317" i="16"/>
  <c r="K317" i="16"/>
  <c r="O317" i="16"/>
  <c r="Q317" i="16"/>
  <c r="V317" i="16"/>
  <c r="G319" i="16"/>
  <c r="I319" i="16"/>
  <c r="K319" i="16"/>
  <c r="M319" i="16"/>
  <c r="O319" i="16"/>
  <c r="Q319" i="16"/>
  <c r="V319" i="16"/>
  <c r="G321" i="16"/>
  <c r="M321" i="16" s="1"/>
  <c r="I321" i="16"/>
  <c r="K321" i="16"/>
  <c r="O321" i="16"/>
  <c r="Q321" i="16"/>
  <c r="V321" i="16"/>
  <c r="G323" i="16"/>
  <c r="I323" i="16"/>
  <c r="K323" i="16"/>
  <c r="M323" i="16"/>
  <c r="O323" i="16"/>
  <c r="Q323" i="16"/>
  <c r="V323" i="16"/>
  <c r="G325" i="16"/>
  <c r="M325" i="16" s="1"/>
  <c r="I325" i="16"/>
  <c r="K325" i="16"/>
  <c r="O325" i="16"/>
  <c r="Q325" i="16"/>
  <c r="V325" i="16"/>
  <c r="G327" i="16"/>
  <c r="I327" i="16"/>
  <c r="K327" i="16"/>
  <c r="M327" i="16"/>
  <c r="O327" i="16"/>
  <c r="Q327" i="16"/>
  <c r="V327" i="16"/>
  <c r="G330" i="16"/>
  <c r="I330" i="16"/>
  <c r="I329" i="16" s="1"/>
  <c r="K330" i="16"/>
  <c r="M330" i="16"/>
  <c r="O330" i="16"/>
  <c r="Q330" i="16"/>
  <c r="Q329" i="16" s="1"/>
  <c r="V330" i="16"/>
  <c r="G332" i="16"/>
  <c r="M332" i="16" s="1"/>
  <c r="I332" i="16"/>
  <c r="K332" i="16"/>
  <c r="K329" i="16" s="1"/>
  <c r="O332" i="16"/>
  <c r="O329" i="16" s="1"/>
  <c r="Q332" i="16"/>
  <c r="V332" i="16"/>
  <c r="V329" i="16" s="1"/>
  <c r="G334" i="16"/>
  <c r="I334" i="16"/>
  <c r="K334" i="16"/>
  <c r="M334" i="16"/>
  <c r="O334" i="16"/>
  <c r="Q334" i="16"/>
  <c r="V334" i="16"/>
  <c r="G336" i="16"/>
  <c r="M336" i="16" s="1"/>
  <c r="I336" i="16"/>
  <c r="K336" i="16"/>
  <c r="O336" i="16"/>
  <c r="Q336" i="16"/>
  <c r="V336" i="16"/>
  <c r="G338" i="16"/>
  <c r="I338" i="16"/>
  <c r="K338" i="16"/>
  <c r="M338" i="16"/>
  <c r="O338" i="16"/>
  <c r="Q338" i="16"/>
  <c r="V338" i="16"/>
  <c r="G340" i="16"/>
  <c r="M340" i="16" s="1"/>
  <c r="I340" i="16"/>
  <c r="K340" i="16"/>
  <c r="O340" i="16"/>
  <c r="Q340" i="16"/>
  <c r="V340" i="16"/>
  <c r="G342" i="16"/>
  <c r="I342" i="16"/>
  <c r="K342" i="16"/>
  <c r="M342" i="16"/>
  <c r="O342" i="16"/>
  <c r="Q342" i="16"/>
  <c r="V342" i="16"/>
  <c r="G344" i="16"/>
  <c r="M344" i="16" s="1"/>
  <c r="I344" i="16"/>
  <c r="K344" i="16"/>
  <c r="O344" i="16"/>
  <c r="Q344" i="16"/>
  <c r="V344" i="16"/>
  <c r="G346" i="16"/>
  <c r="I346" i="16"/>
  <c r="K346" i="16"/>
  <c r="M346" i="16"/>
  <c r="O346" i="16"/>
  <c r="Q346" i="16"/>
  <c r="V346" i="16"/>
  <c r="G348" i="16"/>
  <c r="M348" i="16" s="1"/>
  <c r="I348" i="16"/>
  <c r="K348" i="16"/>
  <c r="O348" i="16"/>
  <c r="Q348" i="16"/>
  <c r="V348" i="16"/>
  <c r="G350" i="16"/>
  <c r="I350" i="16"/>
  <c r="K350" i="16"/>
  <c r="M350" i="16"/>
  <c r="O350" i="16"/>
  <c r="Q350" i="16"/>
  <c r="V350" i="16"/>
  <c r="G352" i="16"/>
  <c r="M352" i="16" s="1"/>
  <c r="I352" i="16"/>
  <c r="K352" i="16"/>
  <c r="O352" i="16"/>
  <c r="Q352" i="16"/>
  <c r="V352" i="16"/>
  <c r="G354" i="16"/>
  <c r="I354" i="16"/>
  <c r="K354" i="16"/>
  <c r="M354" i="16"/>
  <c r="O354" i="16"/>
  <c r="Q354" i="16"/>
  <c r="V354" i="16"/>
  <c r="G356" i="16"/>
  <c r="M356" i="16" s="1"/>
  <c r="I356" i="16"/>
  <c r="K356" i="16"/>
  <c r="O356" i="16"/>
  <c r="Q356" i="16"/>
  <c r="V356" i="16"/>
  <c r="G358" i="16"/>
  <c r="I358" i="16"/>
  <c r="K358" i="16"/>
  <c r="M358" i="16"/>
  <c r="O358" i="16"/>
  <c r="Q358" i="16"/>
  <c r="V358" i="16"/>
  <c r="G360" i="16"/>
  <c r="M360" i="16" s="1"/>
  <c r="I360" i="16"/>
  <c r="K360" i="16"/>
  <c r="O360" i="16"/>
  <c r="Q360" i="16"/>
  <c r="V360" i="16"/>
  <c r="G362" i="16"/>
  <c r="I362" i="16"/>
  <c r="K362" i="16"/>
  <c r="M362" i="16"/>
  <c r="O362" i="16"/>
  <c r="Q362" i="16"/>
  <c r="V362" i="16"/>
  <c r="G364" i="16"/>
  <c r="M364" i="16" s="1"/>
  <c r="I364" i="16"/>
  <c r="K364" i="16"/>
  <c r="O364" i="16"/>
  <c r="Q364" i="16"/>
  <c r="V364" i="16"/>
  <c r="G366" i="16"/>
  <c r="I366" i="16"/>
  <c r="K366" i="16"/>
  <c r="M366" i="16"/>
  <c r="O366" i="16"/>
  <c r="Q366" i="16"/>
  <c r="V366" i="16"/>
  <c r="G368" i="16"/>
  <c r="M368" i="16" s="1"/>
  <c r="I368" i="16"/>
  <c r="K368" i="16"/>
  <c r="O368" i="16"/>
  <c r="Q368" i="16"/>
  <c r="V368" i="16"/>
  <c r="G370" i="16"/>
  <c r="I370" i="16"/>
  <c r="K370" i="16"/>
  <c r="M370" i="16"/>
  <c r="O370" i="16"/>
  <c r="Q370" i="16"/>
  <c r="V370" i="16"/>
  <c r="G372" i="16"/>
  <c r="M372" i="16" s="1"/>
  <c r="I372" i="16"/>
  <c r="K372" i="16"/>
  <c r="O372" i="16"/>
  <c r="Q372" i="16"/>
  <c r="V372" i="16"/>
  <c r="G374" i="16"/>
  <c r="I374" i="16"/>
  <c r="K374" i="16"/>
  <c r="M374" i="16"/>
  <c r="O374" i="16"/>
  <c r="Q374" i="16"/>
  <c r="V374" i="16"/>
  <c r="G376" i="16"/>
  <c r="M376" i="16" s="1"/>
  <c r="I376" i="16"/>
  <c r="K376" i="16"/>
  <c r="O376" i="16"/>
  <c r="Q376" i="16"/>
  <c r="V376" i="16"/>
  <c r="G378" i="16"/>
  <c r="I378" i="16"/>
  <c r="K378" i="16"/>
  <c r="M378" i="16"/>
  <c r="O378" i="16"/>
  <c r="Q378" i="16"/>
  <c r="V378" i="16"/>
  <c r="G380" i="16"/>
  <c r="M380" i="16" s="1"/>
  <c r="I380" i="16"/>
  <c r="K380" i="16"/>
  <c r="O380" i="16"/>
  <c r="Q380" i="16"/>
  <c r="V380" i="16"/>
  <c r="G382" i="16"/>
  <c r="I382" i="16"/>
  <c r="K382" i="16"/>
  <c r="M382" i="16"/>
  <c r="O382" i="16"/>
  <c r="Q382" i="16"/>
  <c r="V382" i="16"/>
  <c r="G384" i="16"/>
  <c r="M384" i="16" s="1"/>
  <c r="I384" i="16"/>
  <c r="K384" i="16"/>
  <c r="O384" i="16"/>
  <c r="Q384" i="16"/>
  <c r="V384" i="16"/>
  <c r="G386" i="16"/>
  <c r="I386" i="16"/>
  <c r="K386" i="16"/>
  <c r="M386" i="16"/>
  <c r="O386" i="16"/>
  <c r="Q386" i="16"/>
  <c r="V386" i="16"/>
  <c r="G388" i="16"/>
  <c r="M388" i="16" s="1"/>
  <c r="I388" i="16"/>
  <c r="K388" i="16"/>
  <c r="O388" i="16"/>
  <c r="Q388" i="16"/>
  <c r="V388" i="16"/>
  <c r="G390" i="16"/>
  <c r="I390" i="16"/>
  <c r="K390" i="16"/>
  <c r="M390" i="16"/>
  <c r="O390" i="16"/>
  <c r="Q390" i="16"/>
  <c r="V390" i="16"/>
  <c r="G392" i="16"/>
  <c r="M392" i="16" s="1"/>
  <c r="I392" i="16"/>
  <c r="K392" i="16"/>
  <c r="O392" i="16"/>
  <c r="Q392" i="16"/>
  <c r="V392" i="16"/>
  <c r="G394" i="16"/>
  <c r="I394" i="16"/>
  <c r="K394" i="16"/>
  <c r="M394" i="16"/>
  <c r="O394" i="16"/>
  <c r="Q394" i="16"/>
  <c r="V394" i="16"/>
  <c r="G397" i="16"/>
  <c r="M397" i="16" s="1"/>
  <c r="I397" i="16"/>
  <c r="K397" i="16"/>
  <c r="O397" i="16"/>
  <c r="Q397" i="16"/>
  <c r="V397" i="16"/>
  <c r="G399" i="16"/>
  <c r="I399" i="16"/>
  <c r="K399" i="16"/>
  <c r="M399" i="16"/>
  <c r="O399" i="16"/>
  <c r="Q399" i="16"/>
  <c r="V399" i="16"/>
  <c r="G401" i="16"/>
  <c r="M401" i="16" s="1"/>
  <c r="I401" i="16"/>
  <c r="K401" i="16"/>
  <c r="O401" i="16"/>
  <c r="Q401" i="16"/>
  <c r="V401" i="16"/>
  <c r="G403" i="16"/>
  <c r="I403" i="16"/>
  <c r="K403" i="16"/>
  <c r="M403" i="16"/>
  <c r="O403" i="16"/>
  <c r="Q403" i="16"/>
  <c r="V403" i="16"/>
  <c r="G405" i="16"/>
  <c r="M405" i="16" s="1"/>
  <c r="I405" i="16"/>
  <c r="K405" i="16"/>
  <c r="O405" i="16"/>
  <c r="Q405" i="16"/>
  <c r="V405" i="16"/>
  <c r="G407" i="16"/>
  <c r="I407" i="16"/>
  <c r="K407" i="16"/>
  <c r="M407" i="16"/>
  <c r="O407" i="16"/>
  <c r="Q407" i="16"/>
  <c r="V407" i="16"/>
  <c r="G409" i="16"/>
  <c r="M409" i="16" s="1"/>
  <c r="I409" i="16"/>
  <c r="K409" i="16"/>
  <c r="O409" i="16"/>
  <c r="Q409" i="16"/>
  <c r="V409" i="16"/>
  <c r="G411" i="16"/>
  <c r="I411" i="16"/>
  <c r="K411" i="16"/>
  <c r="M411" i="16"/>
  <c r="O411" i="16"/>
  <c r="Q411" i="16"/>
  <c r="V411" i="16"/>
  <c r="G413" i="16"/>
  <c r="M413" i="16" s="1"/>
  <c r="I413" i="16"/>
  <c r="K413" i="16"/>
  <c r="O413" i="16"/>
  <c r="Q413" i="16"/>
  <c r="V413" i="16"/>
  <c r="G415" i="16"/>
  <c r="I415" i="16"/>
  <c r="K415" i="16"/>
  <c r="M415" i="16"/>
  <c r="O415" i="16"/>
  <c r="Q415" i="16"/>
  <c r="V415" i="16"/>
  <c r="G417" i="16"/>
  <c r="M417" i="16" s="1"/>
  <c r="I417" i="16"/>
  <c r="K417" i="16"/>
  <c r="O417" i="16"/>
  <c r="Q417" i="16"/>
  <c r="V417" i="16"/>
  <c r="G419" i="16"/>
  <c r="I419" i="16"/>
  <c r="K419" i="16"/>
  <c r="M419" i="16"/>
  <c r="O419" i="16"/>
  <c r="Q419" i="16"/>
  <c r="V419" i="16"/>
  <c r="G421" i="16"/>
  <c r="M421" i="16" s="1"/>
  <c r="I421" i="16"/>
  <c r="K421" i="16"/>
  <c r="O421" i="16"/>
  <c r="Q421" i="16"/>
  <c r="V421" i="16"/>
  <c r="G423" i="16"/>
  <c r="I423" i="16"/>
  <c r="K423" i="16"/>
  <c r="M423" i="16"/>
  <c r="O423" i="16"/>
  <c r="Q423" i="16"/>
  <c r="V423" i="16"/>
  <c r="G425" i="16"/>
  <c r="M425" i="16" s="1"/>
  <c r="I425" i="16"/>
  <c r="K425" i="16"/>
  <c r="O425" i="16"/>
  <c r="Q425" i="16"/>
  <c r="V425" i="16"/>
  <c r="G427" i="16"/>
  <c r="I427" i="16"/>
  <c r="K427" i="16"/>
  <c r="M427" i="16"/>
  <c r="O427" i="16"/>
  <c r="Q427" i="16"/>
  <c r="V427" i="16"/>
  <c r="G429" i="16"/>
  <c r="M429" i="16" s="1"/>
  <c r="I429" i="16"/>
  <c r="K429" i="16"/>
  <c r="O429" i="16"/>
  <c r="Q429" i="16"/>
  <c r="V429" i="16"/>
  <c r="G431" i="16"/>
  <c r="I431" i="16"/>
  <c r="K431" i="16"/>
  <c r="M431" i="16"/>
  <c r="O431" i="16"/>
  <c r="Q431" i="16"/>
  <c r="V431" i="16"/>
  <c r="G433" i="16"/>
  <c r="M433" i="16" s="1"/>
  <c r="I433" i="16"/>
  <c r="K433" i="16"/>
  <c r="O433" i="16"/>
  <c r="Q433" i="16"/>
  <c r="V433" i="16"/>
  <c r="G435" i="16"/>
  <c r="I435" i="16"/>
  <c r="K435" i="16"/>
  <c r="M435" i="16"/>
  <c r="O435" i="16"/>
  <c r="Q435" i="16"/>
  <c r="V435" i="16"/>
  <c r="G437" i="16"/>
  <c r="M437" i="16" s="1"/>
  <c r="I437" i="16"/>
  <c r="K437" i="16"/>
  <c r="O437" i="16"/>
  <c r="Q437" i="16"/>
  <c r="V437" i="16"/>
  <c r="G439" i="16"/>
  <c r="I439" i="16"/>
  <c r="K439" i="16"/>
  <c r="M439" i="16"/>
  <c r="O439" i="16"/>
  <c r="Q439" i="16"/>
  <c r="V439" i="16"/>
  <c r="G441" i="16"/>
  <c r="M441" i="16" s="1"/>
  <c r="I441" i="16"/>
  <c r="K441" i="16"/>
  <c r="O441" i="16"/>
  <c r="Q441" i="16"/>
  <c r="V441" i="16"/>
  <c r="G443" i="16"/>
  <c r="I443" i="16"/>
  <c r="K443" i="16"/>
  <c r="M443" i="16"/>
  <c r="O443" i="16"/>
  <c r="Q443" i="16"/>
  <c r="V443" i="16"/>
  <c r="G445" i="16"/>
  <c r="M445" i="16" s="1"/>
  <c r="I445" i="16"/>
  <c r="K445" i="16"/>
  <c r="O445" i="16"/>
  <c r="Q445" i="16"/>
  <c r="V445" i="16"/>
  <c r="G447" i="16"/>
  <c r="I447" i="16"/>
  <c r="K447" i="16"/>
  <c r="M447" i="16"/>
  <c r="O447" i="16"/>
  <c r="Q447" i="16"/>
  <c r="V447" i="16"/>
  <c r="G450" i="16"/>
  <c r="I450" i="16"/>
  <c r="K450" i="16"/>
  <c r="M450" i="16"/>
  <c r="O450" i="16"/>
  <c r="Q450" i="16"/>
  <c r="V450" i="16"/>
  <c r="G452" i="16"/>
  <c r="M452" i="16" s="1"/>
  <c r="I452" i="16"/>
  <c r="K452" i="16"/>
  <c r="O452" i="16"/>
  <c r="Q452" i="16"/>
  <c r="V452" i="16"/>
  <c r="G454" i="16"/>
  <c r="I454" i="16"/>
  <c r="K454" i="16"/>
  <c r="M454" i="16"/>
  <c r="O454" i="16"/>
  <c r="Q454" i="16"/>
  <c r="V454" i="16"/>
  <c r="G456" i="16"/>
  <c r="M456" i="16" s="1"/>
  <c r="I456" i="16"/>
  <c r="K456" i="16"/>
  <c r="O456" i="16"/>
  <c r="Q456" i="16"/>
  <c r="V456" i="16"/>
  <c r="G458" i="16"/>
  <c r="I458" i="16"/>
  <c r="K458" i="16"/>
  <c r="M458" i="16"/>
  <c r="O458" i="16"/>
  <c r="Q458" i="16"/>
  <c r="V458" i="16"/>
  <c r="G460" i="16"/>
  <c r="M460" i="16" s="1"/>
  <c r="I460" i="16"/>
  <c r="K460" i="16"/>
  <c r="O460" i="16"/>
  <c r="Q460" i="16"/>
  <c r="V460" i="16"/>
  <c r="G462" i="16"/>
  <c r="I462" i="16"/>
  <c r="K462" i="16"/>
  <c r="M462" i="16"/>
  <c r="O462" i="16"/>
  <c r="Q462" i="16"/>
  <c r="V462" i="16"/>
  <c r="G464" i="16"/>
  <c r="M464" i="16" s="1"/>
  <c r="I464" i="16"/>
  <c r="K464" i="16"/>
  <c r="O464" i="16"/>
  <c r="Q464" i="16"/>
  <c r="V464" i="16"/>
  <c r="G466" i="16"/>
  <c r="I466" i="16"/>
  <c r="K466" i="16"/>
  <c r="M466" i="16"/>
  <c r="O466" i="16"/>
  <c r="Q466" i="16"/>
  <c r="V466" i="16"/>
  <c r="G468" i="16"/>
  <c r="M468" i="16" s="1"/>
  <c r="I468" i="16"/>
  <c r="K468" i="16"/>
  <c r="O468" i="16"/>
  <c r="Q468" i="16"/>
  <c r="V468" i="16"/>
  <c r="G470" i="16"/>
  <c r="I470" i="16"/>
  <c r="K470" i="16"/>
  <c r="M470" i="16"/>
  <c r="O470" i="16"/>
  <c r="Q470" i="16"/>
  <c r="V470" i="16"/>
  <c r="G472" i="16"/>
  <c r="M472" i="16" s="1"/>
  <c r="I472" i="16"/>
  <c r="K472" i="16"/>
  <c r="O472" i="16"/>
  <c r="Q472" i="16"/>
  <c r="V472" i="16"/>
  <c r="G474" i="16"/>
  <c r="I474" i="16"/>
  <c r="K474" i="16"/>
  <c r="M474" i="16"/>
  <c r="O474" i="16"/>
  <c r="Q474" i="16"/>
  <c r="V474" i="16"/>
  <c r="G476" i="16"/>
  <c r="M476" i="16" s="1"/>
  <c r="I476" i="16"/>
  <c r="K476" i="16"/>
  <c r="O476" i="16"/>
  <c r="Q476" i="16"/>
  <c r="V476" i="16"/>
  <c r="G478" i="16"/>
  <c r="I478" i="16"/>
  <c r="K478" i="16"/>
  <c r="M478" i="16"/>
  <c r="O478" i="16"/>
  <c r="Q478" i="16"/>
  <c r="V478" i="16"/>
  <c r="G480" i="16"/>
  <c r="M480" i="16" s="1"/>
  <c r="I480" i="16"/>
  <c r="K480" i="16"/>
  <c r="O480" i="16"/>
  <c r="Q480" i="16"/>
  <c r="V480" i="16"/>
  <c r="G482" i="16"/>
  <c r="I482" i="16"/>
  <c r="K482" i="16"/>
  <c r="M482" i="16"/>
  <c r="O482" i="16"/>
  <c r="Q482" i="16"/>
  <c r="V482" i="16"/>
  <c r="G484" i="16"/>
  <c r="M484" i="16" s="1"/>
  <c r="I484" i="16"/>
  <c r="K484" i="16"/>
  <c r="O484" i="16"/>
  <c r="Q484" i="16"/>
  <c r="V484" i="16"/>
  <c r="G486" i="16"/>
  <c r="M486" i="16" s="1"/>
  <c r="I486" i="16"/>
  <c r="K486" i="16"/>
  <c r="O486" i="16"/>
  <c r="Q486" i="16"/>
  <c r="V486" i="16"/>
  <c r="G488" i="16"/>
  <c r="I488" i="16"/>
  <c r="K488" i="16"/>
  <c r="M488" i="16"/>
  <c r="O488" i="16"/>
  <c r="Q488" i="16"/>
  <c r="V488" i="16"/>
  <c r="G490" i="16"/>
  <c r="M490" i="16" s="1"/>
  <c r="I490" i="16"/>
  <c r="K490" i="16"/>
  <c r="O490" i="16"/>
  <c r="Q490" i="16"/>
  <c r="V490" i="16"/>
  <c r="G492" i="16"/>
  <c r="I492" i="16"/>
  <c r="K492" i="16"/>
  <c r="M492" i="16"/>
  <c r="O492" i="16"/>
  <c r="Q492" i="16"/>
  <c r="V492" i="16"/>
  <c r="G494" i="16"/>
  <c r="M494" i="16" s="1"/>
  <c r="I494" i="16"/>
  <c r="K494" i="16"/>
  <c r="O494" i="16"/>
  <c r="Q494" i="16"/>
  <c r="V494" i="16"/>
  <c r="G496" i="16"/>
  <c r="I496" i="16"/>
  <c r="K496" i="16"/>
  <c r="M496" i="16"/>
  <c r="O496" i="16"/>
  <c r="Q496" i="16"/>
  <c r="V496" i="16"/>
  <c r="G498" i="16"/>
  <c r="M498" i="16" s="1"/>
  <c r="I498" i="16"/>
  <c r="K498" i="16"/>
  <c r="O498" i="16"/>
  <c r="Q498" i="16"/>
  <c r="V498" i="16"/>
  <c r="G500" i="16"/>
  <c r="I500" i="16"/>
  <c r="K500" i="16"/>
  <c r="M500" i="16"/>
  <c r="O500" i="16"/>
  <c r="Q500" i="16"/>
  <c r="V500" i="16"/>
  <c r="G502" i="16"/>
  <c r="M502" i="16" s="1"/>
  <c r="I502" i="16"/>
  <c r="K502" i="16"/>
  <c r="O502" i="16"/>
  <c r="Q502" i="16"/>
  <c r="V502" i="16"/>
  <c r="G504" i="16"/>
  <c r="I504" i="16"/>
  <c r="K504" i="16"/>
  <c r="M504" i="16"/>
  <c r="O504" i="16"/>
  <c r="Q504" i="16"/>
  <c r="V504" i="16"/>
  <c r="G506" i="16"/>
  <c r="M506" i="16" s="1"/>
  <c r="I506" i="16"/>
  <c r="K506" i="16"/>
  <c r="O506" i="16"/>
  <c r="Q506" i="16"/>
  <c r="V506" i="16"/>
  <c r="G508" i="16"/>
  <c r="I508" i="16"/>
  <c r="K508" i="16"/>
  <c r="M508" i="16"/>
  <c r="O508" i="16"/>
  <c r="Q508" i="16"/>
  <c r="V508" i="16"/>
  <c r="G510" i="16"/>
  <c r="M510" i="16" s="1"/>
  <c r="I510" i="16"/>
  <c r="K510" i="16"/>
  <c r="O510" i="16"/>
  <c r="Q510" i="16"/>
  <c r="V510" i="16"/>
  <c r="G512" i="16"/>
  <c r="I512" i="16"/>
  <c r="K512" i="16"/>
  <c r="M512" i="16"/>
  <c r="O512" i="16"/>
  <c r="Q512" i="16"/>
  <c r="V512" i="16"/>
  <c r="G514" i="16"/>
  <c r="M514" i="16" s="1"/>
  <c r="I514" i="16"/>
  <c r="K514" i="16"/>
  <c r="O514" i="16"/>
  <c r="Q514" i="16"/>
  <c r="V514" i="16"/>
  <c r="G517" i="16"/>
  <c r="I517" i="16"/>
  <c r="K517" i="16"/>
  <c r="M517" i="16"/>
  <c r="O517" i="16"/>
  <c r="Q517" i="16"/>
  <c r="V517" i="16"/>
  <c r="G519" i="16"/>
  <c r="M519" i="16" s="1"/>
  <c r="I519" i="16"/>
  <c r="K519" i="16"/>
  <c r="O519" i="16"/>
  <c r="Q519" i="16"/>
  <c r="V519" i="16"/>
  <c r="G521" i="16"/>
  <c r="I521" i="16"/>
  <c r="K521" i="16"/>
  <c r="M521" i="16"/>
  <c r="O521" i="16"/>
  <c r="Q521" i="16"/>
  <c r="V521" i="16"/>
  <c r="G523" i="16"/>
  <c r="M523" i="16" s="1"/>
  <c r="I523" i="16"/>
  <c r="K523" i="16"/>
  <c r="O523" i="16"/>
  <c r="Q523" i="16"/>
  <c r="V523" i="16"/>
  <c r="G525" i="16"/>
  <c r="I525" i="16"/>
  <c r="K525" i="16"/>
  <c r="M525" i="16"/>
  <c r="O525" i="16"/>
  <c r="Q525" i="16"/>
  <c r="V525" i="16"/>
  <c r="G527" i="16"/>
  <c r="M527" i="16" s="1"/>
  <c r="I527" i="16"/>
  <c r="K527" i="16"/>
  <c r="O527" i="16"/>
  <c r="Q527" i="16"/>
  <c r="V527" i="16"/>
  <c r="G529" i="16"/>
  <c r="I529" i="16"/>
  <c r="K529" i="16"/>
  <c r="M529" i="16"/>
  <c r="O529" i="16"/>
  <c r="Q529" i="16"/>
  <c r="V529" i="16"/>
  <c r="G531" i="16"/>
  <c r="M531" i="16" s="1"/>
  <c r="I531" i="16"/>
  <c r="K531" i="16"/>
  <c r="O531" i="16"/>
  <c r="Q531" i="16"/>
  <c r="V531" i="16"/>
  <c r="G533" i="16"/>
  <c r="I533" i="16"/>
  <c r="K533" i="16"/>
  <c r="M533" i="16"/>
  <c r="O533" i="16"/>
  <c r="Q533" i="16"/>
  <c r="V533" i="16"/>
  <c r="G535" i="16"/>
  <c r="M535" i="16" s="1"/>
  <c r="I535" i="16"/>
  <c r="K535" i="16"/>
  <c r="O535" i="16"/>
  <c r="Q535" i="16"/>
  <c r="V535" i="16"/>
  <c r="G537" i="16"/>
  <c r="I537" i="16"/>
  <c r="K537" i="16"/>
  <c r="M537" i="16"/>
  <c r="O537" i="16"/>
  <c r="Q537" i="16"/>
  <c r="V537" i="16"/>
  <c r="G539" i="16"/>
  <c r="M539" i="16" s="1"/>
  <c r="I539" i="16"/>
  <c r="K539" i="16"/>
  <c r="O539" i="16"/>
  <c r="Q539" i="16"/>
  <c r="V539" i="16"/>
  <c r="G541" i="16"/>
  <c r="I541" i="16"/>
  <c r="K541" i="16"/>
  <c r="M541" i="16"/>
  <c r="O541" i="16"/>
  <c r="Q541" i="16"/>
  <c r="V541" i="16"/>
  <c r="G543" i="16"/>
  <c r="M543" i="16" s="1"/>
  <c r="I543" i="16"/>
  <c r="K543" i="16"/>
  <c r="O543" i="16"/>
  <c r="Q543" i="16"/>
  <c r="V543" i="16"/>
  <c r="G545" i="16"/>
  <c r="I545" i="16"/>
  <c r="K545" i="16"/>
  <c r="M545" i="16"/>
  <c r="O545" i="16"/>
  <c r="Q545" i="16"/>
  <c r="V545" i="16"/>
  <c r="G547" i="16"/>
  <c r="M547" i="16" s="1"/>
  <c r="I547" i="16"/>
  <c r="K547" i="16"/>
  <c r="O547" i="16"/>
  <c r="Q547" i="16"/>
  <c r="V547" i="16"/>
  <c r="G549" i="16"/>
  <c r="I549" i="16"/>
  <c r="K549" i="16"/>
  <c r="M549" i="16"/>
  <c r="O549" i="16"/>
  <c r="Q549" i="16"/>
  <c r="V549" i="16"/>
  <c r="G551" i="16"/>
  <c r="M551" i="16" s="1"/>
  <c r="I551" i="16"/>
  <c r="K551" i="16"/>
  <c r="O551" i="16"/>
  <c r="Q551" i="16"/>
  <c r="V551" i="16"/>
  <c r="G553" i="16"/>
  <c r="I553" i="16"/>
  <c r="K553" i="16"/>
  <c r="M553" i="16"/>
  <c r="O553" i="16"/>
  <c r="Q553" i="16"/>
  <c r="V553" i="16"/>
  <c r="G555" i="16"/>
  <c r="M555" i="16" s="1"/>
  <c r="I555" i="16"/>
  <c r="K555" i="16"/>
  <c r="O555" i="16"/>
  <c r="Q555" i="16"/>
  <c r="V555" i="16"/>
  <c r="G557" i="16"/>
  <c r="I557" i="16"/>
  <c r="K557" i="16"/>
  <c r="M557" i="16"/>
  <c r="O557" i="16"/>
  <c r="Q557" i="16"/>
  <c r="V557" i="16"/>
  <c r="G559" i="16"/>
  <c r="M559" i="16" s="1"/>
  <c r="I559" i="16"/>
  <c r="K559" i="16"/>
  <c r="O559" i="16"/>
  <c r="Q559" i="16"/>
  <c r="V559" i="16"/>
  <c r="G561" i="16"/>
  <c r="I561" i="16"/>
  <c r="K561" i="16"/>
  <c r="M561" i="16"/>
  <c r="O561" i="16"/>
  <c r="Q561" i="16"/>
  <c r="V561" i="16"/>
  <c r="G563" i="16"/>
  <c r="M563" i="16" s="1"/>
  <c r="I563" i="16"/>
  <c r="K563" i="16"/>
  <c r="O563" i="16"/>
  <c r="Q563" i="16"/>
  <c r="V563" i="16"/>
  <c r="G565" i="16"/>
  <c r="I565" i="16"/>
  <c r="K565" i="16"/>
  <c r="M565" i="16"/>
  <c r="O565" i="16"/>
  <c r="Q565" i="16"/>
  <c r="V565" i="16"/>
  <c r="G567" i="16"/>
  <c r="M567" i="16" s="1"/>
  <c r="I567" i="16"/>
  <c r="K567" i="16"/>
  <c r="O567" i="16"/>
  <c r="Q567" i="16"/>
  <c r="V567" i="16"/>
  <c r="G569" i="16"/>
  <c r="I569" i="16"/>
  <c r="K569" i="16"/>
  <c r="M569" i="16"/>
  <c r="O569" i="16"/>
  <c r="Q569" i="16"/>
  <c r="V569" i="16"/>
  <c r="G571" i="16"/>
  <c r="M571" i="16" s="1"/>
  <c r="I571" i="16"/>
  <c r="K571" i="16"/>
  <c r="O571" i="16"/>
  <c r="Q571" i="16"/>
  <c r="V571" i="16"/>
  <c r="G574" i="16"/>
  <c r="G573" i="16" s="1"/>
  <c r="I574" i="16"/>
  <c r="K574" i="16"/>
  <c r="K573" i="16" s="1"/>
  <c r="O574" i="16"/>
  <c r="O573" i="16" s="1"/>
  <c r="Q574" i="16"/>
  <c r="V574" i="16"/>
  <c r="V573" i="16" s="1"/>
  <c r="G576" i="16"/>
  <c r="I576" i="16"/>
  <c r="I573" i="16" s="1"/>
  <c r="K576" i="16"/>
  <c r="M576" i="16"/>
  <c r="O576" i="16"/>
  <c r="Q576" i="16"/>
  <c r="Q573" i="16" s="1"/>
  <c r="V576" i="16"/>
  <c r="G578" i="16"/>
  <c r="M578" i="16" s="1"/>
  <c r="I578" i="16"/>
  <c r="K578" i="16"/>
  <c r="O578" i="16"/>
  <c r="Q578" i="16"/>
  <c r="V578" i="16"/>
  <c r="G580" i="16"/>
  <c r="I580" i="16"/>
  <c r="K580" i="16"/>
  <c r="M580" i="16"/>
  <c r="O580" i="16"/>
  <c r="Q580" i="16"/>
  <c r="V580" i="16"/>
  <c r="G582" i="16"/>
  <c r="M582" i="16" s="1"/>
  <c r="I582" i="16"/>
  <c r="K582" i="16"/>
  <c r="O582" i="16"/>
  <c r="Q582" i="16"/>
  <c r="V582" i="16"/>
  <c r="G584" i="16"/>
  <c r="I584" i="16"/>
  <c r="K584" i="16"/>
  <c r="M584" i="16"/>
  <c r="O584" i="16"/>
  <c r="Q584" i="16"/>
  <c r="V584" i="16"/>
  <c r="G586" i="16"/>
  <c r="M586" i="16" s="1"/>
  <c r="I586" i="16"/>
  <c r="K586" i="16"/>
  <c r="O586" i="16"/>
  <c r="Q586" i="16"/>
  <c r="V586" i="16"/>
  <c r="G588" i="16"/>
  <c r="I588" i="16"/>
  <c r="K588" i="16"/>
  <c r="M588" i="16"/>
  <c r="O588" i="16"/>
  <c r="Q588" i="16"/>
  <c r="V588" i="16"/>
  <c r="G590" i="16"/>
  <c r="M590" i="16" s="1"/>
  <c r="I590" i="16"/>
  <c r="K590" i="16"/>
  <c r="O590" i="16"/>
  <c r="Q590" i="16"/>
  <c r="V590" i="16"/>
  <c r="G592" i="16"/>
  <c r="I592" i="16"/>
  <c r="K592" i="16"/>
  <c r="M592" i="16"/>
  <c r="O592" i="16"/>
  <c r="Q592" i="16"/>
  <c r="V592" i="16"/>
  <c r="G594" i="16"/>
  <c r="M594" i="16" s="1"/>
  <c r="I594" i="16"/>
  <c r="K594" i="16"/>
  <c r="O594" i="16"/>
  <c r="Q594" i="16"/>
  <c r="V594" i="16"/>
  <c r="G596" i="16"/>
  <c r="I596" i="16"/>
  <c r="K596" i="16"/>
  <c r="M596" i="16"/>
  <c r="O596" i="16"/>
  <c r="Q596" i="16"/>
  <c r="V596" i="16"/>
  <c r="G598" i="16"/>
  <c r="M598" i="16" s="1"/>
  <c r="I598" i="16"/>
  <c r="K598" i="16"/>
  <c r="O598" i="16"/>
  <c r="Q598" i="16"/>
  <c r="V598" i="16"/>
  <c r="G600" i="16"/>
  <c r="I600" i="16"/>
  <c r="K600" i="16"/>
  <c r="M600" i="16"/>
  <c r="O600" i="16"/>
  <c r="Q600" i="16"/>
  <c r="V600" i="16"/>
  <c r="G602" i="16"/>
  <c r="M602" i="16" s="1"/>
  <c r="I602" i="16"/>
  <c r="K602" i="16"/>
  <c r="O602" i="16"/>
  <c r="Q602" i="16"/>
  <c r="V602" i="16"/>
  <c r="G604" i="16"/>
  <c r="I604" i="16"/>
  <c r="K604" i="16"/>
  <c r="M604" i="16"/>
  <c r="O604" i="16"/>
  <c r="Q604" i="16"/>
  <c r="V604" i="16"/>
  <c r="G606" i="16"/>
  <c r="M606" i="16" s="1"/>
  <c r="I606" i="16"/>
  <c r="K606" i="16"/>
  <c r="O606" i="16"/>
  <c r="Q606" i="16"/>
  <c r="V606" i="16"/>
  <c r="G608" i="16"/>
  <c r="I608" i="16"/>
  <c r="K608" i="16"/>
  <c r="M608" i="16"/>
  <c r="O608" i="16"/>
  <c r="Q608" i="16"/>
  <c r="V608" i="16"/>
  <c r="G610" i="16"/>
  <c r="M610" i="16" s="1"/>
  <c r="I610" i="16"/>
  <c r="K610" i="16"/>
  <c r="O610" i="16"/>
  <c r="Q610" i="16"/>
  <c r="V610" i="16"/>
  <c r="G612" i="16"/>
  <c r="I612" i="16"/>
  <c r="K612" i="16"/>
  <c r="M612" i="16"/>
  <c r="O612" i="16"/>
  <c r="Q612" i="16"/>
  <c r="V612" i="16"/>
  <c r="G614" i="16"/>
  <c r="M614" i="16" s="1"/>
  <c r="I614" i="16"/>
  <c r="K614" i="16"/>
  <c r="O614" i="16"/>
  <c r="Q614" i="16"/>
  <c r="V614" i="16"/>
  <c r="G616" i="16"/>
  <c r="I616" i="16"/>
  <c r="K616" i="16"/>
  <c r="M616" i="16"/>
  <c r="O616" i="16"/>
  <c r="Q616" i="16"/>
  <c r="V616" i="16"/>
  <c r="G619" i="16"/>
  <c r="I619" i="16"/>
  <c r="I618" i="16" s="1"/>
  <c r="K619" i="16"/>
  <c r="M619" i="16"/>
  <c r="O619" i="16"/>
  <c r="Q619" i="16"/>
  <c r="Q618" i="16" s="1"/>
  <c r="V619" i="16"/>
  <c r="G621" i="16"/>
  <c r="M621" i="16" s="1"/>
  <c r="I621" i="16"/>
  <c r="K621" i="16"/>
  <c r="K618" i="16" s="1"/>
  <c r="O621" i="16"/>
  <c r="O618" i="16" s="1"/>
  <c r="Q621" i="16"/>
  <c r="V621" i="16"/>
  <c r="V618" i="16" s="1"/>
  <c r="G623" i="16"/>
  <c r="I623" i="16"/>
  <c r="K623" i="16"/>
  <c r="M623" i="16"/>
  <c r="O623" i="16"/>
  <c r="Q623" i="16"/>
  <c r="V623" i="16"/>
  <c r="G625" i="16"/>
  <c r="M625" i="16" s="1"/>
  <c r="I625" i="16"/>
  <c r="K625" i="16"/>
  <c r="O625" i="16"/>
  <c r="Q625" i="16"/>
  <c r="V625" i="16"/>
  <c r="G627" i="16"/>
  <c r="I627" i="16"/>
  <c r="K627" i="16"/>
  <c r="M627" i="16"/>
  <c r="O627" i="16"/>
  <c r="Q627" i="16"/>
  <c r="V627" i="16"/>
  <c r="G629" i="16"/>
  <c r="M629" i="16" s="1"/>
  <c r="I629" i="16"/>
  <c r="K629" i="16"/>
  <c r="O629" i="16"/>
  <c r="Q629" i="16"/>
  <c r="V629" i="16"/>
  <c r="G631" i="16"/>
  <c r="I631" i="16"/>
  <c r="K631" i="16"/>
  <c r="M631" i="16"/>
  <c r="O631" i="16"/>
  <c r="Q631" i="16"/>
  <c r="V631" i="16"/>
  <c r="G633" i="16"/>
  <c r="M633" i="16" s="1"/>
  <c r="I633" i="16"/>
  <c r="K633" i="16"/>
  <c r="O633" i="16"/>
  <c r="Q633" i="16"/>
  <c r="V633" i="16"/>
  <c r="G635" i="16"/>
  <c r="I635" i="16"/>
  <c r="K635" i="16"/>
  <c r="M635" i="16"/>
  <c r="O635" i="16"/>
  <c r="Q635" i="16"/>
  <c r="V635" i="16"/>
  <c r="G637" i="16"/>
  <c r="M637" i="16" s="1"/>
  <c r="I637" i="16"/>
  <c r="K637" i="16"/>
  <c r="O637" i="16"/>
  <c r="Q637" i="16"/>
  <c r="V637" i="16"/>
  <c r="G639" i="16"/>
  <c r="I639" i="16"/>
  <c r="K639" i="16"/>
  <c r="M639" i="16"/>
  <c r="O639" i="16"/>
  <c r="Q639" i="16"/>
  <c r="V639" i="16"/>
  <c r="G641" i="16"/>
  <c r="M641" i="16" s="1"/>
  <c r="I641" i="16"/>
  <c r="K641" i="16"/>
  <c r="O641" i="16"/>
  <c r="Q641" i="16"/>
  <c r="V641" i="16"/>
  <c r="G643" i="16"/>
  <c r="I643" i="16"/>
  <c r="K643" i="16"/>
  <c r="M643" i="16"/>
  <c r="O643" i="16"/>
  <c r="Q643" i="16"/>
  <c r="V643" i="16"/>
  <c r="G645" i="16"/>
  <c r="M645" i="16" s="1"/>
  <c r="I645" i="16"/>
  <c r="K645" i="16"/>
  <c r="O645" i="16"/>
  <c r="Q645" i="16"/>
  <c r="V645" i="16"/>
  <c r="G648" i="16"/>
  <c r="G647" i="16" s="1"/>
  <c r="I648" i="16"/>
  <c r="K648" i="16"/>
  <c r="K647" i="16" s="1"/>
  <c r="O648" i="16"/>
  <c r="O647" i="16" s="1"/>
  <c r="Q648" i="16"/>
  <c r="V648" i="16"/>
  <c r="V647" i="16" s="1"/>
  <c r="G650" i="16"/>
  <c r="I650" i="16"/>
  <c r="I647" i="16" s="1"/>
  <c r="K650" i="16"/>
  <c r="M650" i="16"/>
  <c r="O650" i="16"/>
  <c r="Q650" i="16"/>
  <c r="Q647" i="16" s="1"/>
  <c r="V650" i="16"/>
  <c r="G652" i="16"/>
  <c r="M652" i="16" s="1"/>
  <c r="I652" i="16"/>
  <c r="K652" i="16"/>
  <c r="O652" i="16"/>
  <c r="Q652" i="16"/>
  <c r="V652" i="16"/>
  <c r="G654" i="16"/>
  <c r="I654" i="16"/>
  <c r="K654" i="16"/>
  <c r="M654" i="16"/>
  <c r="O654" i="16"/>
  <c r="Q654" i="16"/>
  <c r="V654" i="16"/>
  <c r="G656" i="16"/>
  <c r="M656" i="16" s="1"/>
  <c r="I656" i="16"/>
  <c r="K656" i="16"/>
  <c r="O656" i="16"/>
  <c r="Q656" i="16"/>
  <c r="V656" i="16"/>
  <c r="G658" i="16"/>
  <c r="I658" i="16"/>
  <c r="K658" i="16"/>
  <c r="M658" i="16"/>
  <c r="O658" i="16"/>
  <c r="Q658" i="16"/>
  <c r="V658" i="16"/>
  <c r="G660" i="16"/>
  <c r="M660" i="16" s="1"/>
  <c r="I660" i="16"/>
  <c r="K660" i="16"/>
  <c r="O660" i="16"/>
  <c r="Q660" i="16"/>
  <c r="V660" i="16"/>
  <c r="G662" i="16"/>
  <c r="I662" i="16"/>
  <c r="K662" i="16"/>
  <c r="M662" i="16"/>
  <c r="O662" i="16"/>
  <c r="Q662" i="16"/>
  <c r="V662" i="16"/>
  <c r="G664" i="16"/>
  <c r="M664" i="16" s="1"/>
  <c r="I664" i="16"/>
  <c r="K664" i="16"/>
  <c r="O664" i="16"/>
  <c r="Q664" i="16"/>
  <c r="V664" i="16"/>
  <c r="G666" i="16"/>
  <c r="I666" i="16"/>
  <c r="K666" i="16"/>
  <c r="M666" i="16"/>
  <c r="O666" i="16"/>
  <c r="Q666" i="16"/>
  <c r="V666" i="16"/>
  <c r="G668" i="16"/>
  <c r="M668" i="16" s="1"/>
  <c r="I668" i="16"/>
  <c r="K668" i="16"/>
  <c r="O668" i="16"/>
  <c r="Q668" i="16"/>
  <c r="V668" i="16"/>
  <c r="G670" i="16"/>
  <c r="I670" i="16"/>
  <c r="K670" i="16"/>
  <c r="M670" i="16"/>
  <c r="O670" i="16"/>
  <c r="Q670" i="16"/>
  <c r="V670" i="16"/>
  <c r="G672" i="16"/>
  <c r="M672" i="16" s="1"/>
  <c r="I672" i="16"/>
  <c r="K672" i="16"/>
  <c r="O672" i="16"/>
  <c r="Q672" i="16"/>
  <c r="V672" i="16"/>
  <c r="G674" i="16"/>
  <c r="I674" i="16"/>
  <c r="K674" i="16"/>
  <c r="M674" i="16"/>
  <c r="O674" i="16"/>
  <c r="Q674" i="16"/>
  <c r="V674" i="16"/>
  <c r="G676" i="16"/>
  <c r="M676" i="16" s="1"/>
  <c r="I676" i="16"/>
  <c r="K676" i="16"/>
  <c r="O676" i="16"/>
  <c r="Q676" i="16"/>
  <c r="V676" i="16"/>
  <c r="G679" i="16"/>
  <c r="G678" i="16" s="1"/>
  <c r="I679" i="16"/>
  <c r="K679" i="16"/>
  <c r="K678" i="16" s="1"/>
  <c r="O679" i="16"/>
  <c r="O678" i="16" s="1"/>
  <c r="Q679" i="16"/>
  <c r="V679" i="16"/>
  <c r="V678" i="16" s="1"/>
  <c r="G684" i="16"/>
  <c r="I684" i="16"/>
  <c r="I678" i="16" s="1"/>
  <c r="K684" i="16"/>
  <c r="M684" i="16"/>
  <c r="O684" i="16"/>
  <c r="Q684" i="16"/>
  <c r="Q678" i="16" s="1"/>
  <c r="V684" i="16"/>
  <c r="G686" i="16"/>
  <c r="M686" i="16" s="1"/>
  <c r="I686" i="16"/>
  <c r="K686" i="16"/>
  <c r="O686" i="16"/>
  <c r="Q686" i="16"/>
  <c r="V686" i="16"/>
  <c r="G689" i="16"/>
  <c r="G688" i="16" s="1"/>
  <c r="I689" i="16"/>
  <c r="I688" i="16" s="1"/>
  <c r="K689" i="16"/>
  <c r="K688" i="16" s="1"/>
  <c r="M689" i="16"/>
  <c r="M688" i="16" s="1"/>
  <c r="O689" i="16"/>
  <c r="O688" i="16" s="1"/>
  <c r="Q689" i="16"/>
  <c r="Q688" i="16" s="1"/>
  <c r="V689" i="16"/>
  <c r="V688" i="16" s="1"/>
  <c r="G691" i="16"/>
  <c r="I691" i="16"/>
  <c r="K691" i="16"/>
  <c r="M691" i="16"/>
  <c r="O691" i="16"/>
  <c r="Q691" i="16"/>
  <c r="V691" i="16"/>
  <c r="G693" i="16"/>
  <c r="I693" i="16"/>
  <c r="K693" i="16"/>
  <c r="M693" i="16"/>
  <c r="O693" i="16"/>
  <c r="Q693" i="16"/>
  <c r="V693" i="16"/>
  <c r="G695" i="16"/>
  <c r="I695" i="16"/>
  <c r="K695" i="16"/>
  <c r="M695" i="16"/>
  <c r="O695" i="16"/>
  <c r="Q695" i="16"/>
  <c r="V695" i="16"/>
  <c r="G698" i="16"/>
  <c r="I698" i="16"/>
  <c r="K698" i="16"/>
  <c r="M698" i="16"/>
  <c r="O698" i="16"/>
  <c r="Q698" i="16"/>
  <c r="V698" i="16"/>
  <c r="G700" i="16"/>
  <c r="I700" i="16"/>
  <c r="K700" i="16"/>
  <c r="M700" i="16"/>
  <c r="O700" i="16"/>
  <c r="Q700" i="16"/>
  <c r="V700" i="16"/>
  <c r="G702" i="16"/>
  <c r="I702" i="16"/>
  <c r="K702" i="16"/>
  <c r="M702" i="16"/>
  <c r="O702" i="16"/>
  <c r="Q702" i="16"/>
  <c r="V702" i="16"/>
  <c r="G704" i="16"/>
  <c r="I704" i="16"/>
  <c r="K704" i="16"/>
  <c r="M704" i="16"/>
  <c r="O704" i="16"/>
  <c r="Q704" i="16"/>
  <c r="V704" i="16"/>
  <c r="G706" i="16"/>
  <c r="I706" i="16"/>
  <c r="K706" i="16"/>
  <c r="M706" i="16"/>
  <c r="O706" i="16"/>
  <c r="Q706" i="16"/>
  <c r="V706" i="16"/>
  <c r="G708" i="16"/>
  <c r="I708" i="16"/>
  <c r="K708" i="16"/>
  <c r="M708" i="16"/>
  <c r="O708" i="16"/>
  <c r="Q708" i="16"/>
  <c r="V708" i="16"/>
  <c r="G710" i="16"/>
  <c r="I710" i="16"/>
  <c r="K710" i="16"/>
  <c r="M710" i="16"/>
  <c r="O710" i="16"/>
  <c r="Q710" i="16"/>
  <c r="V710" i="16"/>
  <c r="G712" i="16"/>
  <c r="I712" i="16"/>
  <c r="K712" i="16"/>
  <c r="M712" i="16"/>
  <c r="O712" i="16"/>
  <c r="Q712" i="16"/>
  <c r="V712" i="16"/>
  <c r="G714" i="16"/>
  <c r="I714" i="16"/>
  <c r="K714" i="16"/>
  <c r="M714" i="16"/>
  <c r="O714" i="16"/>
  <c r="Q714" i="16"/>
  <c r="V714" i="16"/>
  <c r="G716" i="16"/>
  <c r="I716" i="16"/>
  <c r="K716" i="16"/>
  <c r="M716" i="16"/>
  <c r="O716" i="16"/>
  <c r="Q716" i="16"/>
  <c r="V716" i="16"/>
  <c r="G718" i="16"/>
  <c r="I718" i="16"/>
  <c r="K718" i="16"/>
  <c r="M718" i="16"/>
  <c r="O718" i="16"/>
  <c r="Q718" i="16"/>
  <c r="V718" i="16"/>
  <c r="G720" i="16"/>
  <c r="I720" i="16"/>
  <c r="K720" i="16"/>
  <c r="M720" i="16"/>
  <c r="O720" i="16"/>
  <c r="Q720" i="16"/>
  <c r="V720" i="16"/>
  <c r="G722" i="16"/>
  <c r="I722" i="16"/>
  <c r="K722" i="16"/>
  <c r="M722" i="16"/>
  <c r="O722" i="16"/>
  <c r="Q722" i="16"/>
  <c r="V722" i="16"/>
  <c r="G724" i="16"/>
  <c r="I724" i="16"/>
  <c r="K724" i="16"/>
  <c r="M724" i="16"/>
  <c r="O724" i="16"/>
  <c r="Q724" i="16"/>
  <c r="V724" i="16"/>
  <c r="G726" i="16"/>
  <c r="K726" i="16"/>
  <c r="O726" i="16"/>
  <c r="V726" i="16"/>
  <c r="G727" i="16"/>
  <c r="I727" i="16"/>
  <c r="I726" i="16" s="1"/>
  <c r="K727" i="16"/>
  <c r="M727" i="16"/>
  <c r="M726" i="16" s="1"/>
  <c r="O727" i="16"/>
  <c r="Q727" i="16"/>
  <c r="Q726" i="16" s="1"/>
  <c r="V727" i="16"/>
  <c r="G730" i="16"/>
  <c r="I730" i="16"/>
  <c r="I729" i="16" s="1"/>
  <c r="K730" i="16"/>
  <c r="M730" i="16"/>
  <c r="O730" i="16"/>
  <c r="Q730" i="16"/>
  <c r="Q729" i="16" s="1"/>
  <c r="V730" i="16"/>
  <c r="G732" i="16"/>
  <c r="M732" i="16" s="1"/>
  <c r="I732" i="16"/>
  <c r="K732" i="16"/>
  <c r="K729" i="16" s="1"/>
  <c r="O732" i="16"/>
  <c r="O729" i="16" s="1"/>
  <c r="Q732" i="16"/>
  <c r="V732" i="16"/>
  <c r="V729" i="16" s="1"/>
  <c r="G734" i="16"/>
  <c r="I734" i="16"/>
  <c r="K734" i="16"/>
  <c r="M734" i="16"/>
  <c r="O734" i="16"/>
  <c r="Q734" i="16"/>
  <c r="V734" i="16"/>
  <c r="G736" i="16"/>
  <c r="M736" i="16" s="1"/>
  <c r="I736" i="16"/>
  <c r="K736" i="16"/>
  <c r="O736" i="16"/>
  <c r="Q736" i="16"/>
  <c r="V736" i="16"/>
  <c r="G738" i="16"/>
  <c r="I738" i="16"/>
  <c r="K738" i="16"/>
  <c r="M738" i="16"/>
  <c r="O738" i="16"/>
  <c r="Q738" i="16"/>
  <c r="V738" i="16"/>
  <c r="G740" i="16"/>
  <c r="M740" i="16" s="1"/>
  <c r="I740" i="16"/>
  <c r="K740" i="16"/>
  <c r="O740" i="16"/>
  <c r="Q740" i="16"/>
  <c r="V740" i="16"/>
  <c r="G742" i="16"/>
  <c r="I742" i="16"/>
  <c r="K742" i="16"/>
  <c r="M742" i="16"/>
  <c r="O742" i="16"/>
  <c r="Q742" i="16"/>
  <c r="V742" i="16"/>
  <c r="G744" i="16"/>
  <c r="M744" i="16" s="1"/>
  <c r="I744" i="16"/>
  <c r="K744" i="16"/>
  <c r="O744" i="16"/>
  <c r="Q744" i="16"/>
  <c r="V744" i="16"/>
  <c r="G747" i="16"/>
  <c r="I747" i="16"/>
  <c r="K747" i="16"/>
  <c r="M747" i="16"/>
  <c r="O747" i="16"/>
  <c r="Q747" i="16"/>
  <c r="V747" i="16"/>
  <c r="G750" i="16"/>
  <c r="M750" i="16" s="1"/>
  <c r="I750" i="16"/>
  <c r="K750" i="16"/>
  <c r="O750" i="16"/>
  <c r="Q750" i="16"/>
  <c r="V750" i="16"/>
  <c r="G753" i="16"/>
  <c r="I753" i="16"/>
  <c r="K753" i="16"/>
  <c r="M753" i="16"/>
  <c r="O753" i="16"/>
  <c r="Q753" i="16"/>
  <c r="V753" i="16"/>
  <c r="G756" i="16"/>
  <c r="M756" i="16" s="1"/>
  <c r="I756" i="16"/>
  <c r="K756" i="16"/>
  <c r="O756" i="16"/>
  <c r="Q756" i="16"/>
  <c r="V756" i="16"/>
  <c r="G758" i="16"/>
  <c r="I758" i="16"/>
  <c r="K758" i="16"/>
  <c r="M758" i="16"/>
  <c r="O758" i="16"/>
  <c r="Q758" i="16"/>
  <c r="V758" i="16"/>
  <c r="G760" i="16"/>
  <c r="M760" i="16" s="1"/>
  <c r="I760" i="16"/>
  <c r="K760" i="16"/>
  <c r="O760" i="16"/>
  <c r="Q760" i="16"/>
  <c r="V760" i="16"/>
  <c r="G762" i="16"/>
  <c r="I762" i="16"/>
  <c r="K762" i="16"/>
  <c r="M762" i="16"/>
  <c r="O762" i="16"/>
  <c r="Q762" i="16"/>
  <c r="V762" i="16"/>
  <c r="G764" i="16"/>
  <c r="M764" i="16" s="1"/>
  <c r="I764" i="16"/>
  <c r="K764" i="16"/>
  <c r="O764" i="16"/>
  <c r="Q764" i="16"/>
  <c r="V764" i="16"/>
  <c r="G766" i="16"/>
  <c r="I766" i="16"/>
  <c r="K766" i="16"/>
  <c r="M766" i="16"/>
  <c r="O766" i="16"/>
  <c r="Q766" i="16"/>
  <c r="V766" i="16"/>
  <c r="G768" i="16"/>
  <c r="M768" i="16" s="1"/>
  <c r="I768" i="16"/>
  <c r="K768" i="16"/>
  <c r="O768" i="16"/>
  <c r="Q768" i="16"/>
  <c r="V768" i="16"/>
  <c r="G770" i="16"/>
  <c r="I770" i="16"/>
  <c r="K770" i="16"/>
  <c r="M770" i="16"/>
  <c r="O770" i="16"/>
  <c r="Q770" i="16"/>
  <c r="V770" i="16"/>
  <c r="G772" i="16"/>
  <c r="M772" i="16" s="1"/>
  <c r="I772" i="16"/>
  <c r="K772" i="16"/>
  <c r="O772" i="16"/>
  <c r="Q772" i="16"/>
  <c r="V772" i="16"/>
  <c r="G774" i="16"/>
  <c r="I774" i="16"/>
  <c r="K774" i="16"/>
  <c r="M774" i="16"/>
  <c r="O774" i="16"/>
  <c r="Q774" i="16"/>
  <c r="V774" i="16"/>
  <c r="G776" i="16"/>
  <c r="M776" i="16" s="1"/>
  <c r="I776" i="16"/>
  <c r="K776" i="16"/>
  <c r="O776" i="16"/>
  <c r="Q776" i="16"/>
  <c r="V776" i="16"/>
  <c r="G778" i="16"/>
  <c r="I778" i="16"/>
  <c r="K778" i="16"/>
  <c r="M778" i="16"/>
  <c r="O778" i="16"/>
  <c r="Q778" i="16"/>
  <c r="V778" i="16"/>
  <c r="G780" i="16"/>
  <c r="M780" i="16" s="1"/>
  <c r="I780" i="16"/>
  <c r="K780" i="16"/>
  <c r="O780" i="16"/>
  <c r="Q780" i="16"/>
  <c r="V780" i="16"/>
  <c r="G782" i="16"/>
  <c r="I782" i="16"/>
  <c r="K782" i="16"/>
  <c r="M782" i="16"/>
  <c r="O782" i="16"/>
  <c r="Q782" i="16"/>
  <c r="V782" i="16"/>
  <c r="G784" i="16"/>
  <c r="M784" i="16" s="1"/>
  <c r="I784" i="16"/>
  <c r="K784" i="16"/>
  <c r="O784" i="16"/>
  <c r="Q784" i="16"/>
  <c r="V784" i="16"/>
  <c r="G786" i="16"/>
  <c r="I786" i="16"/>
  <c r="K786" i="16"/>
  <c r="M786" i="16"/>
  <c r="O786" i="16"/>
  <c r="Q786" i="16"/>
  <c r="V786" i="16"/>
  <c r="G788" i="16"/>
  <c r="M788" i="16" s="1"/>
  <c r="I788" i="16"/>
  <c r="K788" i="16"/>
  <c r="O788" i="16"/>
  <c r="Q788" i="16"/>
  <c r="V788" i="16"/>
  <c r="G790" i="16"/>
  <c r="I790" i="16"/>
  <c r="K790" i="16"/>
  <c r="M790" i="16"/>
  <c r="O790" i="16"/>
  <c r="Q790" i="16"/>
  <c r="V790" i="16"/>
  <c r="G792" i="16"/>
  <c r="M792" i="16" s="1"/>
  <c r="I792" i="16"/>
  <c r="K792" i="16"/>
  <c r="O792" i="16"/>
  <c r="Q792" i="16"/>
  <c r="V792" i="16"/>
  <c r="G794" i="16"/>
  <c r="I794" i="16"/>
  <c r="K794" i="16"/>
  <c r="M794" i="16"/>
  <c r="O794" i="16"/>
  <c r="Q794" i="16"/>
  <c r="V794" i="16"/>
  <c r="G796" i="16"/>
  <c r="M796" i="16" s="1"/>
  <c r="I796" i="16"/>
  <c r="K796" i="16"/>
  <c r="O796" i="16"/>
  <c r="Q796" i="16"/>
  <c r="V796" i="16"/>
  <c r="G798" i="16"/>
  <c r="I798" i="16"/>
  <c r="K798" i="16"/>
  <c r="M798" i="16"/>
  <c r="O798" i="16"/>
  <c r="Q798" i="16"/>
  <c r="V798" i="16"/>
  <c r="G800" i="16"/>
  <c r="M800" i="16" s="1"/>
  <c r="I800" i="16"/>
  <c r="K800" i="16"/>
  <c r="O800" i="16"/>
  <c r="Q800" i="16"/>
  <c r="V800" i="16"/>
  <c r="G802" i="16"/>
  <c r="I802" i="16"/>
  <c r="K802" i="16"/>
  <c r="M802" i="16"/>
  <c r="O802" i="16"/>
  <c r="Q802" i="16"/>
  <c r="V802" i="16"/>
  <c r="G804" i="16"/>
  <c r="M804" i="16" s="1"/>
  <c r="I804" i="16"/>
  <c r="K804" i="16"/>
  <c r="O804" i="16"/>
  <c r="Q804" i="16"/>
  <c r="V804" i="16"/>
  <c r="G806" i="16"/>
  <c r="I806" i="16"/>
  <c r="K806" i="16"/>
  <c r="M806" i="16"/>
  <c r="O806" i="16"/>
  <c r="Q806" i="16"/>
  <c r="V806" i="16"/>
  <c r="G808" i="16"/>
  <c r="M808" i="16" s="1"/>
  <c r="I808" i="16"/>
  <c r="K808" i="16"/>
  <c r="O808" i="16"/>
  <c r="Q808" i="16"/>
  <c r="V808" i="16"/>
  <c r="G810" i="16"/>
  <c r="I810" i="16"/>
  <c r="K810" i="16"/>
  <c r="M810" i="16"/>
  <c r="O810" i="16"/>
  <c r="Q810" i="16"/>
  <c r="V810" i="16"/>
  <c r="G812" i="16"/>
  <c r="M812" i="16" s="1"/>
  <c r="I812" i="16"/>
  <c r="K812" i="16"/>
  <c r="O812" i="16"/>
  <c r="Q812" i="16"/>
  <c r="V812" i="16"/>
  <c r="G814" i="16"/>
  <c r="I814" i="16"/>
  <c r="K814" i="16"/>
  <c r="M814" i="16"/>
  <c r="O814" i="16"/>
  <c r="Q814" i="16"/>
  <c r="V814" i="16"/>
  <c r="G816" i="16"/>
  <c r="M816" i="16" s="1"/>
  <c r="I816" i="16"/>
  <c r="K816" i="16"/>
  <c r="O816" i="16"/>
  <c r="Q816" i="16"/>
  <c r="V816" i="16"/>
  <c r="G818" i="16"/>
  <c r="I818" i="16"/>
  <c r="K818" i="16"/>
  <c r="M818" i="16"/>
  <c r="O818" i="16"/>
  <c r="Q818" i="16"/>
  <c r="V818" i="16"/>
  <c r="G820" i="16"/>
  <c r="M820" i="16" s="1"/>
  <c r="I820" i="16"/>
  <c r="K820" i="16"/>
  <c r="O820" i="16"/>
  <c r="Q820" i="16"/>
  <c r="V820" i="16"/>
  <c r="G822" i="16"/>
  <c r="I822" i="16"/>
  <c r="K822" i="16"/>
  <c r="M822" i="16"/>
  <c r="O822" i="16"/>
  <c r="Q822" i="16"/>
  <c r="V822" i="16"/>
  <c r="G824" i="16"/>
  <c r="M824" i="16" s="1"/>
  <c r="I824" i="16"/>
  <c r="K824" i="16"/>
  <c r="O824" i="16"/>
  <c r="Q824" i="16"/>
  <c r="V824" i="16"/>
  <c r="G826" i="16"/>
  <c r="I826" i="16"/>
  <c r="K826" i="16"/>
  <c r="M826" i="16"/>
  <c r="O826" i="16"/>
  <c r="Q826" i="16"/>
  <c r="V826" i="16"/>
  <c r="G828" i="16"/>
  <c r="M828" i="16" s="1"/>
  <c r="I828" i="16"/>
  <c r="K828" i="16"/>
  <c r="O828" i="16"/>
  <c r="Q828" i="16"/>
  <c r="V828" i="16"/>
  <c r="G830" i="16"/>
  <c r="I830" i="16"/>
  <c r="K830" i="16"/>
  <c r="M830" i="16"/>
  <c r="O830" i="16"/>
  <c r="Q830" i="16"/>
  <c r="V830" i="16"/>
  <c r="G832" i="16"/>
  <c r="M832" i="16" s="1"/>
  <c r="I832" i="16"/>
  <c r="K832" i="16"/>
  <c r="O832" i="16"/>
  <c r="Q832" i="16"/>
  <c r="V832" i="16"/>
  <c r="G834" i="16"/>
  <c r="I834" i="16"/>
  <c r="K834" i="16"/>
  <c r="M834" i="16"/>
  <c r="O834" i="16"/>
  <c r="Q834" i="16"/>
  <c r="V834" i="16"/>
  <c r="G837" i="16"/>
  <c r="I837" i="16"/>
  <c r="I836" i="16" s="1"/>
  <c r="K837" i="16"/>
  <c r="M837" i="16"/>
  <c r="O837" i="16"/>
  <c r="Q837" i="16"/>
  <c r="Q836" i="16" s="1"/>
  <c r="V837" i="16"/>
  <c r="G839" i="16"/>
  <c r="M839" i="16" s="1"/>
  <c r="I839" i="16"/>
  <c r="K839" i="16"/>
  <c r="K836" i="16" s="1"/>
  <c r="O839" i="16"/>
  <c r="O836" i="16" s="1"/>
  <c r="Q839" i="16"/>
  <c r="V839" i="16"/>
  <c r="V836" i="16" s="1"/>
  <c r="G841" i="16"/>
  <c r="I841" i="16"/>
  <c r="K841" i="16"/>
  <c r="M841" i="16"/>
  <c r="O841" i="16"/>
  <c r="Q841" i="16"/>
  <c r="V841" i="16"/>
  <c r="G844" i="16"/>
  <c r="I844" i="16"/>
  <c r="I843" i="16" s="1"/>
  <c r="K844" i="16"/>
  <c r="M844" i="16"/>
  <c r="O844" i="16"/>
  <c r="Q844" i="16"/>
  <c r="Q843" i="16" s="1"/>
  <c r="V844" i="16"/>
  <c r="G846" i="16"/>
  <c r="M846" i="16" s="1"/>
  <c r="I846" i="16"/>
  <c r="K846" i="16"/>
  <c r="K843" i="16" s="1"/>
  <c r="O846" i="16"/>
  <c r="O843" i="16" s="1"/>
  <c r="Q846" i="16"/>
  <c r="V846" i="16"/>
  <c r="V843" i="16" s="1"/>
  <c r="G848" i="16"/>
  <c r="I848" i="16"/>
  <c r="K848" i="16"/>
  <c r="M848" i="16"/>
  <c r="O848" i="16"/>
  <c r="Q848" i="16"/>
  <c r="V848" i="16"/>
  <c r="G850" i="16"/>
  <c r="M850" i="16" s="1"/>
  <c r="I850" i="16"/>
  <c r="K850" i="16"/>
  <c r="O850" i="16"/>
  <c r="Q850" i="16"/>
  <c r="V850" i="16"/>
  <c r="G853" i="16"/>
  <c r="I853" i="16"/>
  <c r="K853" i="16"/>
  <c r="M853" i="16"/>
  <c r="O853" i="16"/>
  <c r="Q853" i="16"/>
  <c r="V853" i="16"/>
  <c r="G855" i="16"/>
  <c r="M855" i="16" s="1"/>
  <c r="I855" i="16"/>
  <c r="K855" i="16"/>
  <c r="O855" i="16"/>
  <c r="Q855" i="16"/>
  <c r="V855" i="16"/>
  <c r="G857" i="16"/>
  <c r="I857" i="16"/>
  <c r="K857" i="16"/>
  <c r="M857" i="16"/>
  <c r="O857" i="16"/>
  <c r="Q857" i="16"/>
  <c r="V857" i="16"/>
  <c r="G859" i="16"/>
  <c r="M859" i="16" s="1"/>
  <c r="I859" i="16"/>
  <c r="K859" i="16"/>
  <c r="O859" i="16"/>
  <c r="Q859" i="16"/>
  <c r="V859" i="16"/>
  <c r="G861" i="16"/>
  <c r="I861" i="16"/>
  <c r="K861" i="16"/>
  <c r="M861" i="16"/>
  <c r="O861" i="16"/>
  <c r="Q861" i="16"/>
  <c r="V861" i="16"/>
  <c r="G863" i="16"/>
  <c r="M863" i="16" s="1"/>
  <c r="I863" i="16"/>
  <c r="K863" i="16"/>
  <c r="O863" i="16"/>
  <c r="Q863" i="16"/>
  <c r="V863" i="16"/>
  <c r="G865" i="16"/>
  <c r="I865" i="16"/>
  <c r="K865" i="16"/>
  <c r="M865" i="16"/>
  <c r="O865" i="16"/>
  <c r="Q865" i="16"/>
  <c r="V865" i="16"/>
  <c r="G867" i="16"/>
  <c r="M867" i="16" s="1"/>
  <c r="I867" i="16"/>
  <c r="K867" i="16"/>
  <c r="O867" i="16"/>
  <c r="Q867" i="16"/>
  <c r="V867" i="16"/>
  <c r="G869" i="16"/>
  <c r="I869" i="16"/>
  <c r="K869" i="16"/>
  <c r="M869" i="16"/>
  <c r="O869" i="16"/>
  <c r="Q869" i="16"/>
  <c r="V869" i="16"/>
  <c r="G871" i="16"/>
  <c r="M871" i="16" s="1"/>
  <c r="I871" i="16"/>
  <c r="K871" i="16"/>
  <c r="O871" i="16"/>
  <c r="Q871" i="16"/>
  <c r="V871" i="16"/>
  <c r="G873" i="16"/>
  <c r="I873" i="16"/>
  <c r="K873" i="16"/>
  <c r="M873" i="16"/>
  <c r="O873" i="16"/>
  <c r="Q873" i="16"/>
  <c r="V873" i="16"/>
  <c r="G875" i="16"/>
  <c r="M875" i="16" s="1"/>
  <c r="I875" i="16"/>
  <c r="K875" i="16"/>
  <c r="O875" i="16"/>
  <c r="Q875" i="16"/>
  <c r="V875" i="16"/>
  <c r="G877" i="16"/>
  <c r="I877" i="16"/>
  <c r="K877" i="16"/>
  <c r="M877" i="16"/>
  <c r="O877" i="16"/>
  <c r="Q877" i="16"/>
  <c r="V877" i="16"/>
  <c r="G879" i="16"/>
  <c r="M879" i="16" s="1"/>
  <c r="I879" i="16"/>
  <c r="K879" i="16"/>
  <c r="O879" i="16"/>
  <c r="Q879" i="16"/>
  <c r="V879" i="16"/>
  <c r="G881" i="16"/>
  <c r="I881" i="16"/>
  <c r="K881" i="16"/>
  <c r="M881" i="16"/>
  <c r="O881" i="16"/>
  <c r="Q881" i="16"/>
  <c r="V881" i="16"/>
  <c r="G883" i="16"/>
  <c r="M883" i="16" s="1"/>
  <c r="I883" i="16"/>
  <c r="K883" i="16"/>
  <c r="O883" i="16"/>
  <c r="Q883" i="16"/>
  <c r="V883" i="16"/>
  <c r="G885" i="16"/>
  <c r="I885" i="16"/>
  <c r="K885" i="16"/>
  <c r="M885" i="16"/>
  <c r="O885" i="16"/>
  <c r="Q885" i="16"/>
  <c r="V885" i="16"/>
  <c r="G887" i="16"/>
  <c r="M887" i="16" s="1"/>
  <c r="I887" i="16"/>
  <c r="K887" i="16"/>
  <c r="O887" i="16"/>
  <c r="Q887" i="16"/>
  <c r="V887" i="16"/>
  <c r="G889" i="16"/>
  <c r="I889" i="16"/>
  <c r="K889" i="16"/>
  <c r="M889" i="16"/>
  <c r="O889" i="16"/>
  <c r="Q889" i="16"/>
  <c r="V889" i="16"/>
  <c r="G891" i="16"/>
  <c r="M891" i="16" s="1"/>
  <c r="I891" i="16"/>
  <c r="K891" i="16"/>
  <c r="O891" i="16"/>
  <c r="Q891" i="16"/>
  <c r="V891" i="16"/>
  <c r="G893" i="16"/>
  <c r="I893" i="16"/>
  <c r="K893" i="16"/>
  <c r="M893" i="16"/>
  <c r="O893" i="16"/>
  <c r="Q893" i="16"/>
  <c r="V893" i="16"/>
  <c r="G896" i="16"/>
  <c r="I896" i="16"/>
  <c r="I895" i="16" s="1"/>
  <c r="K896" i="16"/>
  <c r="M896" i="16"/>
  <c r="O896" i="16"/>
  <c r="Q896" i="16"/>
  <c r="Q895" i="16" s="1"/>
  <c r="V896" i="16"/>
  <c r="G898" i="16"/>
  <c r="M898" i="16" s="1"/>
  <c r="I898" i="16"/>
  <c r="K898" i="16"/>
  <c r="K895" i="16" s="1"/>
  <c r="O898" i="16"/>
  <c r="O895" i="16" s="1"/>
  <c r="Q898" i="16"/>
  <c r="V898" i="16"/>
  <c r="V895" i="16" s="1"/>
  <c r="G900" i="16"/>
  <c r="I900" i="16"/>
  <c r="K900" i="16"/>
  <c r="M900" i="16"/>
  <c r="O900" i="16"/>
  <c r="Q900" i="16"/>
  <c r="V900" i="16"/>
  <c r="G902" i="16"/>
  <c r="M902" i="16" s="1"/>
  <c r="I902" i="16"/>
  <c r="K902" i="16"/>
  <c r="O902" i="16"/>
  <c r="Q902" i="16"/>
  <c r="V902" i="16"/>
  <c r="G904" i="16"/>
  <c r="I904" i="16"/>
  <c r="K904" i="16"/>
  <c r="M904" i="16"/>
  <c r="O904" i="16"/>
  <c r="Q904" i="16"/>
  <c r="V904" i="16"/>
  <c r="G906" i="16"/>
  <c r="M906" i="16" s="1"/>
  <c r="I906" i="16"/>
  <c r="K906" i="16"/>
  <c r="O906" i="16"/>
  <c r="Q906" i="16"/>
  <c r="V906" i="16"/>
  <c r="G909" i="16"/>
  <c r="I909" i="16"/>
  <c r="K909" i="16"/>
  <c r="M909" i="16"/>
  <c r="O909" i="16"/>
  <c r="Q909" i="16"/>
  <c r="V909" i="16"/>
  <c r="G911" i="16"/>
  <c r="M911" i="16" s="1"/>
  <c r="I911" i="16"/>
  <c r="K911" i="16"/>
  <c r="O911" i="16"/>
  <c r="Q911" i="16"/>
  <c r="V911" i="16"/>
  <c r="G913" i="16"/>
  <c r="I913" i="16"/>
  <c r="K913" i="16"/>
  <c r="M913" i="16"/>
  <c r="O913" i="16"/>
  <c r="Q913" i="16"/>
  <c r="V913" i="16"/>
  <c r="G915" i="16"/>
  <c r="M915" i="16" s="1"/>
  <c r="I915" i="16"/>
  <c r="K915" i="16"/>
  <c r="O915" i="16"/>
  <c r="Q915" i="16"/>
  <c r="V915" i="16"/>
  <c r="G917" i="16"/>
  <c r="I917" i="16"/>
  <c r="K917" i="16"/>
  <c r="M917" i="16"/>
  <c r="O917" i="16"/>
  <c r="Q917" i="16"/>
  <c r="V917" i="16"/>
  <c r="G919" i="16"/>
  <c r="M919" i="16" s="1"/>
  <c r="I919" i="16"/>
  <c r="K919" i="16"/>
  <c r="O919" i="16"/>
  <c r="Q919" i="16"/>
  <c r="V919" i="16"/>
  <c r="G921" i="16"/>
  <c r="I921" i="16"/>
  <c r="K921" i="16"/>
  <c r="M921" i="16"/>
  <c r="O921" i="16"/>
  <c r="Q921" i="16"/>
  <c r="V921" i="16"/>
  <c r="G923" i="16"/>
  <c r="M923" i="16" s="1"/>
  <c r="I923" i="16"/>
  <c r="K923" i="16"/>
  <c r="O923" i="16"/>
  <c r="Q923" i="16"/>
  <c r="V923" i="16"/>
  <c r="G925" i="16"/>
  <c r="I925" i="16"/>
  <c r="K925" i="16"/>
  <c r="M925" i="16"/>
  <c r="O925" i="16"/>
  <c r="Q925" i="16"/>
  <c r="V925" i="16"/>
  <c r="G927" i="16"/>
  <c r="M927" i="16" s="1"/>
  <c r="I927" i="16"/>
  <c r="K927" i="16"/>
  <c r="O927" i="16"/>
  <c r="Q927" i="16"/>
  <c r="V927" i="16"/>
  <c r="G929" i="16"/>
  <c r="I929" i="16"/>
  <c r="K929" i="16"/>
  <c r="M929" i="16"/>
  <c r="O929" i="16"/>
  <c r="Q929" i="16"/>
  <c r="V929" i="16"/>
  <c r="G931" i="16"/>
  <c r="M931" i="16" s="1"/>
  <c r="I931" i="16"/>
  <c r="K931" i="16"/>
  <c r="O931" i="16"/>
  <c r="Q931" i="16"/>
  <c r="V931" i="16"/>
  <c r="G933" i="16"/>
  <c r="I933" i="16"/>
  <c r="K933" i="16"/>
  <c r="M933" i="16"/>
  <c r="O933" i="16"/>
  <c r="Q933" i="16"/>
  <c r="V933" i="16"/>
  <c r="G935" i="16"/>
  <c r="M935" i="16" s="1"/>
  <c r="I935" i="16"/>
  <c r="K935" i="16"/>
  <c r="O935" i="16"/>
  <c r="Q935" i="16"/>
  <c r="V935" i="16"/>
  <c r="G937" i="16"/>
  <c r="I937" i="16"/>
  <c r="K937" i="16"/>
  <c r="M937" i="16"/>
  <c r="O937" i="16"/>
  <c r="Q937" i="16"/>
  <c r="V937" i="16"/>
  <c r="G939" i="16"/>
  <c r="M939" i="16" s="1"/>
  <c r="I939" i="16"/>
  <c r="K939" i="16"/>
  <c r="O939" i="16"/>
  <c r="Q939" i="16"/>
  <c r="V939" i="16"/>
  <c r="G941" i="16"/>
  <c r="I941" i="16"/>
  <c r="K941" i="16"/>
  <c r="M941" i="16"/>
  <c r="O941" i="16"/>
  <c r="Q941" i="16"/>
  <c r="V941" i="16"/>
  <c r="G943" i="16"/>
  <c r="M943" i="16" s="1"/>
  <c r="I943" i="16"/>
  <c r="K943" i="16"/>
  <c r="O943" i="16"/>
  <c r="Q943" i="16"/>
  <c r="V943" i="16"/>
  <c r="G945" i="16"/>
  <c r="I945" i="16"/>
  <c r="K945" i="16"/>
  <c r="M945" i="16"/>
  <c r="O945" i="16"/>
  <c r="Q945" i="16"/>
  <c r="V945" i="16"/>
  <c r="G947" i="16"/>
  <c r="M947" i="16" s="1"/>
  <c r="I947" i="16"/>
  <c r="K947" i="16"/>
  <c r="O947" i="16"/>
  <c r="Q947" i="16"/>
  <c r="V947" i="16"/>
  <c r="G949" i="16"/>
  <c r="I949" i="16"/>
  <c r="K949" i="16"/>
  <c r="M949" i="16"/>
  <c r="O949" i="16"/>
  <c r="Q949" i="16"/>
  <c r="V949" i="16"/>
  <c r="G951" i="16"/>
  <c r="M951" i="16" s="1"/>
  <c r="I951" i="16"/>
  <c r="K951" i="16"/>
  <c r="O951" i="16"/>
  <c r="Q951" i="16"/>
  <c r="V951" i="16"/>
  <c r="G953" i="16"/>
  <c r="I953" i="16"/>
  <c r="K953" i="16"/>
  <c r="M953" i="16"/>
  <c r="O953" i="16"/>
  <c r="Q953" i="16"/>
  <c r="V953" i="16"/>
  <c r="G955" i="16"/>
  <c r="M955" i="16" s="1"/>
  <c r="I955" i="16"/>
  <c r="K955" i="16"/>
  <c r="O955" i="16"/>
  <c r="Q955" i="16"/>
  <c r="V955" i="16"/>
  <c r="G957" i="16"/>
  <c r="I957" i="16"/>
  <c r="K957" i="16"/>
  <c r="M957" i="16"/>
  <c r="O957" i="16"/>
  <c r="Q957" i="16"/>
  <c r="V957" i="16"/>
  <c r="G959" i="16"/>
  <c r="M959" i="16" s="1"/>
  <c r="I959" i="16"/>
  <c r="K959" i="16"/>
  <c r="O959" i="16"/>
  <c r="Q959" i="16"/>
  <c r="V959" i="16"/>
  <c r="G961" i="16"/>
  <c r="I961" i="16"/>
  <c r="K961" i="16"/>
  <c r="M961" i="16"/>
  <c r="O961" i="16"/>
  <c r="Q961" i="16"/>
  <c r="V961" i="16"/>
  <c r="G963" i="16"/>
  <c r="M963" i="16" s="1"/>
  <c r="I963" i="16"/>
  <c r="K963" i="16"/>
  <c r="O963" i="16"/>
  <c r="Q963" i="16"/>
  <c r="V963" i="16"/>
  <c r="G965" i="16"/>
  <c r="I965" i="16"/>
  <c r="K965" i="16"/>
  <c r="M965" i="16"/>
  <c r="O965" i="16"/>
  <c r="Q965" i="16"/>
  <c r="V965" i="16"/>
  <c r="G967" i="16"/>
  <c r="M967" i="16" s="1"/>
  <c r="I967" i="16"/>
  <c r="K967" i="16"/>
  <c r="O967" i="16"/>
  <c r="Q967" i="16"/>
  <c r="V967" i="16"/>
  <c r="G969" i="16"/>
  <c r="I969" i="16"/>
  <c r="K969" i="16"/>
  <c r="M969" i="16"/>
  <c r="O969" i="16"/>
  <c r="Q969" i="16"/>
  <c r="V969" i="16"/>
  <c r="G971" i="16"/>
  <c r="M971" i="16" s="1"/>
  <c r="I971" i="16"/>
  <c r="K971" i="16"/>
  <c r="O971" i="16"/>
  <c r="Q971" i="16"/>
  <c r="V971" i="16"/>
  <c r="G973" i="16"/>
  <c r="I973" i="16"/>
  <c r="K973" i="16"/>
  <c r="M973" i="16"/>
  <c r="O973" i="16"/>
  <c r="Q973" i="16"/>
  <c r="V973" i="16"/>
  <c r="G975" i="16"/>
  <c r="M975" i="16" s="1"/>
  <c r="I975" i="16"/>
  <c r="K975" i="16"/>
  <c r="O975" i="16"/>
  <c r="Q975" i="16"/>
  <c r="V975" i="16"/>
  <c r="G977" i="16"/>
  <c r="I977" i="16"/>
  <c r="K977" i="16"/>
  <c r="M977" i="16"/>
  <c r="O977" i="16"/>
  <c r="Q977" i="16"/>
  <c r="V977" i="16"/>
  <c r="G979" i="16"/>
  <c r="M979" i="16" s="1"/>
  <c r="I979" i="16"/>
  <c r="K979" i="16"/>
  <c r="O979" i="16"/>
  <c r="Q979" i="16"/>
  <c r="V979" i="16"/>
  <c r="G981" i="16"/>
  <c r="I981" i="16"/>
  <c r="K981" i="16"/>
  <c r="M981" i="16"/>
  <c r="O981" i="16"/>
  <c r="Q981" i="16"/>
  <c r="V981" i="16"/>
  <c r="G983" i="16"/>
  <c r="M983" i="16" s="1"/>
  <c r="I983" i="16"/>
  <c r="K983" i="16"/>
  <c r="O983" i="16"/>
  <c r="Q983" i="16"/>
  <c r="V983" i="16"/>
  <c r="G985" i="16"/>
  <c r="I985" i="16"/>
  <c r="K985" i="16"/>
  <c r="M985" i="16"/>
  <c r="O985" i="16"/>
  <c r="Q985" i="16"/>
  <c r="V985" i="16"/>
  <c r="G987" i="16"/>
  <c r="M987" i="16" s="1"/>
  <c r="I987" i="16"/>
  <c r="K987" i="16"/>
  <c r="O987" i="16"/>
  <c r="Q987" i="16"/>
  <c r="V987" i="16"/>
  <c r="G989" i="16"/>
  <c r="I989" i="16"/>
  <c r="K989" i="16"/>
  <c r="M989" i="16"/>
  <c r="O989" i="16"/>
  <c r="Q989" i="16"/>
  <c r="V989" i="16"/>
  <c r="G991" i="16"/>
  <c r="M991" i="16" s="1"/>
  <c r="I991" i="16"/>
  <c r="K991" i="16"/>
  <c r="O991" i="16"/>
  <c r="Q991" i="16"/>
  <c r="V991" i="16"/>
  <c r="G993" i="16"/>
  <c r="I993" i="16"/>
  <c r="K993" i="16"/>
  <c r="M993" i="16"/>
  <c r="O993" i="16"/>
  <c r="Q993" i="16"/>
  <c r="V993" i="16"/>
  <c r="G995" i="16"/>
  <c r="M995" i="16" s="1"/>
  <c r="I995" i="16"/>
  <c r="K995" i="16"/>
  <c r="O995" i="16"/>
  <c r="Q995" i="16"/>
  <c r="V995" i="16"/>
  <c r="G997" i="16"/>
  <c r="I997" i="16"/>
  <c r="K997" i="16"/>
  <c r="M997" i="16"/>
  <c r="O997" i="16"/>
  <c r="Q997" i="16"/>
  <c r="V997" i="16"/>
  <c r="G999" i="16"/>
  <c r="M999" i="16" s="1"/>
  <c r="I999" i="16"/>
  <c r="K999" i="16"/>
  <c r="O999" i="16"/>
  <c r="Q999" i="16"/>
  <c r="V999" i="16"/>
  <c r="G1001" i="16"/>
  <c r="I1001" i="16"/>
  <c r="K1001" i="16"/>
  <c r="M1001" i="16"/>
  <c r="O1001" i="16"/>
  <c r="Q1001" i="16"/>
  <c r="V1001" i="16"/>
  <c r="G1003" i="16"/>
  <c r="M1003" i="16" s="1"/>
  <c r="I1003" i="16"/>
  <c r="K1003" i="16"/>
  <c r="O1003" i="16"/>
  <c r="Q1003" i="16"/>
  <c r="V1003" i="16"/>
  <c r="G1005" i="16"/>
  <c r="I1005" i="16"/>
  <c r="K1005" i="16"/>
  <c r="M1005" i="16"/>
  <c r="O1005" i="16"/>
  <c r="Q1005" i="16"/>
  <c r="V1005" i="16"/>
  <c r="G1007" i="16"/>
  <c r="M1007" i="16" s="1"/>
  <c r="I1007" i="16"/>
  <c r="K1007" i="16"/>
  <c r="O1007" i="16"/>
  <c r="Q1007" i="16"/>
  <c r="V1007" i="16"/>
  <c r="G1009" i="16"/>
  <c r="I1009" i="16"/>
  <c r="K1009" i="16"/>
  <c r="M1009" i="16"/>
  <c r="O1009" i="16"/>
  <c r="Q1009" i="16"/>
  <c r="V1009" i="16"/>
  <c r="G1011" i="16"/>
  <c r="M1011" i="16" s="1"/>
  <c r="I1011" i="16"/>
  <c r="K1011" i="16"/>
  <c r="O1011" i="16"/>
  <c r="Q1011" i="16"/>
  <c r="V1011" i="16"/>
  <c r="G1013" i="16"/>
  <c r="I1013" i="16"/>
  <c r="K1013" i="16"/>
  <c r="M1013" i="16"/>
  <c r="O1013" i="16"/>
  <c r="Q1013" i="16"/>
  <c r="V1013" i="16"/>
  <c r="G1015" i="16"/>
  <c r="M1015" i="16" s="1"/>
  <c r="I1015" i="16"/>
  <c r="K1015" i="16"/>
  <c r="O1015" i="16"/>
  <c r="Q1015" i="16"/>
  <c r="V1015" i="16"/>
  <c r="G1017" i="16"/>
  <c r="I1017" i="16"/>
  <c r="K1017" i="16"/>
  <c r="M1017" i="16"/>
  <c r="O1017" i="16"/>
  <c r="Q1017" i="16"/>
  <c r="V1017" i="16"/>
  <c r="G1019" i="16"/>
  <c r="M1019" i="16" s="1"/>
  <c r="I1019" i="16"/>
  <c r="K1019" i="16"/>
  <c r="O1019" i="16"/>
  <c r="Q1019" i="16"/>
  <c r="V1019" i="16"/>
  <c r="G1021" i="16"/>
  <c r="I1021" i="16"/>
  <c r="K1021" i="16"/>
  <c r="M1021" i="16"/>
  <c r="O1021" i="16"/>
  <c r="Q1021" i="16"/>
  <c r="V1021" i="16"/>
  <c r="G1023" i="16"/>
  <c r="M1023" i="16" s="1"/>
  <c r="I1023" i="16"/>
  <c r="K1023" i="16"/>
  <c r="O1023" i="16"/>
  <c r="Q1023" i="16"/>
  <c r="V1023" i="16"/>
  <c r="G1025" i="16"/>
  <c r="I1025" i="16"/>
  <c r="K1025" i="16"/>
  <c r="M1025" i="16"/>
  <c r="O1025" i="16"/>
  <c r="Q1025" i="16"/>
  <c r="V1025" i="16"/>
  <c r="G1028" i="16"/>
  <c r="I1028" i="16"/>
  <c r="K1028" i="16"/>
  <c r="M1028" i="16"/>
  <c r="O1028" i="16"/>
  <c r="Q1028" i="16"/>
  <c r="V1028" i="16"/>
  <c r="G1030" i="16"/>
  <c r="M1030" i="16" s="1"/>
  <c r="I1030" i="16"/>
  <c r="K1030" i="16"/>
  <c r="O1030" i="16"/>
  <c r="Q1030" i="16"/>
  <c r="V1030" i="16"/>
  <c r="G1032" i="16"/>
  <c r="I1032" i="16"/>
  <c r="K1032" i="16"/>
  <c r="M1032" i="16"/>
  <c r="O1032" i="16"/>
  <c r="Q1032" i="16"/>
  <c r="V1032" i="16"/>
  <c r="G1034" i="16"/>
  <c r="M1034" i="16" s="1"/>
  <c r="I1034" i="16"/>
  <c r="K1034" i="16"/>
  <c r="O1034" i="16"/>
  <c r="Q1034" i="16"/>
  <c r="V1034" i="16"/>
  <c r="G1036" i="16"/>
  <c r="I1036" i="16"/>
  <c r="K1036" i="16"/>
  <c r="M1036" i="16"/>
  <c r="O1036" i="16"/>
  <c r="Q1036" i="16"/>
  <c r="V1036" i="16"/>
  <c r="G1038" i="16"/>
  <c r="M1038" i="16" s="1"/>
  <c r="I1038" i="16"/>
  <c r="K1038" i="16"/>
  <c r="O1038" i="16"/>
  <c r="Q1038" i="16"/>
  <c r="V1038" i="16"/>
  <c r="G1040" i="16"/>
  <c r="I1040" i="16"/>
  <c r="K1040" i="16"/>
  <c r="M1040" i="16"/>
  <c r="O1040" i="16"/>
  <c r="Q1040" i="16"/>
  <c r="V1040" i="16"/>
  <c r="G1042" i="16"/>
  <c r="M1042" i="16" s="1"/>
  <c r="I1042" i="16"/>
  <c r="K1042" i="16"/>
  <c r="O1042" i="16"/>
  <c r="Q1042" i="16"/>
  <c r="V1042" i="16"/>
  <c r="G1044" i="16"/>
  <c r="I1044" i="16"/>
  <c r="K1044" i="16"/>
  <c r="M1044" i="16"/>
  <c r="O1044" i="16"/>
  <c r="Q1044" i="16"/>
  <c r="V1044" i="16"/>
  <c r="G1046" i="16"/>
  <c r="M1046" i="16" s="1"/>
  <c r="I1046" i="16"/>
  <c r="K1046" i="16"/>
  <c r="O1046" i="16"/>
  <c r="Q1046" i="16"/>
  <c r="V1046" i="16"/>
  <c r="G1048" i="16"/>
  <c r="I1048" i="16"/>
  <c r="K1048" i="16"/>
  <c r="M1048" i="16"/>
  <c r="O1048" i="16"/>
  <c r="Q1048" i="16"/>
  <c r="V1048" i="16"/>
  <c r="G1050" i="16"/>
  <c r="M1050" i="16" s="1"/>
  <c r="I1050" i="16"/>
  <c r="K1050" i="16"/>
  <c r="O1050" i="16"/>
  <c r="Q1050" i="16"/>
  <c r="V1050" i="16"/>
  <c r="G1052" i="16"/>
  <c r="I1052" i="16"/>
  <c r="K1052" i="16"/>
  <c r="M1052" i="16"/>
  <c r="O1052" i="16"/>
  <c r="Q1052" i="16"/>
  <c r="V1052" i="16"/>
  <c r="G1054" i="16"/>
  <c r="M1054" i="16" s="1"/>
  <c r="I1054" i="16"/>
  <c r="K1054" i="16"/>
  <c r="O1054" i="16"/>
  <c r="Q1054" i="16"/>
  <c r="V1054" i="16"/>
  <c r="G1056" i="16"/>
  <c r="I1056" i="16"/>
  <c r="K1056" i="16"/>
  <c r="M1056" i="16"/>
  <c r="O1056" i="16"/>
  <c r="Q1056" i="16"/>
  <c r="V1056" i="16"/>
  <c r="G1058" i="16"/>
  <c r="M1058" i="16" s="1"/>
  <c r="I1058" i="16"/>
  <c r="K1058" i="16"/>
  <c r="O1058" i="16"/>
  <c r="Q1058" i="16"/>
  <c r="V1058" i="16"/>
  <c r="G1060" i="16"/>
  <c r="I1060" i="16"/>
  <c r="K1060" i="16"/>
  <c r="M1060" i="16"/>
  <c r="O1060" i="16"/>
  <c r="Q1060" i="16"/>
  <c r="V1060" i="16"/>
  <c r="G1062" i="16"/>
  <c r="M1062" i="16" s="1"/>
  <c r="I1062" i="16"/>
  <c r="K1062" i="16"/>
  <c r="O1062" i="16"/>
  <c r="Q1062" i="16"/>
  <c r="V1062" i="16"/>
  <c r="G1064" i="16"/>
  <c r="I1064" i="16"/>
  <c r="K1064" i="16"/>
  <c r="M1064" i="16"/>
  <c r="O1064" i="16"/>
  <c r="Q1064" i="16"/>
  <c r="V1064" i="16"/>
  <c r="G1067" i="16"/>
  <c r="G1066" i="16" s="1"/>
  <c r="I1067" i="16"/>
  <c r="K1067" i="16"/>
  <c r="M1067" i="16"/>
  <c r="O1067" i="16"/>
  <c r="Q1067" i="16"/>
  <c r="Q1066" i="16" s="1"/>
  <c r="V1067" i="16"/>
  <c r="G1069" i="16"/>
  <c r="M1069" i="16" s="1"/>
  <c r="I1069" i="16"/>
  <c r="K1069" i="16"/>
  <c r="K1066" i="16" s="1"/>
  <c r="O1069" i="16"/>
  <c r="O1066" i="16" s="1"/>
  <c r="Q1069" i="16"/>
  <c r="V1069" i="16"/>
  <c r="V1066" i="16" s="1"/>
  <c r="G1071" i="16"/>
  <c r="I1071" i="16"/>
  <c r="K1071" i="16"/>
  <c r="M1071" i="16"/>
  <c r="O1071" i="16"/>
  <c r="Q1071" i="16"/>
  <c r="V1071" i="16"/>
  <c r="G1074" i="16"/>
  <c r="I1074" i="16"/>
  <c r="I1073" i="16" s="1"/>
  <c r="K1074" i="16"/>
  <c r="M1074" i="16"/>
  <c r="O1074" i="16"/>
  <c r="Q1074" i="16"/>
  <c r="Q1073" i="16" s="1"/>
  <c r="V1074" i="16"/>
  <c r="G1076" i="16"/>
  <c r="G1073" i="16" s="1"/>
  <c r="I1076" i="16"/>
  <c r="K1076" i="16"/>
  <c r="K1073" i="16" s="1"/>
  <c r="O1076" i="16"/>
  <c r="O1073" i="16" s="1"/>
  <c r="Q1076" i="16"/>
  <c r="V1076" i="16"/>
  <c r="V1073" i="16" s="1"/>
  <c r="G1078" i="16"/>
  <c r="I1078" i="16"/>
  <c r="K1078" i="16"/>
  <c r="M1078" i="16"/>
  <c r="O1078" i="16"/>
  <c r="Q1078" i="16"/>
  <c r="V1078" i="16"/>
  <c r="G1080" i="16"/>
  <c r="M1080" i="16" s="1"/>
  <c r="I1080" i="16"/>
  <c r="K1080" i="16"/>
  <c r="O1080" i="16"/>
  <c r="Q1080" i="16"/>
  <c r="V1080" i="16"/>
  <c r="G1082" i="16"/>
  <c r="I1082" i="16"/>
  <c r="K1082" i="16"/>
  <c r="M1082" i="16"/>
  <c r="O1082" i="16"/>
  <c r="Q1082" i="16"/>
  <c r="V1082" i="16"/>
  <c r="G1084" i="16"/>
  <c r="M1084" i="16" s="1"/>
  <c r="I1084" i="16"/>
  <c r="K1084" i="16"/>
  <c r="O1084" i="16"/>
  <c r="Q1084" i="16"/>
  <c r="V1084" i="16"/>
  <c r="G1087" i="16"/>
  <c r="G1086" i="16" s="1"/>
  <c r="I1087" i="16"/>
  <c r="K1087" i="16"/>
  <c r="K1086" i="16" s="1"/>
  <c r="O1087" i="16"/>
  <c r="O1086" i="16" s="1"/>
  <c r="Q1087" i="16"/>
  <c r="V1087" i="16"/>
  <c r="V1086" i="16" s="1"/>
  <c r="G1089" i="16"/>
  <c r="I1089" i="16"/>
  <c r="I1086" i="16" s="1"/>
  <c r="K1089" i="16"/>
  <c r="M1089" i="16"/>
  <c r="O1089" i="16"/>
  <c r="Q1089" i="16"/>
  <c r="Q1086" i="16" s="1"/>
  <c r="V1089" i="16"/>
  <c r="G1091" i="16"/>
  <c r="M1091" i="16" s="1"/>
  <c r="I1091" i="16"/>
  <c r="K1091" i="16"/>
  <c r="O1091" i="16"/>
  <c r="Q1091" i="16"/>
  <c r="V1091" i="16"/>
  <c r="G1093" i="16"/>
  <c r="I1093" i="16"/>
  <c r="K1093" i="16"/>
  <c r="M1093" i="16"/>
  <c r="O1093" i="16"/>
  <c r="Q1093" i="16"/>
  <c r="V1093" i="16"/>
  <c r="G1096" i="16"/>
  <c r="I1096" i="16"/>
  <c r="I1095" i="16" s="1"/>
  <c r="K1096" i="16"/>
  <c r="M1096" i="16"/>
  <c r="O1096" i="16"/>
  <c r="Q1096" i="16"/>
  <c r="Q1095" i="16" s="1"/>
  <c r="V1096" i="16"/>
  <c r="G1098" i="16"/>
  <c r="G1095" i="16" s="1"/>
  <c r="I1098" i="16"/>
  <c r="K1098" i="16"/>
  <c r="K1095" i="16" s="1"/>
  <c r="O1098" i="16"/>
  <c r="O1095" i="16" s="1"/>
  <c r="Q1098" i="16"/>
  <c r="V1098" i="16"/>
  <c r="V1095" i="16" s="1"/>
  <c r="G1100" i="16"/>
  <c r="I1100" i="16"/>
  <c r="K1100" i="16"/>
  <c r="M1100" i="16"/>
  <c r="O1100" i="16"/>
  <c r="Q1100" i="16"/>
  <c r="V1100" i="16"/>
  <c r="G1102" i="16"/>
  <c r="M1102" i="16" s="1"/>
  <c r="I1102" i="16"/>
  <c r="K1102" i="16"/>
  <c r="O1102" i="16"/>
  <c r="Q1102" i="16"/>
  <c r="V1102" i="16"/>
  <c r="G1104" i="16"/>
  <c r="I1104" i="16"/>
  <c r="K1104" i="16"/>
  <c r="M1104" i="16"/>
  <c r="O1104" i="16"/>
  <c r="Q1104" i="16"/>
  <c r="V1104" i="16"/>
  <c r="G1106" i="16"/>
  <c r="M1106" i="16" s="1"/>
  <c r="I1106" i="16"/>
  <c r="K1106" i="16"/>
  <c r="O1106" i="16"/>
  <c r="Q1106" i="16"/>
  <c r="V1106" i="16"/>
  <c r="G1108" i="16"/>
  <c r="I1108" i="16"/>
  <c r="K1108" i="16"/>
  <c r="M1108" i="16"/>
  <c r="O1108" i="16"/>
  <c r="Q1108" i="16"/>
  <c r="V1108" i="16"/>
  <c r="G1110" i="16"/>
  <c r="M1110" i="16" s="1"/>
  <c r="I1110" i="16"/>
  <c r="K1110" i="16"/>
  <c r="O1110" i="16"/>
  <c r="Q1110" i="16"/>
  <c r="V1110" i="16"/>
  <c r="G1112" i="16"/>
  <c r="I1112" i="16"/>
  <c r="K1112" i="16"/>
  <c r="M1112" i="16"/>
  <c r="O1112" i="16"/>
  <c r="Q1112" i="16"/>
  <c r="V1112" i="16"/>
  <c r="G1114" i="16"/>
  <c r="M1114" i="16" s="1"/>
  <c r="I1114" i="16"/>
  <c r="K1114" i="16"/>
  <c r="O1114" i="16"/>
  <c r="Q1114" i="16"/>
  <c r="V1114" i="16"/>
  <c r="G1116" i="16"/>
  <c r="I1116" i="16"/>
  <c r="K1116" i="16"/>
  <c r="M1116" i="16"/>
  <c r="O1116" i="16"/>
  <c r="Q1116" i="16"/>
  <c r="V1116" i="16"/>
  <c r="G1118" i="16"/>
  <c r="M1118" i="16" s="1"/>
  <c r="I1118" i="16"/>
  <c r="K1118" i="16"/>
  <c r="O1118" i="16"/>
  <c r="Q1118" i="16"/>
  <c r="V1118" i="16"/>
  <c r="G1120" i="16"/>
  <c r="I1120" i="16"/>
  <c r="K1120" i="16"/>
  <c r="M1120" i="16"/>
  <c r="O1120" i="16"/>
  <c r="Q1120" i="16"/>
  <c r="V1120" i="16"/>
  <c r="G1122" i="16"/>
  <c r="M1122" i="16" s="1"/>
  <c r="I1122" i="16"/>
  <c r="K1122" i="16"/>
  <c r="O1122" i="16"/>
  <c r="Q1122" i="16"/>
  <c r="V1122" i="16"/>
  <c r="G1124" i="16"/>
  <c r="I1124" i="16"/>
  <c r="K1124" i="16"/>
  <c r="M1124" i="16"/>
  <c r="O1124" i="16"/>
  <c r="Q1124" i="16"/>
  <c r="V1124" i="16"/>
  <c r="G1126" i="16"/>
  <c r="M1126" i="16" s="1"/>
  <c r="I1126" i="16"/>
  <c r="K1126" i="16"/>
  <c r="O1126" i="16"/>
  <c r="Q1126" i="16"/>
  <c r="V1126" i="16"/>
  <c r="G1128" i="16"/>
  <c r="I1128" i="16"/>
  <c r="K1128" i="16"/>
  <c r="M1128" i="16"/>
  <c r="O1128" i="16"/>
  <c r="Q1128" i="16"/>
  <c r="V1128" i="16"/>
  <c r="AE1131" i="16"/>
  <c r="AF1131" i="16"/>
  <c r="G434" i="15"/>
  <c r="BA274" i="15"/>
  <c r="G9" i="15"/>
  <c r="I9" i="15"/>
  <c r="I8" i="15" s="1"/>
  <c r="K9" i="15"/>
  <c r="M9" i="15"/>
  <c r="O9" i="15"/>
  <c r="Q9" i="15"/>
  <c r="Q8" i="15" s="1"/>
  <c r="V9" i="15"/>
  <c r="G11" i="15"/>
  <c r="M11" i="15" s="1"/>
  <c r="I11" i="15"/>
  <c r="K11" i="15"/>
  <c r="K8" i="15" s="1"/>
  <c r="O11" i="15"/>
  <c r="O8" i="15" s="1"/>
  <c r="Q11" i="15"/>
  <c r="V11" i="15"/>
  <c r="V8" i="15" s="1"/>
  <c r="G14" i="15"/>
  <c r="I14" i="15"/>
  <c r="K14" i="15"/>
  <c r="M14" i="15"/>
  <c r="O14" i="15"/>
  <c r="Q14" i="15"/>
  <c r="V14" i="15"/>
  <c r="G16" i="15"/>
  <c r="M16" i="15" s="1"/>
  <c r="I16" i="15"/>
  <c r="K16" i="15"/>
  <c r="O16" i="15"/>
  <c r="Q16" i="15"/>
  <c r="V16" i="15"/>
  <c r="G20" i="15"/>
  <c r="I20" i="15"/>
  <c r="K20" i="15"/>
  <c r="M20" i="15"/>
  <c r="O20" i="15"/>
  <c r="Q20" i="15"/>
  <c r="V20" i="15"/>
  <c r="G22" i="15"/>
  <c r="M22" i="15" s="1"/>
  <c r="I22" i="15"/>
  <c r="K22" i="15"/>
  <c r="O22" i="15"/>
  <c r="Q22" i="15"/>
  <c r="V22" i="15"/>
  <c r="G24" i="15"/>
  <c r="I24" i="15"/>
  <c r="K24" i="15"/>
  <c r="M24" i="15"/>
  <c r="O24" i="15"/>
  <c r="Q24" i="15"/>
  <c r="V24" i="15"/>
  <c r="G26" i="15"/>
  <c r="M26" i="15" s="1"/>
  <c r="I26" i="15"/>
  <c r="K26" i="15"/>
  <c r="O26" i="15"/>
  <c r="Q26" i="15"/>
  <c r="V26" i="15"/>
  <c r="G29" i="15"/>
  <c r="I29" i="15"/>
  <c r="K29" i="15"/>
  <c r="M29" i="15"/>
  <c r="O29" i="15"/>
  <c r="Q29" i="15"/>
  <c r="V29" i="15"/>
  <c r="G32" i="15"/>
  <c r="M32" i="15" s="1"/>
  <c r="I32" i="15"/>
  <c r="K32" i="15"/>
  <c r="O32" i="15"/>
  <c r="Q32" i="15"/>
  <c r="V32" i="15"/>
  <c r="G39" i="15"/>
  <c r="I39" i="15"/>
  <c r="K39" i="15"/>
  <c r="M39" i="15"/>
  <c r="O39" i="15"/>
  <c r="Q39" i="15"/>
  <c r="V39" i="15"/>
  <c r="G42" i="15"/>
  <c r="M42" i="15" s="1"/>
  <c r="I42" i="15"/>
  <c r="K42" i="15"/>
  <c r="O42" i="15"/>
  <c r="Q42" i="15"/>
  <c r="V42" i="15"/>
  <c r="G45" i="15"/>
  <c r="I45" i="15"/>
  <c r="K45" i="15"/>
  <c r="M45" i="15"/>
  <c r="O45" i="15"/>
  <c r="Q45" i="15"/>
  <c r="V45" i="15"/>
  <c r="G48" i="15"/>
  <c r="M48" i="15" s="1"/>
  <c r="I48" i="15"/>
  <c r="K48" i="15"/>
  <c r="O48" i="15"/>
  <c r="Q48" i="15"/>
  <c r="V48" i="15"/>
  <c r="G53" i="15"/>
  <c r="I53" i="15"/>
  <c r="K53" i="15"/>
  <c r="M53" i="15"/>
  <c r="O53" i="15"/>
  <c r="Q53" i="15"/>
  <c r="V53" i="15"/>
  <c r="G55" i="15"/>
  <c r="M55" i="15" s="1"/>
  <c r="I55" i="15"/>
  <c r="K55" i="15"/>
  <c r="O55" i="15"/>
  <c r="Q55" i="15"/>
  <c r="V55" i="15"/>
  <c r="G57" i="15"/>
  <c r="I57" i="15"/>
  <c r="K57" i="15"/>
  <c r="M57" i="15"/>
  <c r="O57" i="15"/>
  <c r="Q57" i="15"/>
  <c r="V57" i="15"/>
  <c r="G59" i="15"/>
  <c r="M59" i="15" s="1"/>
  <c r="I59" i="15"/>
  <c r="K59" i="15"/>
  <c r="O59" i="15"/>
  <c r="Q59" i="15"/>
  <c r="V59" i="15"/>
  <c r="G61" i="15"/>
  <c r="I61" i="15"/>
  <c r="K61" i="15"/>
  <c r="M61" i="15"/>
  <c r="O61" i="15"/>
  <c r="Q61" i="15"/>
  <c r="V61" i="15"/>
  <c r="G63" i="15"/>
  <c r="M63" i="15" s="1"/>
  <c r="I63" i="15"/>
  <c r="K63" i="15"/>
  <c r="O63" i="15"/>
  <c r="Q63" i="15"/>
  <c r="V63" i="15"/>
  <c r="G65" i="15"/>
  <c r="I65" i="15"/>
  <c r="K65" i="15"/>
  <c r="M65" i="15"/>
  <c r="O65" i="15"/>
  <c r="Q65" i="15"/>
  <c r="V65" i="15"/>
  <c r="G67" i="15"/>
  <c r="M67" i="15" s="1"/>
  <c r="I67" i="15"/>
  <c r="K67" i="15"/>
  <c r="O67" i="15"/>
  <c r="Q67" i="15"/>
  <c r="V67" i="15"/>
  <c r="G69" i="15"/>
  <c r="I69" i="15"/>
  <c r="K69" i="15"/>
  <c r="M69" i="15"/>
  <c r="O69" i="15"/>
  <c r="Q69" i="15"/>
  <c r="V69" i="15"/>
  <c r="G71" i="15"/>
  <c r="M71" i="15" s="1"/>
  <c r="I71" i="15"/>
  <c r="K71" i="15"/>
  <c r="O71" i="15"/>
  <c r="Q71" i="15"/>
  <c r="V71" i="15"/>
  <c r="G73" i="15"/>
  <c r="I73" i="15"/>
  <c r="K73" i="15"/>
  <c r="M73" i="15"/>
  <c r="O73" i="15"/>
  <c r="Q73" i="15"/>
  <c r="V73" i="15"/>
  <c r="G75" i="15"/>
  <c r="M75" i="15" s="1"/>
  <c r="I75" i="15"/>
  <c r="K75" i="15"/>
  <c r="O75" i="15"/>
  <c r="Q75" i="15"/>
  <c r="V75" i="15"/>
  <c r="G77" i="15"/>
  <c r="I77" i="15"/>
  <c r="K77" i="15"/>
  <c r="M77" i="15"/>
  <c r="O77" i="15"/>
  <c r="Q77" i="15"/>
  <c r="V77" i="15"/>
  <c r="G79" i="15"/>
  <c r="M79" i="15" s="1"/>
  <c r="I79" i="15"/>
  <c r="K79" i="15"/>
  <c r="O79" i="15"/>
  <c r="Q79" i="15"/>
  <c r="V79" i="15"/>
  <c r="G81" i="15"/>
  <c r="I81" i="15"/>
  <c r="K81" i="15"/>
  <c r="M81" i="15"/>
  <c r="O81" i="15"/>
  <c r="Q81" i="15"/>
  <c r="V81" i="15"/>
  <c r="G83" i="15"/>
  <c r="M83" i="15" s="1"/>
  <c r="I83" i="15"/>
  <c r="K83" i="15"/>
  <c r="O83" i="15"/>
  <c r="Q83" i="15"/>
  <c r="V83" i="15"/>
  <c r="G85" i="15"/>
  <c r="I85" i="15"/>
  <c r="K85" i="15"/>
  <c r="M85" i="15"/>
  <c r="O85" i="15"/>
  <c r="Q85" i="15"/>
  <c r="V85" i="15"/>
  <c r="G87" i="15"/>
  <c r="M87" i="15" s="1"/>
  <c r="I87" i="15"/>
  <c r="K87" i="15"/>
  <c r="O87" i="15"/>
  <c r="Q87" i="15"/>
  <c r="V87" i="15"/>
  <c r="G89" i="15"/>
  <c r="I89" i="15"/>
  <c r="K89" i="15"/>
  <c r="M89" i="15"/>
  <c r="O89" i="15"/>
  <c r="Q89" i="15"/>
  <c r="V89" i="15"/>
  <c r="G91" i="15"/>
  <c r="M91" i="15" s="1"/>
  <c r="I91" i="15"/>
  <c r="K91" i="15"/>
  <c r="O91" i="15"/>
  <c r="Q91" i="15"/>
  <c r="V91" i="15"/>
  <c r="G93" i="15"/>
  <c r="I93" i="15"/>
  <c r="K93" i="15"/>
  <c r="M93" i="15"/>
  <c r="O93" i="15"/>
  <c r="Q93" i="15"/>
  <c r="V93" i="15"/>
  <c r="G95" i="15"/>
  <c r="M95" i="15" s="1"/>
  <c r="I95" i="15"/>
  <c r="K95" i="15"/>
  <c r="O95" i="15"/>
  <c r="Q95" i="15"/>
  <c r="V95" i="15"/>
  <c r="G98" i="15"/>
  <c r="I98" i="15"/>
  <c r="K98" i="15"/>
  <c r="M98" i="15"/>
  <c r="O98" i="15"/>
  <c r="Q98" i="15"/>
  <c r="V98" i="15"/>
  <c r="G101" i="15"/>
  <c r="M101" i="15" s="1"/>
  <c r="I101" i="15"/>
  <c r="K101" i="15"/>
  <c r="O101" i="15"/>
  <c r="Q101" i="15"/>
  <c r="V101" i="15"/>
  <c r="G104" i="15"/>
  <c r="I104" i="15"/>
  <c r="K104" i="15"/>
  <c r="M104" i="15"/>
  <c r="O104" i="15"/>
  <c r="Q104" i="15"/>
  <c r="V104" i="15"/>
  <c r="G106" i="15"/>
  <c r="M106" i="15" s="1"/>
  <c r="I106" i="15"/>
  <c r="K106" i="15"/>
  <c r="O106" i="15"/>
  <c r="Q106" i="15"/>
  <c r="V106" i="15"/>
  <c r="G108" i="15"/>
  <c r="I108" i="15"/>
  <c r="K108" i="15"/>
  <c r="M108" i="15"/>
  <c r="O108" i="15"/>
  <c r="Q108" i="15"/>
  <c r="V108" i="15"/>
  <c r="G111" i="15"/>
  <c r="I111" i="15"/>
  <c r="I110" i="15" s="1"/>
  <c r="K111" i="15"/>
  <c r="M111" i="15"/>
  <c r="O111" i="15"/>
  <c r="Q111" i="15"/>
  <c r="Q110" i="15" s="1"/>
  <c r="V111" i="15"/>
  <c r="G113" i="15"/>
  <c r="M113" i="15" s="1"/>
  <c r="I113" i="15"/>
  <c r="K113" i="15"/>
  <c r="K110" i="15" s="1"/>
  <c r="O113" i="15"/>
  <c r="O110" i="15" s="1"/>
  <c r="Q113" i="15"/>
  <c r="V113" i="15"/>
  <c r="V110" i="15" s="1"/>
  <c r="G116" i="15"/>
  <c r="I116" i="15"/>
  <c r="K116" i="15"/>
  <c r="M116" i="15"/>
  <c r="O116" i="15"/>
  <c r="Q116" i="15"/>
  <c r="V116" i="15"/>
  <c r="G119" i="15"/>
  <c r="M119" i="15" s="1"/>
  <c r="I119" i="15"/>
  <c r="K119" i="15"/>
  <c r="O119" i="15"/>
  <c r="Q119" i="15"/>
  <c r="V119" i="15"/>
  <c r="G122" i="15"/>
  <c r="I122" i="15"/>
  <c r="K122" i="15"/>
  <c r="M122" i="15"/>
  <c r="O122" i="15"/>
  <c r="Q122" i="15"/>
  <c r="V122" i="15"/>
  <c r="G124" i="15"/>
  <c r="M124" i="15" s="1"/>
  <c r="I124" i="15"/>
  <c r="K124" i="15"/>
  <c r="O124" i="15"/>
  <c r="Q124" i="15"/>
  <c r="V124" i="15"/>
  <c r="G127" i="15"/>
  <c r="I127" i="15"/>
  <c r="K127" i="15"/>
  <c r="M127" i="15"/>
  <c r="O127" i="15"/>
  <c r="Q127" i="15"/>
  <c r="V127" i="15"/>
  <c r="G130" i="15"/>
  <c r="M130" i="15" s="1"/>
  <c r="I130" i="15"/>
  <c r="K130" i="15"/>
  <c r="O130" i="15"/>
  <c r="Q130" i="15"/>
  <c r="V130" i="15"/>
  <c r="G133" i="15"/>
  <c r="I133" i="15"/>
  <c r="K133" i="15"/>
  <c r="M133" i="15"/>
  <c r="O133" i="15"/>
  <c r="Q133" i="15"/>
  <c r="V133" i="15"/>
  <c r="G135" i="15"/>
  <c r="M135" i="15" s="1"/>
  <c r="I135" i="15"/>
  <c r="K135" i="15"/>
  <c r="O135" i="15"/>
  <c r="Q135" i="15"/>
  <c r="V135" i="15"/>
  <c r="G139" i="15"/>
  <c r="I139" i="15"/>
  <c r="K139" i="15"/>
  <c r="M139" i="15"/>
  <c r="O139" i="15"/>
  <c r="Q139" i="15"/>
  <c r="V139" i="15"/>
  <c r="G142" i="15"/>
  <c r="M142" i="15" s="1"/>
  <c r="I142" i="15"/>
  <c r="K142" i="15"/>
  <c r="O142" i="15"/>
  <c r="Q142" i="15"/>
  <c r="V142" i="15"/>
  <c r="G146" i="15"/>
  <c r="I146" i="15"/>
  <c r="K146" i="15"/>
  <c r="M146" i="15"/>
  <c r="O146" i="15"/>
  <c r="Q146" i="15"/>
  <c r="V146" i="15"/>
  <c r="G148" i="15"/>
  <c r="M148" i="15" s="1"/>
  <c r="I148" i="15"/>
  <c r="K148" i="15"/>
  <c r="O148" i="15"/>
  <c r="Q148" i="15"/>
  <c r="V148" i="15"/>
  <c r="G150" i="15"/>
  <c r="I150" i="15"/>
  <c r="K150" i="15"/>
  <c r="M150" i="15"/>
  <c r="O150" i="15"/>
  <c r="Q150" i="15"/>
  <c r="V150" i="15"/>
  <c r="G152" i="15"/>
  <c r="M152" i="15" s="1"/>
  <c r="I152" i="15"/>
  <c r="K152" i="15"/>
  <c r="O152" i="15"/>
  <c r="Q152" i="15"/>
  <c r="V152" i="15"/>
  <c r="G156" i="15"/>
  <c r="I156" i="15"/>
  <c r="K156" i="15"/>
  <c r="M156" i="15"/>
  <c r="O156" i="15"/>
  <c r="Q156" i="15"/>
  <c r="V156" i="15"/>
  <c r="G160" i="15"/>
  <c r="M160" i="15" s="1"/>
  <c r="I160" i="15"/>
  <c r="K160" i="15"/>
  <c r="O160" i="15"/>
  <c r="Q160" i="15"/>
  <c r="V160" i="15"/>
  <c r="G164" i="15"/>
  <c r="I164" i="15"/>
  <c r="K164" i="15"/>
  <c r="M164" i="15"/>
  <c r="O164" i="15"/>
  <c r="Q164" i="15"/>
  <c r="V164" i="15"/>
  <c r="G166" i="15"/>
  <c r="M166" i="15" s="1"/>
  <c r="I166" i="15"/>
  <c r="K166" i="15"/>
  <c r="O166" i="15"/>
  <c r="Q166" i="15"/>
  <c r="V166" i="15"/>
  <c r="G168" i="15"/>
  <c r="I168" i="15"/>
  <c r="K168" i="15"/>
  <c r="M168" i="15"/>
  <c r="O168" i="15"/>
  <c r="Q168" i="15"/>
  <c r="V168" i="15"/>
  <c r="G170" i="15"/>
  <c r="M170" i="15" s="1"/>
  <c r="I170" i="15"/>
  <c r="K170" i="15"/>
  <c r="O170" i="15"/>
  <c r="Q170" i="15"/>
  <c r="V170" i="15"/>
  <c r="G172" i="15"/>
  <c r="I172" i="15"/>
  <c r="K172" i="15"/>
  <c r="M172" i="15"/>
  <c r="O172" i="15"/>
  <c r="Q172" i="15"/>
  <c r="V172" i="15"/>
  <c r="G174" i="15"/>
  <c r="M174" i="15" s="1"/>
  <c r="I174" i="15"/>
  <c r="K174" i="15"/>
  <c r="O174" i="15"/>
  <c r="Q174" i="15"/>
  <c r="V174" i="15"/>
  <c r="G176" i="15"/>
  <c r="I176" i="15"/>
  <c r="K176" i="15"/>
  <c r="M176" i="15"/>
  <c r="O176" i="15"/>
  <c r="Q176" i="15"/>
  <c r="V176" i="15"/>
  <c r="G178" i="15"/>
  <c r="M178" i="15" s="1"/>
  <c r="I178" i="15"/>
  <c r="K178" i="15"/>
  <c r="O178" i="15"/>
  <c r="Q178" i="15"/>
  <c r="V178" i="15"/>
  <c r="G180" i="15"/>
  <c r="I180" i="15"/>
  <c r="K180" i="15"/>
  <c r="M180" i="15"/>
  <c r="O180" i="15"/>
  <c r="Q180" i="15"/>
  <c r="V180" i="15"/>
  <c r="G182" i="15"/>
  <c r="M182" i="15" s="1"/>
  <c r="I182" i="15"/>
  <c r="K182" i="15"/>
  <c r="O182" i="15"/>
  <c r="Q182" i="15"/>
  <c r="V182" i="15"/>
  <c r="G184" i="15"/>
  <c r="I184" i="15"/>
  <c r="K184" i="15"/>
  <c r="M184" i="15"/>
  <c r="O184" i="15"/>
  <c r="Q184" i="15"/>
  <c r="V184" i="15"/>
  <c r="G186" i="15"/>
  <c r="M186" i="15" s="1"/>
  <c r="I186" i="15"/>
  <c r="K186" i="15"/>
  <c r="O186" i="15"/>
  <c r="Q186" i="15"/>
  <c r="V186" i="15"/>
  <c r="G189" i="15"/>
  <c r="I189" i="15"/>
  <c r="K189" i="15"/>
  <c r="M189" i="15"/>
  <c r="O189" i="15"/>
  <c r="Q189" i="15"/>
  <c r="V189" i="15"/>
  <c r="G192" i="15"/>
  <c r="M192" i="15" s="1"/>
  <c r="I192" i="15"/>
  <c r="K192" i="15"/>
  <c r="O192" i="15"/>
  <c r="Q192" i="15"/>
  <c r="V192" i="15"/>
  <c r="G198" i="15"/>
  <c r="I198" i="15"/>
  <c r="K198" i="15"/>
  <c r="M198" i="15"/>
  <c r="O198" i="15"/>
  <c r="Q198" i="15"/>
  <c r="V198" i="15"/>
  <c r="G200" i="15"/>
  <c r="M200" i="15" s="1"/>
  <c r="I200" i="15"/>
  <c r="K200" i="15"/>
  <c r="O200" i="15"/>
  <c r="Q200" i="15"/>
  <c r="V200" i="15"/>
  <c r="G202" i="15"/>
  <c r="I202" i="15"/>
  <c r="K202" i="15"/>
  <c r="M202" i="15"/>
  <c r="O202" i="15"/>
  <c r="Q202" i="15"/>
  <c r="V202" i="15"/>
  <c r="G204" i="15"/>
  <c r="M204" i="15" s="1"/>
  <c r="I204" i="15"/>
  <c r="K204" i="15"/>
  <c r="O204" i="15"/>
  <c r="Q204" i="15"/>
  <c r="V204" i="15"/>
  <c r="G206" i="15"/>
  <c r="I206" i="15"/>
  <c r="K206" i="15"/>
  <c r="M206" i="15"/>
  <c r="O206" i="15"/>
  <c r="Q206" i="15"/>
  <c r="V206" i="15"/>
  <c r="G208" i="15"/>
  <c r="M208" i="15" s="1"/>
  <c r="I208" i="15"/>
  <c r="K208" i="15"/>
  <c r="O208" i="15"/>
  <c r="Q208" i="15"/>
  <c r="V208" i="15"/>
  <c r="G210" i="15"/>
  <c r="I210" i="15"/>
  <c r="K210" i="15"/>
  <c r="M210" i="15"/>
  <c r="O210" i="15"/>
  <c r="Q210" i="15"/>
  <c r="V210" i="15"/>
  <c r="G212" i="15"/>
  <c r="M212" i="15" s="1"/>
  <c r="I212" i="15"/>
  <c r="K212" i="15"/>
  <c r="O212" i="15"/>
  <c r="Q212" i="15"/>
  <c r="V212" i="15"/>
  <c r="G214" i="15"/>
  <c r="I214" i="15"/>
  <c r="K214" i="15"/>
  <c r="M214" i="15"/>
  <c r="O214" i="15"/>
  <c r="Q214" i="15"/>
  <c r="V214" i="15"/>
  <c r="G216" i="15"/>
  <c r="M216" i="15" s="1"/>
  <c r="I216" i="15"/>
  <c r="K216" i="15"/>
  <c r="O216" i="15"/>
  <c r="Q216" i="15"/>
  <c r="V216" i="15"/>
  <c r="G218" i="15"/>
  <c r="I218" i="15"/>
  <c r="K218" i="15"/>
  <c r="M218" i="15"/>
  <c r="O218" i="15"/>
  <c r="Q218" i="15"/>
  <c r="V218" i="15"/>
  <c r="G220" i="15"/>
  <c r="M220" i="15" s="1"/>
  <c r="I220" i="15"/>
  <c r="K220" i="15"/>
  <c r="O220" i="15"/>
  <c r="Q220" i="15"/>
  <c r="V220" i="15"/>
  <c r="G222" i="15"/>
  <c r="I222" i="15"/>
  <c r="K222" i="15"/>
  <c r="M222" i="15"/>
  <c r="O222" i="15"/>
  <c r="Q222" i="15"/>
  <c r="V222" i="15"/>
  <c r="G224" i="15"/>
  <c r="M224" i="15" s="1"/>
  <c r="I224" i="15"/>
  <c r="K224" i="15"/>
  <c r="O224" i="15"/>
  <c r="Q224" i="15"/>
  <c r="V224" i="15"/>
  <c r="G228" i="15"/>
  <c r="I228" i="15"/>
  <c r="K228" i="15"/>
  <c r="M228" i="15"/>
  <c r="O228" i="15"/>
  <c r="Q228" i="15"/>
  <c r="V228" i="15"/>
  <c r="G230" i="15"/>
  <c r="M230" i="15" s="1"/>
  <c r="I230" i="15"/>
  <c r="K230" i="15"/>
  <c r="O230" i="15"/>
  <c r="Q230" i="15"/>
  <c r="V230" i="15"/>
  <c r="G232" i="15"/>
  <c r="I232" i="15"/>
  <c r="K232" i="15"/>
  <c r="M232" i="15"/>
  <c r="O232" i="15"/>
  <c r="Q232" i="15"/>
  <c r="V232" i="15"/>
  <c r="G237" i="15"/>
  <c r="M237" i="15" s="1"/>
  <c r="I237" i="15"/>
  <c r="K237" i="15"/>
  <c r="O237" i="15"/>
  <c r="Q237" i="15"/>
  <c r="V237" i="15"/>
  <c r="G241" i="15"/>
  <c r="I241" i="15"/>
  <c r="K241" i="15"/>
  <c r="M241" i="15"/>
  <c r="O241" i="15"/>
  <c r="Q241" i="15"/>
  <c r="V241" i="15"/>
  <c r="G243" i="15"/>
  <c r="M243" i="15" s="1"/>
  <c r="I243" i="15"/>
  <c r="K243" i="15"/>
  <c r="O243" i="15"/>
  <c r="Q243" i="15"/>
  <c r="V243" i="15"/>
  <c r="G245" i="15"/>
  <c r="I245" i="15"/>
  <c r="K245" i="15"/>
  <c r="M245" i="15"/>
  <c r="O245" i="15"/>
  <c r="Q245" i="15"/>
  <c r="V245" i="15"/>
  <c r="G248" i="15"/>
  <c r="M248" i="15" s="1"/>
  <c r="I248" i="15"/>
  <c r="K248" i="15"/>
  <c r="O248" i="15"/>
  <c r="Q248" i="15"/>
  <c r="V248" i="15"/>
  <c r="G251" i="15"/>
  <c r="I251" i="15"/>
  <c r="K251" i="15"/>
  <c r="M251" i="15"/>
  <c r="O251" i="15"/>
  <c r="Q251" i="15"/>
  <c r="V251" i="15"/>
  <c r="G255" i="15"/>
  <c r="I255" i="15"/>
  <c r="K255" i="15"/>
  <c r="M255" i="15"/>
  <c r="O255" i="15"/>
  <c r="Q255" i="15"/>
  <c r="V255" i="15"/>
  <c r="G258" i="15"/>
  <c r="M258" i="15" s="1"/>
  <c r="I258" i="15"/>
  <c r="K258" i="15"/>
  <c r="O258" i="15"/>
  <c r="Q258" i="15"/>
  <c r="V258" i="15"/>
  <c r="G261" i="15"/>
  <c r="I261" i="15"/>
  <c r="K261" i="15"/>
  <c r="M261" i="15"/>
  <c r="O261" i="15"/>
  <c r="Q261" i="15"/>
  <c r="V261" i="15"/>
  <c r="G264" i="15"/>
  <c r="M264" i="15" s="1"/>
  <c r="I264" i="15"/>
  <c r="K264" i="15"/>
  <c r="O264" i="15"/>
  <c r="Q264" i="15"/>
  <c r="V264" i="15"/>
  <c r="G267" i="15"/>
  <c r="I267" i="15"/>
  <c r="K267" i="15"/>
  <c r="M267" i="15"/>
  <c r="O267" i="15"/>
  <c r="Q267" i="15"/>
  <c r="V267" i="15"/>
  <c r="G269" i="15"/>
  <c r="M269" i="15" s="1"/>
  <c r="I269" i="15"/>
  <c r="K269" i="15"/>
  <c r="O269" i="15"/>
  <c r="Q269" i="15"/>
  <c r="V269" i="15"/>
  <c r="G271" i="15"/>
  <c r="I271" i="15"/>
  <c r="K271" i="15"/>
  <c r="M271" i="15"/>
  <c r="O271" i="15"/>
  <c r="Q271" i="15"/>
  <c r="V271" i="15"/>
  <c r="G273" i="15"/>
  <c r="M273" i="15" s="1"/>
  <c r="I273" i="15"/>
  <c r="K273" i="15"/>
  <c r="O273" i="15"/>
  <c r="Q273" i="15"/>
  <c r="V273" i="15"/>
  <c r="G276" i="15"/>
  <c r="I276" i="15"/>
  <c r="K276" i="15"/>
  <c r="M276" i="15"/>
  <c r="O276" i="15"/>
  <c r="Q276" i="15"/>
  <c r="V276" i="15"/>
  <c r="G278" i="15"/>
  <c r="M278" i="15" s="1"/>
  <c r="I278" i="15"/>
  <c r="K278" i="15"/>
  <c r="O278" i="15"/>
  <c r="Q278" i="15"/>
  <c r="V278" i="15"/>
  <c r="G282" i="15"/>
  <c r="I282" i="15"/>
  <c r="K282" i="15"/>
  <c r="M282" i="15"/>
  <c r="O282" i="15"/>
  <c r="Q282" i="15"/>
  <c r="V282" i="15"/>
  <c r="G285" i="15"/>
  <c r="M285" i="15" s="1"/>
  <c r="I285" i="15"/>
  <c r="K285" i="15"/>
  <c r="O285" i="15"/>
  <c r="Q285" i="15"/>
  <c r="V285" i="15"/>
  <c r="G287" i="15"/>
  <c r="I287" i="15"/>
  <c r="K287" i="15"/>
  <c r="M287" i="15"/>
  <c r="O287" i="15"/>
  <c r="Q287" i="15"/>
  <c r="V287" i="15"/>
  <c r="G289" i="15"/>
  <c r="M289" i="15" s="1"/>
  <c r="I289" i="15"/>
  <c r="K289" i="15"/>
  <c r="O289" i="15"/>
  <c r="Q289" i="15"/>
  <c r="V289" i="15"/>
  <c r="G293" i="15"/>
  <c r="I293" i="15"/>
  <c r="K293" i="15"/>
  <c r="M293" i="15"/>
  <c r="O293" i="15"/>
  <c r="Q293" i="15"/>
  <c r="V293" i="15"/>
  <c r="G295" i="15"/>
  <c r="M295" i="15" s="1"/>
  <c r="I295" i="15"/>
  <c r="K295" i="15"/>
  <c r="O295" i="15"/>
  <c r="Q295" i="15"/>
  <c r="V295" i="15"/>
  <c r="G298" i="15"/>
  <c r="I298" i="15"/>
  <c r="K298" i="15"/>
  <c r="M298" i="15"/>
  <c r="O298" i="15"/>
  <c r="Q298" i="15"/>
  <c r="V298" i="15"/>
  <c r="G301" i="15"/>
  <c r="M301" i="15" s="1"/>
  <c r="I301" i="15"/>
  <c r="K301" i="15"/>
  <c r="O301" i="15"/>
  <c r="Q301" i="15"/>
  <c r="V301" i="15"/>
  <c r="G303" i="15"/>
  <c r="I303" i="15"/>
  <c r="K303" i="15"/>
  <c r="M303" i="15"/>
  <c r="O303" i="15"/>
  <c r="Q303" i="15"/>
  <c r="V303" i="15"/>
  <c r="G305" i="15"/>
  <c r="M305" i="15" s="1"/>
  <c r="I305" i="15"/>
  <c r="K305" i="15"/>
  <c r="O305" i="15"/>
  <c r="Q305" i="15"/>
  <c r="V305" i="15"/>
  <c r="G307" i="15"/>
  <c r="I307" i="15"/>
  <c r="K307" i="15"/>
  <c r="M307" i="15"/>
  <c r="O307" i="15"/>
  <c r="Q307" i="15"/>
  <c r="V307" i="15"/>
  <c r="G310" i="15"/>
  <c r="M310" i="15" s="1"/>
  <c r="I310" i="15"/>
  <c r="K310" i="15"/>
  <c r="O310" i="15"/>
  <c r="Q310" i="15"/>
  <c r="V310" i="15"/>
  <c r="G312" i="15"/>
  <c r="I312" i="15"/>
  <c r="K312" i="15"/>
  <c r="M312" i="15"/>
  <c r="O312" i="15"/>
  <c r="Q312" i="15"/>
  <c r="V312" i="15"/>
  <c r="G315" i="15"/>
  <c r="M315" i="15" s="1"/>
  <c r="I315" i="15"/>
  <c r="K315" i="15"/>
  <c r="O315" i="15"/>
  <c r="Q315" i="15"/>
  <c r="V315" i="15"/>
  <c r="G317" i="15"/>
  <c r="I317" i="15"/>
  <c r="K317" i="15"/>
  <c r="M317" i="15"/>
  <c r="O317" i="15"/>
  <c r="Q317" i="15"/>
  <c r="V317" i="15"/>
  <c r="G323" i="15"/>
  <c r="M323" i="15" s="1"/>
  <c r="I323" i="15"/>
  <c r="K323" i="15"/>
  <c r="O323" i="15"/>
  <c r="Q323" i="15"/>
  <c r="V323" i="15"/>
  <c r="G328" i="15"/>
  <c r="I328" i="15"/>
  <c r="K328" i="15"/>
  <c r="M328" i="15"/>
  <c r="O328" i="15"/>
  <c r="Q328" i="15"/>
  <c r="V328" i="15"/>
  <c r="G331" i="15"/>
  <c r="M331" i="15" s="1"/>
  <c r="I331" i="15"/>
  <c r="K331" i="15"/>
  <c r="O331" i="15"/>
  <c r="Q331" i="15"/>
  <c r="V331" i="15"/>
  <c r="G333" i="15"/>
  <c r="I333" i="15"/>
  <c r="K333" i="15"/>
  <c r="M333" i="15"/>
  <c r="O333" i="15"/>
  <c r="Q333" i="15"/>
  <c r="V333" i="15"/>
  <c r="G335" i="15"/>
  <c r="M335" i="15" s="1"/>
  <c r="I335" i="15"/>
  <c r="K335" i="15"/>
  <c r="O335" i="15"/>
  <c r="Q335" i="15"/>
  <c r="V335" i="15"/>
  <c r="G338" i="15"/>
  <c r="I338" i="15"/>
  <c r="K338" i="15"/>
  <c r="M338" i="15"/>
  <c r="O338" i="15"/>
  <c r="Q338" i="15"/>
  <c r="V338" i="15"/>
  <c r="G340" i="15"/>
  <c r="M340" i="15" s="1"/>
  <c r="I340" i="15"/>
  <c r="K340" i="15"/>
  <c r="O340" i="15"/>
  <c r="Q340" i="15"/>
  <c r="V340" i="15"/>
  <c r="G342" i="15"/>
  <c r="I342" i="15"/>
  <c r="K342" i="15"/>
  <c r="M342" i="15"/>
  <c r="O342" i="15"/>
  <c r="Q342" i="15"/>
  <c r="V342" i="15"/>
  <c r="G345" i="15"/>
  <c r="M345" i="15" s="1"/>
  <c r="I345" i="15"/>
  <c r="K345" i="15"/>
  <c r="O345" i="15"/>
  <c r="Q345" i="15"/>
  <c r="V345" i="15"/>
  <c r="G347" i="15"/>
  <c r="I347" i="15"/>
  <c r="K347" i="15"/>
  <c r="M347" i="15"/>
  <c r="O347" i="15"/>
  <c r="Q347" i="15"/>
  <c r="V347" i="15"/>
  <c r="G349" i="15"/>
  <c r="M349" i="15" s="1"/>
  <c r="I349" i="15"/>
  <c r="K349" i="15"/>
  <c r="O349" i="15"/>
  <c r="Q349" i="15"/>
  <c r="V349" i="15"/>
  <c r="G351" i="15"/>
  <c r="I351" i="15"/>
  <c r="K351" i="15"/>
  <c r="M351" i="15"/>
  <c r="O351" i="15"/>
  <c r="Q351" i="15"/>
  <c r="V351" i="15"/>
  <c r="G353" i="15"/>
  <c r="M353" i="15" s="1"/>
  <c r="I353" i="15"/>
  <c r="K353" i="15"/>
  <c r="O353" i="15"/>
  <c r="Q353" i="15"/>
  <c r="V353" i="15"/>
  <c r="G355" i="15"/>
  <c r="I355" i="15"/>
  <c r="K355" i="15"/>
  <c r="M355" i="15"/>
  <c r="O355" i="15"/>
  <c r="Q355" i="15"/>
  <c r="V355" i="15"/>
  <c r="G359" i="15"/>
  <c r="M359" i="15" s="1"/>
  <c r="I359" i="15"/>
  <c r="K359" i="15"/>
  <c r="O359" i="15"/>
  <c r="Q359" i="15"/>
  <c r="V359" i="15"/>
  <c r="G363" i="15"/>
  <c r="I363" i="15"/>
  <c r="K363" i="15"/>
  <c r="M363" i="15"/>
  <c r="O363" i="15"/>
  <c r="Q363" i="15"/>
  <c r="V363" i="15"/>
  <c r="G367" i="15"/>
  <c r="M367" i="15" s="1"/>
  <c r="I367" i="15"/>
  <c r="K367" i="15"/>
  <c r="O367" i="15"/>
  <c r="Q367" i="15"/>
  <c r="V367" i="15"/>
  <c r="G371" i="15"/>
  <c r="I371" i="15"/>
  <c r="K371" i="15"/>
  <c r="M371" i="15"/>
  <c r="O371" i="15"/>
  <c r="Q371" i="15"/>
  <c r="V371" i="15"/>
  <c r="G375" i="15"/>
  <c r="M375" i="15" s="1"/>
  <c r="I375" i="15"/>
  <c r="K375" i="15"/>
  <c r="O375" i="15"/>
  <c r="Q375" i="15"/>
  <c r="V375" i="15"/>
  <c r="G377" i="15"/>
  <c r="I377" i="15"/>
  <c r="K377" i="15"/>
  <c r="M377" i="15"/>
  <c r="O377" i="15"/>
  <c r="Q377" i="15"/>
  <c r="V377" i="15"/>
  <c r="G379" i="15"/>
  <c r="M379" i="15" s="1"/>
  <c r="I379" i="15"/>
  <c r="K379" i="15"/>
  <c r="O379" i="15"/>
  <c r="Q379" i="15"/>
  <c r="V379" i="15"/>
  <c r="G382" i="15"/>
  <c r="I382" i="15"/>
  <c r="K382" i="15"/>
  <c r="M382" i="15"/>
  <c r="O382" i="15"/>
  <c r="Q382" i="15"/>
  <c r="V382" i="15"/>
  <c r="G384" i="15"/>
  <c r="M384" i="15" s="1"/>
  <c r="I384" i="15"/>
  <c r="K384" i="15"/>
  <c r="O384" i="15"/>
  <c r="Q384" i="15"/>
  <c r="V384" i="15"/>
  <c r="G386" i="15"/>
  <c r="I386" i="15"/>
  <c r="K386" i="15"/>
  <c r="M386" i="15"/>
  <c r="O386" i="15"/>
  <c r="Q386" i="15"/>
  <c r="V386" i="15"/>
  <c r="G388" i="15"/>
  <c r="M388" i="15" s="1"/>
  <c r="I388" i="15"/>
  <c r="K388" i="15"/>
  <c r="O388" i="15"/>
  <c r="Q388" i="15"/>
  <c r="V388" i="15"/>
  <c r="G390" i="15"/>
  <c r="I390" i="15"/>
  <c r="K390" i="15"/>
  <c r="M390" i="15"/>
  <c r="O390" i="15"/>
  <c r="Q390" i="15"/>
  <c r="V390" i="15"/>
  <c r="G392" i="15"/>
  <c r="M392" i="15" s="1"/>
  <c r="I392" i="15"/>
  <c r="K392" i="15"/>
  <c r="O392" i="15"/>
  <c r="Q392" i="15"/>
  <c r="V392" i="15"/>
  <c r="G394" i="15"/>
  <c r="I394" i="15"/>
  <c r="K394" i="15"/>
  <c r="M394" i="15"/>
  <c r="O394" i="15"/>
  <c r="Q394" i="15"/>
  <c r="V394" i="15"/>
  <c r="G396" i="15"/>
  <c r="M396" i="15" s="1"/>
  <c r="I396" i="15"/>
  <c r="K396" i="15"/>
  <c r="O396" i="15"/>
  <c r="Q396" i="15"/>
  <c r="V396" i="15"/>
  <c r="G398" i="15"/>
  <c r="I398" i="15"/>
  <c r="K398" i="15"/>
  <c r="M398" i="15"/>
  <c r="O398" i="15"/>
  <c r="Q398" i="15"/>
  <c r="V398" i="15"/>
  <c r="G400" i="15"/>
  <c r="M400" i="15" s="1"/>
  <c r="I400" i="15"/>
  <c r="K400" i="15"/>
  <c r="O400" i="15"/>
  <c r="Q400" i="15"/>
  <c r="V400" i="15"/>
  <c r="G402" i="15"/>
  <c r="I402" i="15"/>
  <c r="K402" i="15"/>
  <c r="M402" i="15"/>
  <c r="O402" i="15"/>
  <c r="Q402" i="15"/>
  <c r="V402" i="15"/>
  <c r="G404" i="15"/>
  <c r="M404" i="15" s="1"/>
  <c r="I404" i="15"/>
  <c r="K404" i="15"/>
  <c r="O404" i="15"/>
  <c r="Q404" i="15"/>
  <c r="V404" i="15"/>
  <c r="G406" i="15"/>
  <c r="M406" i="15" s="1"/>
  <c r="I406" i="15"/>
  <c r="K406" i="15"/>
  <c r="O406" i="15"/>
  <c r="Q406" i="15"/>
  <c r="V406" i="15"/>
  <c r="G408" i="15"/>
  <c r="I408" i="15"/>
  <c r="K408" i="15"/>
  <c r="M408" i="15"/>
  <c r="O408" i="15"/>
  <c r="Q408" i="15"/>
  <c r="V408" i="15"/>
  <c r="G410" i="15"/>
  <c r="M410" i="15" s="1"/>
  <c r="I410" i="15"/>
  <c r="K410" i="15"/>
  <c r="O410" i="15"/>
  <c r="Q410" i="15"/>
  <c r="V410" i="15"/>
  <c r="G412" i="15"/>
  <c r="I412" i="15"/>
  <c r="K412" i="15"/>
  <c r="M412" i="15"/>
  <c r="O412" i="15"/>
  <c r="Q412" i="15"/>
  <c r="V412" i="15"/>
  <c r="G414" i="15"/>
  <c r="M414" i="15" s="1"/>
  <c r="I414" i="15"/>
  <c r="K414" i="15"/>
  <c r="O414" i="15"/>
  <c r="Q414" i="15"/>
  <c r="V414" i="15"/>
  <c r="G416" i="15"/>
  <c r="I416" i="15"/>
  <c r="K416" i="15"/>
  <c r="M416" i="15"/>
  <c r="O416" i="15"/>
  <c r="Q416" i="15"/>
  <c r="V416" i="15"/>
  <c r="G418" i="15"/>
  <c r="M418" i="15" s="1"/>
  <c r="I418" i="15"/>
  <c r="K418" i="15"/>
  <c r="O418" i="15"/>
  <c r="Q418" i="15"/>
  <c r="V418" i="15"/>
  <c r="G421" i="15"/>
  <c r="I421" i="15"/>
  <c r="K421" i="15"/>
  <c r="M421" i="15"/>
  <c r="O421" i="15"/>
  <c r="Q421" i="15"/>
  <c r="V421" i="15"/>
  <c r="G429" i="15"/>
  <c r="M429" i="15" s="1"/>
  <c r="I429" i="15"/>
  <c r="K429" i="15"/>
  <c r="O429" i="15"/>
  <c r="Q429" i="15"/>
  <c r="V429" i="15"/>
  <c r="G431" i="15"/>
  <c r="I431" i="15"/>
  <c r="K431" i="15"/>
  <c r="M431" i="15"/>
  <c r="O431" i="15"/>
  <c r="Q431" i="15"/>
  <c r="V431" i="15"/>
  <c r="AE434" i="15"/>
  <c r="AF434" i="15"/>
  <c r="G400" i="14"/>
  <c r="G8" i="14"/>
  <c r="K8" i="14"/>
  <c r="O8" i="14"/>
  <c r="V8" i="14"/>
  <c r="G9" i="14"/>
  <c r="I9" i="14"/>
  <c r="I8" i="14" s="1"/>
  <c r="K9" i="14"/>
  <c r="M9" i="14"/>
  <c r="M8" i="14" s="1"/>
  <c r="O9" i="14"/>
  <c r="Q9" i="14"/>
  <c r="Q8" i="14" s="1"/>
  <c r="V9" i="14"/>
  <c r="G13" i="14"/>
  <c r="K13" i="14"/>
  <c r="O13" i="14"/>
  <c r="V13" i="14"/>
  <c r="G14" i="14"/>
  <c r="I14" i="14"/>
  <c r="I13" i="14" s="1"/>
  <c r="K14" i="14"/>
  <c r="M14" i="14"/>
  <c r="M13" i="14" s="1"/>
  <c r="O14" i="14"/>
  <c r="Q14" i="14"/>
  <c r="Q13" i="14" s="1"/>
  <c r="V14" i="14"/>
  <c r="G17" i="14"/>
  <c r="K17" i="14"/>
  <c r="O17" i="14"/>
  <c r="V17" i="14"/>
  <c r="G18" i="14"/>
  <c r="I18" i="14"/>
  <c r="I17" i="14" s="1"/>
  <c r="K18" i="14"/>
  <c r="M18" i="14"/>
  <c r="M17" i="14" s="1"/>
  <c r="O18" i="14"/>
  <c r="Q18" i="14"/>
  <c r="Q17" i="14" s="1"/>
  <c r="V18" i="14"/>
  <c r="G21" i="14"/>
  <c r="K21" i="14"/>
  <c r="O21" i="14"/>
  <c r="V21" i="14"/>
  <c r="G22" i="14"/>
  <c r="I22" i="14"/>
  <c r="I21" i="14" s="1"/>
  <c r="K22" i="14"/>
  <c r="M22" i="14"/>
  <c r="M21" i="14" s="1"/>
  <c r="O22" i="14"/>
  <c r="Q22" i="14"/>
  <c r="Q21" i="14" s="1"/>
  <c r="V22" i="14"/>
  <c r="G25" i="14"/>
  <c r="K25" i="14"/>
  <c r="O25" i="14"/>
  <c r="V25" i="14"/>
  <c r="G26" i="14"/>
  <c r="I26" i="14"/>
  <c r="I25" i="14" s="1"/>
  <c r="K26" i="14"/>
  <c r="M26" i="14"/>
  <c r="M25" i="14" s="1"/>
  <c r="O26" i="14"/>
  <c r="Q26" i="14"/>
  <c r="Q25" i="14" s="1"/>
  <c r="V26" i="14"/>
  <c r="G30" i="14"/>
  <c r="I30" i="14"/>
  <c r="I29" i="14" s="1"/>
  <c r="K30" i="14"/>
  <c r="M30" i="14"/>
  <c r="O30" i="14"/>
  <c r="Q30" i="14"/>
  <c r="Q29" i="14" s="1"/>
  <c r="V30" i="14"/>
  <c r="G35" i="14"/>
  <c r="G29" i="14" s="1"/>
  <c r="I35" i="14"/>
  <c r="K35" i="14"/>
  <c r="K29" i="14" s="1"/>
  <c r="O35" i="14"/>
  <c r="O29" i="14" s="1"/>
  <c r="Q35" i="14"/>
  <c r="V35" i="14"/>
  <c r="V29" i="14" s="1"/>
  <c r="G40" i="14"/>
  <c r="I40" i="14"/>
  <c r="K40" i="14"/>
  <c r="M40" i="14"/>
  <c r="O40" i="14"/>
  <c r="Q40" i="14"/>
  <c r="V40" i="14"/>
  <c r="G45" i="14"/>
  <c r="M45" i="14" s="1"/>
  <c r="I45" i="14"/>
  <c r="K45" i="14"/>
  <c r="O45" i="14"/>
  <c r="Q45" i="14"/>
  <c r="V45" i="14"/>
  <c r="G49" i="14"/>
  <c r="I49" i="14"/>
  <c r="K49" i="14"/>
  <c r="M49" i="14"/>
  <c r="O49" i="14"/>
  <c r="Q49" i="14"/>
  <c r="V49" i="14"/>
  <c r="G53" i="14"/>
  <c r="M53" i="14" s="1"/>
  <c r="I53" i="14"/>
  <c r="K53" i="14"/>
  <c r="O53" i="14"/>
  <c r="Q53" i="14"/>
  <c r="V53" i="14"/>
  <c r="G57" i="14"/>
  <c r="I57" i="14"/>
  <c r="K57" i="14"/>
  <c r="M57" i="14"/>
  <c r="O57" i="14"/>
  <c r="Q57" i="14"/>
  <c r="V57" i="14"/>
  <c r="G62" i="14"/>
  <c r="M62" i="14" s="1"/>
  <c r="I62" i="14"/>
  <c r="K62" i="14"/>
  <c r="O62" i="14"/>
  <c r="Q62" i="14"/>
  <c r="V62" i="14"/>
  <c r="G67" i="14"/>
  <c r="I67" i="14"/>
  <c r="K67" i="14"/>
  <c r="M67" i="14"/>
  <c r="O67" i="14"/>
  <c r="Q67" i="14"/>
  <c r="V67" i="14"/>
  <c r="G71" i="14"/>
  <c r="M71" i="14" s="1"/>
  <c r="I71" i="14"/>
  <c r="K71" i="14"/>
  <c r="O71" i="14"/>
  <c r="Q71" i="14"/>
  <c r="V71" i="14"/>
  <c r="G75" i="14"/>
  <c r="I75" i="14"/>
  <c r="K75" i="14"/>
  <c r="M75" i="14"/>
  <c r="O75" i="14"/>
  <c r="Q75" i="14"/>
  <c r="V75" i="14"/>
  <c r="G79" i="14"/>
  <c r="M79" i="14" s="1"/>
  <c r="I79" i="14"/>
  <c r="K79" i="14"/>
  <c r="O79" i="14"/>
  <c r="Q79" i="14"/>
  <c r="V79" i="14"/>
  <c r="G83" i="14"/>
  <c r="I83" i="14"/>
  <c r="K83" i="14"/>
  <c r="M83" i="14"/>
  <c r="O83" i="14"/>
  <c r="Q83" i="14"/>
  <c r="V83" i="14"/>
  <c r="G88" i="14"/>
  <c r="M88" i="14" s="1"/>
  <c r="I88" i="14"/>
  <c r="K88" i="14"/>
  <c r="O88" i="14"/>
  <c r="Q88" i="14"/>
  <c r="V88" i="14"/>
  <c r="G92" i="14"/>
  <c r="I92" i="14"/>
  <c r="K92" i="14"/>
  <c r="M92" i="14"/>
  <c r="O92" i="14"/>
  <c r="Q92" i="14"/>
  <c r="V92" i="14"/>
  <c r="G96" i="14"/>
  <c r="M96" i="14" s="1"/>
  <c r="I96" i="14"/>
  <c r="K96" i="14"/>
  <c r="O96" i="14"/>
  <c r="Q96" i="14"/>
  <c r="V96" i="14"/>
  <c r="G101" i="14"/>
  <c r="I101" i="14"/>
  <c r="K101" i="14"/>
  <c r="M101" i="14"/>
  <c r="O101" i="14"/>
  <c r="Q101" i="14"/>
  <c r="V101" i="14"/>
  <c r="G106" i="14"/>
  <c r="M106" i="14" s="1"/>
  <c r="I106" i="14"/>
  <c r="K106" i="14"/>
  <c r="O106" i="14"/>
  <c r="Q106" i="14"/>
  <c r="V106" i="14"/>
  <c r="G110" i="14"/>
  <c r="I110" i="14"/>
  <c r="K110" i="14"/>
  <c r="M110" i="14"/>
  <c r="O110" i="14"/>
  <c r="Q110" i="14"/>
  <c r="V110" i="14"/>
  <c r="G114" i="14"/>
  <c r="M114" i="14" s="1"/>
  <c r="I114" i="14"/>
  <c r="K114" i="14"/>
  <c r="O114" i="14"/>
  <c r="Q114" i="14"/>
  <c r="V114" i="14"/>
  <c r="G119" i="14"/>
  <c r="I119" i="14"/>
  <c r="K119" i="14"/>
  <c r="M119" i="14"/>
  <c r="O119" i="14"/>
  <c r="Q119" i="14"/>
  <c r="V119" i="14"/>
  <c r="G125" i="14"/>
  <c r="I125" i="14"/>
  <c r="I124" i="14" s="1"/>
  <c r="K125" i="14"/>
  <c r="M125" i="14"/>
  <c r="O125" i="14"/>
  <c r="Q125" i="14"/>
  <c r="Q124" i="14" s="1"/>
  <c r="V125" i="14"/>
  <c r="G130" i="14"/>
  <c r="G124" i="14" s="1"/>
  <c r="I130" i="14"/>
  <c r="K130" i="14"/>
  <c r="K124" i="14" s="1"/>
  <c r="O130" i="14"/>
  <c r="O124" i="14" s="1"/>
  <c r="Q130" i="14"/>
  <c r="V130" i="14"/>
  <c r="V124" i="14" s="1"/>
  <c r="G135" i="14"/>
  <c r="I135" i="14"/>
  <c r="K135" i="14"/>
  <c r="M135" i="14"/>
  <c r="O135" i="14"/>
  <c r="Q135" i="14"/>
  <c r="V135" i="14"/>
  <c r="G140" i="14"/>
  <c r="M140" i="14" s="1"/>
  <c r="I140" i="14"/>
  <c r="K140" i="14"/>
  <c r="O140" i="14"/>
  <c r="Q140" i="14"/>
  <c r="V140" i="14"/>
  <c r="G144" i="14"/>
  <c r="I144" i="14"/>
  <c r="K144" i="14"/>
  <c r="M144" i="14"/>
  <c r="O144" i="14"/>
  <c r="Q144" i="14"/>
  <c r="V144" i="14"/>
  <c r="G148" i="14"/>
  <c r="M148" i="14" s="1"/>
  <c r="I148" i="14"/>
  <c r="K148" i="14"/>
  <c r="O148" i="14"/>
  <c r="Q148" i="14"/>
  <c r="V148" i="14"/>
  <c r="G152" i="14"/>
  <c r="I152" i="14"/>
  <c r="K152" i="14"/>
  <c r="M152" i="14"/>
  <c r="O152" i="14"/>
  <c r="Q152" i="14"/>
  <c r="V152" i="14"/>
  <c r="G157" i="14"/>
  <c r="M157" i="14" s="1"/>
  <c r="I157" i="14"/>
  <c r="K157" i="14"/>
  <c r="O157" i="14"/>
  <c r="Q157" i="14"/>
  <c r="V157" i="14"/>
  <c r="G161" i="14"/>
  <c r="I161" i="14"/>
  <c r="K161" i="14"/>
  <c r="M161" i="14"/>
  <c r="O161" i="14"/>
  <c r="Q161" i="14"/>
  <c r="V161" i="14"/>
  <c r="G165" i="14"/>
  <c r="M165" i="14" s="1"/>
  <c r="I165" i="14"/>
  <c r="K165" i="14"/>
  <c r="O165" i="14"/>
  <c r="Q165" i="14"/>
  <c r="V165" i="14"/>
  <c r="G169" i="14"/>
  <c r="I169" i="14"/>
  <c r="K169" i="14"/>
  <c r="M169" i="14"/>
  <c r="O169" i="14"/>
  <c r="Q169" i="14"/>
  <c r="V169" i="14"/>
  <c r="G174" i="14"/>
  <c r="M174" i="14" s="1"/>
  <c r="I174" i="14"/>
  <c r="K174" i="14"/>
  <c r="O174" i="14"/>
  <c r="Q174" i="14"/>
  <c r="V174" i="14"/>
  <c r="G178" i="14"/>
  <c r="I178" i="14"/>
  <c r="K178" i="14"/>
  <c r="M178" i="14"/>
  <c r="O178" i="14"/>
  <c r="Q178" i="14"/>
  <c r="V178" i="14"/>
  <c r="G182" i="14"/>
  <c r="M182" i="14" s="1"/>
  <c r="I182" i="14"/>
  <c r="K182" i="14"/>
  <c r="O182" i="14"/>
  <c r="Q182" i="14"/>
  <c r="V182" i="14"/>
  <c r="G186" i="14"/>
  <c r="I186" i="14"/>
  <c r="K186" i="14"/>
  <c r="M186" i="14"/>
  <c r="O186" i="14"/>
  <c r="Q186" i="14"/>
  <c r="V186" i="14"/>
  <c r="G191" i="14"/>
  <c r="M191" i="14" s="1"/>
  <c r="I191" i="14"/>
  <c r="K191" i="14"/>
  <c r="O191" i="14"/>
  <c r="Q191" i="14"/>
  <c r="V191" i="14"/>
  <c r="G195" i="14"/>
  <c r="I195" i="14"/>
  <c r="K195" i="14"/>
  <c r="M195" i="14"/>
  <c r="O195" i="14"/>
  <c r="Q195" i="14"/>
  <c r="V195" i="14"/>
  <c r="G199" i="14"/>
  <c r="M199" i="14" s="1"/>
  <c r="I199" i="14"/>
  <c r="K199" i="14"/>
  <c r="O199" i="14"/>
  <c r="Q199" i="14"/>
  <c r="V199" i="14"/>
  <c r="G203" i="14"/>
  <c r="I203" i="14"/>
  <c r="K203" i="14"/>
  <c r="M203" i="14"/>
  <c r="O203" i="14"/>
  <c r="Q203" i="14"/>
  <c r="V203" i="14"/>
  <c r="G207" i="14"/>
  <c r="M207" i="14" s="1"/>
  <c r="I207" i="14"/>
  <c r="K207" i="14"/>
  <c r="O207" i="14"/>
  <c r="Q207" i="14"/>
  <c r="V207" i="14"/>
  <c r="G212" i="14"/>
  <c r="I212" i="14"/>
  <c r="K212" i="14"/>
  <c r="M212" i="14"/>
  <c r="O212" i="14"/>
  <c r="Q212" i="14"/>
  <c r="V212" i="14"/>
  <c r="G217" i="14"/>
  <c r="M217" i="14" s="1"/>
  <c r="I217" i="14"/>
  <c r="K217" i="14"/>
  <c r="O217" i="14"/>
  <c r="Q217" i="14"/>
  <c r="V217" i="14"/>
  <c r="G222" i="14"/>
  <c r="I222" i="14"/>
  <c r="K222" i="14"/>
  <c r="M222" i="14"/>
  <c r="O222" i="14"/>
  <c r="Q222" i="14"/>
  <c r="V222" i="14"/>
  <c r="G226" i="14"/>
  <c r="M226" i="14" s="1"/>
  <c r="I226" i="14"/>
  <c r="K226" i="14"/>
  <c r="O226" i="14"/>
  <c r="Q226" i="14"/>
  <c r="V226" i="14"/>
  <c r="G230" i="14"/>
  <c r="I230" i="14"/>
  <c r="K230" i="14"/>
  <c r="M230" i="14"/>
  <c r="O230" i="14"/>
  <c r="Q230" i="14"/>
  <c r="V230" i="14"/>
  <c r="G234" i="14"/>
  <c r="M234" i="14" s="1"/>
  <c r="I234" i="14"/>
  <c r="K234" i="14"/>
  <c r="O234" i="14"/>
  <c r="Q234" i="14"/>
  <c r="V234" i="14"/>
  <c r="G238" i="14"/>
  <c r="I238" i="14"/>
  <c r="K238" i="14"/>
  <c r="M238" i="14"/>
  <c r="O238" i="14"/>
  <c r="Q238" i="14"/>
  <c r="V238" i="14"/>
  <c r="G242" i="14"/>
  <c r="M242" i="14" s="1"/>
  <c r="I242" i="14"/>
  <c r="K242" i="14"/>
  <c r="O242" i="14"/>
  <c r="Q242" i="14"/>
  <c r="V242" i="14"/>
  <c r="G246" i="14"/>
  <c r="I246" i="14"/>
  <c r="K246" i="14"/>
  <c r="M246" i="14"/>
  <c r="O246" i="14"/>
  <c r="Q246" i="14"/>
  <c r="V246" i="14"/>
  <c r="G250" i="14"/>
  <c r="M250" i="14" s="1"/>
  <c r="I250" i="14"/>
  <c r="K250" i="14"/>
  <c r="O250" i="14"/>
  <c r="Q250" i="14"/>
  <c r="V250" i="14"/>
  <c r="G254" i="14"/>
  <c r="I254" i="14"/>
  <c r="K254" i="14"/>
  <c r="M254" i="14"/>
  <c r="O254" i="14"/>
  <c r="Q254" i="14"/>
  <c r="V254" i="14"/>
  <c r="G258" i="14"/>
  <c r="M258" i="14" s="1"/>
  <c r="I258" i="14"/>
  <c r="K258" i="14"/>
  <c r="O258" i="14"/>
  <c r="Q258" i="14"/>
  <c r="V258" i="14"/>
  <c r="G262" i="14"/>
  <c r="I262" i="14"/>
  <c r="K262" i="14"/>
  <c r="M262" i="14"/>
  <c r="O262" i="14"/>
  <c r="Q262" i="14"/>
  <c r="V262" i="14"/>
  <c r="G266" i="14"/>
  <c r="M266" i="14" s="1"/>
  <c r="I266" i="14"/>
  <c r="K266" i="14"/>
  <c r="O266" i="14"/>
  <c r="Q266" i="14"/>
  <c r="V266" i="14"/>
  <c r="G270" i="14"/>
  <c r="I270" i="14"/>
  <c r="K270" i="14"/>
  <c r="M270" i="14"/>
  <c r="O270" i="14"/>
  <c r="Q270" i="14"/>
  <c r="V270" i="14"/>
  <c r="G274" i="14"/>
  <c r="M274" i="14" s="1"/>
  <c r="I274" i="14"/>
  <c r="K274" i="14"/>
  <c r="O274" i="14"/>
  <c r="Q274" i="14"/>
  <c r="V274" i="14"/>
  <c r="G278" i="14"/>
  <c r="I278" i="14"/>
  <c r="K278" i="14"/>
  <c r="M278" i="14"/>
  <c r="O278" i="14"/>
  <c r="Q278" i="14"/>
  <c r="V278" i="14"/>
  <c r="G283" i="14"/>
  <c r="M283" i="14" s="1"/>
  <c r="I283" i="14"/>
  <c r="K283" i="14"/>
  <c r="O283" i="14"/>
  <c r="Q283" i="14"/>
  <c r="V283" i="14"/>
  <c r="G288" i="14"/>
  <c r="I288" i="14"/>
  <c r="K288" i="14"/>
  <c r="M288" i="14"/>
  <c r="O288" i="14"/>
  <c r="Q288" i="14"/>
  <c r="V288" i="14"/>
  <c r="G293" i="14"/>
  <c r="M293" i="14" s="1"/>
  <c r="I293" i="14"/>
  <c r="K293" i="14"/>
  <c r="O293" i="14"/>
  <c r="Q293" i="14"/>
  <c r="V293" i="14"/>
  <c r="G297" i="14"/>
  <c r="I297" i="14"/>
  <c r="K297" i="14"/>
  <c r="M297" i="14"/>
  <c r="O297" i="14"/>
  <c r="Q297" i="14"/>
  <c r="V297" i="14"/>
  <c r="G301" i="14"/>
  <c r="M301" i="14" s="1"/>
  <c r="I301" i="14"/>
  <c r="K301" i="14"/>
  <c r="O301" i="14"/>
  <c r="Q301" i="14"/>
  <c r="V301" i="14"/>
  <c r="G307" i="14"/>
  <c r="I307" i="14"/>
  <c r="K307" i="14"/>
  <c r="M307" i="14"/>
  <c r="O307" i="14"/>
  <c r="Q307" i="14"/>
  <c r="V307" i="14"/>
  <c r="G311" i="14"/>
  <c r="M311" i="14" s="1"/>
  <c r="I311" i="14"/>
  <c r="K311" i="14"/>
  <c r="O311" i="14"/>
  <c r="Q311" i="14"/>
  <c r="V311" i="14"/>
  <c r="G315" i="14"/>
  <c r="I315" i="14"/>
  <c r="K315" i="14"/>
  <c r="M315" i="14"/>
  <c r="O315" i="14"/>
  <c r="Q315" i="14"/>
  <c r="V315" i="14"/>
  <c r="G319" i="14"/>
  <c r="M319" i="14" s="1"/>
  <c r="I319" i="14"/>
  <c r="K319" i="14"/>
  <c r="O319" i="14"/>
  <c r="Q319" i="14"/>
  <c r="V319" i="14"/>
  <c r="G323" i="14"/>
  <c r="I323" i="14"/>
  <c r="K323" i="14"/>
  <c r="M323" i="14"/>
  <c r="O323" i="14"/>
  <c r="Q323" i="14"/>
  <c r="V323" i="14"/>
  <c r="G327" i="14"/>
  <c r="M327" i="14" s="1"/>
  <c r="I327" i="14"/>
  <c r="K327" i="14"/>
  <c r="O327" i="14"/>
  <c r="Q327" i="14"/>
  <c r="V327" i="14"/>
  <c r="G331" i="14"/>
  <c r="I331" i="14"/>
  <c r="K331" i="14"/>
  <c r="M331" i="14"/>
  <c r="O331" i="14"/>
  <c r="Q331" i="14"/>
  <c r="V331" i="14"/>
  <c r="G335" i="14"/>
  <c r="M335" i="14" s="1"/>
  <c r="I335" i="14"/>
  <c r="K335" i="14"/>
  <c r="O335" i="14"/>
  <c r="Q335" i="14"/>
  <c r="V335" i="14"/>
  <c r="G340" i="14"/>
  <c r="I340" i="14"/>
  <c r="I339" i="14" s="1"/>
  <c r="K340" i="14"/>
  <c r="M340" i="14"/>
  <c r="O340" i="14"/>
  <c r="Q340" i="14"/>
  <c r="Q339" i="14" s="1"/>
  <c r="V340" i="14"/>
  <c r="G344" i="14"/>
  <c r="M344" i="14" s="1"/>
  <c r="I344" i="14"/>
  <c r="K344" i="14"/>
  <c r="K339" i="14" s="1"/>
  <c r="O344" i="14"/>
  <c r="O339" i="14" s="1"/>
  <c r="Q344" i="14"/>
  <c r="V344" i="14"/>
  <c r="V339" i="14" s="1"/>
  <c r="G349" i="14"/>
  <c r="I349" i="14"/>
  <c r="K349" i="14"/>
  <c r="M349" i="14"/>
  <c r="O349" i="14"/>
  <c r="Q349" i="14"/>
  <c r="V349" i="14"/>
  <c r="G356" i="14"/>
  <c r="M356" i="14" s="1"/>
  <c r="I356" i="14"/>
  <c r="K356" i="14"/>
  <c r="O356" i="14"/>
  <c r="Q356" i="14"/>
  <c r="V356" i="14"/>
  <c r="G361" i="14"/>
  <c r="I361" i="14"/>
  <c r="K361" i="14"/>
  <c r="M361" i="14"/>
  <c r="O361" i="14"/>
  <c r="Q361" i="14"/>
  <c r="V361" i="14"/>
  <c r="G365" i="14"/>
  <c r="M365" i="14" s="1"/>
  <c r="I365" i="14"/>
  <c r="K365" i="14"/>
  <c r="O365" i="14"/>
  <c r="Q365" i="14"/>
  <c r="V365" i="14"/>
  <c r="G372" i="14"/>
  <c r="I372" i="14"/>
  <c r="K372" i="14"/>
  <c r="M372" i="14"/>
  <c r="O372" i="14"/>
  <c r="Q372" i="14"/>
  <c r="V372" i="14"/>
  <c r="G377" i="14"/>
  <c r="M377" i="14" s="1"/>
  <c r="I377" i="14"/>
  <c r="K377" i="14"/>
  <c r="O377" i="14"/>
  <c r="Q377" i="14"/>
  <c r="V377" i="14"/>
  <c r="G385" i="14"/>
  <c r="I385" i="14"/>
  <c r="K385" i="14"/>
  <c r="M385" i="14"/>
  <c r="O385" i="14"/>
  <c r="Q385" i="14"/>
  <c r="V385" i="14"/>
  <c r="G390" i="14"/>
  <c r="I390" i="14"/>
  <c r="I389" i="14" s="1"/>
  <c r="K390" i="14"/>
  <c r="M390" i="14"/>
  <c r="O390" i="14"/>
  <c r="Q390" i="14"/>
  <c r="Q389" i="14" s="1"/>
  <c r="V390" i="14"/>
  <c r="G394" i="14"/>
  <c r="M394" i="14" s="1"/>
  <c r="I394" i="14"/>
  <c r="K394" i="14"/>
  <c r="K389" i="14" s="1"/>
  <c r="O394" i="14"/>
  <c r="O389" i="14" s="1"/>
  <c r="Q394" i="14"/>
  <c r="V394" i="14"/>
  <c r="V389" i="14" s="1"/>
  <c r="AE400" i="14"/>
  <c r="AF400" i="14"/>
  <c r="G1486" i="13"/>
  <c r="BA1434" i="13"/>
  <c r="BA1363" i="13"/>
  <c r="BA1195" i="13"/>
  <c r="BA1181" i="13"/>
  <c r="BA902" i="13"/>
  <c r="BA527" i="13"/>
  <c r="BA353" i="13"/>
  <c r="BA347" i="13"/>
  <c r="BA329" i="13"/>
  <c r="BA322" i="13"/>
  <c r="BA90" i="13"/>
  <c r="G8" i="13"/>
  <c r="K8" i="13"/>
  <c r="O8" i="13"/>
  <c r="V8" i="13"/>
  <c r="G9" i="13"/>
  <c r="I9" i="13"/>
  <c r="I8" i="13" s="1"/>
  <c r="K9" i="13"/>
  <c r="M9" i="13"/>
  <c r="M8" i="13" s="1"/>
  <c r="O9" i="13"/>
  <c r="Q9" i="13"/>
  <c r="Q8" i="13" s="1"/>
  <c r="V9" i="13"/>
  <c r="G28" i="13"/>
  <c r="I28" i="13"/>
  <c r="I27" i="13" s="1"/>
  <c r="K28" i="13"/>
  <c r="M28" i="13"/>
  <c r="O28" i="13"/>
  <c r="Q28" i="13"/>
  <c r="Q27" i="13" s="1"/>
  <c r="V28" i="13"/>
  <c r="G34" i="13"/>
  <c r="M34" i="13" s="1"/>
  <c r="I34" i="13"/>
  <c r="K34" i="13"/>
  <c r="K27" i="13" s="1"/>
  <c r="O34" i="13"/>
  <c r="O27" i="13" s="1"/>
  <c r="Q34" i="13"/>
  <c r="V34" i="13"/>
  <c r="V27" i="13" s="1"/>
  <c r="G44" i="13"/>
  <c r="I44" i="13"/>
  <c r="K44" i="13"/>
  <c r="M44" i="13"/>
  <c r="O44" i="13"/>
  <c r="Q44" i="13"/>
  <c r="V44" i="13"/>
  <c r="G54" i="13"/>
  <c r="M54" i="13" s="1"/>
  <c r="I54" i="13"/>
  <c r="K54" i="13"/>
  <c r="O54" i="13"/>
  <c r="Q54" i="13"/>
  <c r="V54" i="13"/>
  <c r="G59" i="13"/>
  <c r="I59" i="13"/>
  <c r="K59" i="13"/>
  <c r="M59" i="13"/>
  <c r="O59" i="13"/>
  <c r="Q59" i="13"/>
  <c r="V59" i="13"/>
  <c r="G64" i="13"/>
  <c r="M64" i="13" s="1"/>
  <c r="I64" i="13"/>
  <c r="K64" i="13"/>
  <c r="O64" i="13"/>
  <c r="Q64" i="13"/>
  <c r="V64" i="13"/>
  <c r="G74" i="13"/>
  <c r="I74" i="13"/>
  <c r="K74" i="13"/>
  <c r="M74" i="13"/>
  <c r="O74" i="13"/>
  <c r="Q74" i="13"/>
  <c r="V74" i="13"/>
  <c r="G79" i="13"/>
  <c r="M79" i="13" s="1"/>
  <c r="I79" i="13"/>
  <c r="K79" i="13"/>
  <c r="O79" i="13"/>
  <c r="Q79" i="13"/>
  <c r="V79" i="13"/>
  <c r="G89" i="13"/>
  <c r="I89" i="13"/>
  <c r="K89" i="13"/>
  <c r="M89" i="13"/>
  <c r="O89" i="13"/>
  <c r="Q89" i="13"/>
  <c r="V89" i="13"/>
  <c r="G99" i="13"/>
  <c r="M99" i="13" s="1"/>
  <c r="I99" i="13"/>
  <c r="K99" i="13"/>
  <c r="O99" i="13"/>
  <c r="Q99" i="13"/>
  <c r="V99" i="13"/>
  <c r="G105" i="13"/>
  <c r="I105" i="13"/>
  <c r="K105" i="13"/>
  <c r="M105" i="13"/>
  <c r="O105" i="13"/>
  <c r="Q105" i="13"/>
  <c r="V105" i="13"/>
  <c r="G113" i="13"/>
  <c r="M113" i="13" s="1"/>
  <c r="I113" i="13"/>
  <c r="K113" i="13"/>
  <c r="O113" i="13"/>
  <c r="Q113" i="13"/>
  <c r="V113" i="13"/>
  <c r="G120" i="13"/>
  <c r="I120" i="13"/>
  <c r="K120" i="13"/>
  <c r="M120" i="13"/>
  <c r="O120" i="13"/>
  <c r="Q120" i="13"/>
  <c r="V120" i="13"/>
  <c r="G126" i="13"/>
  <c r="I126" i="13"/>
  <c r="I125" i="13" s="1"/>
  <c r="K126" i="13"/>
  <c r="M126" i="13"/>
  <c r="O126" i="13"/>
  <c r="Q126" i="13"/>
  <c r="Q125" i="13" s="1"/>
  <c r="V126" i="13"/>
  <c r="G131" i="13"/>
  <c r="M131" i="13" s="1"/>
  <c r="I131" i="13"/>
  <c r="K131" i="13"/>
  <c r="K125" i="13" s="1"/>
  <c r="O131" i="13"/>
  <c r="O125" i="13" s="1"/>
  <c r="Q131" i="13"/>
  <c r="V131" i="13"/>
  <c r="V125" i="13" s="1"/>
  <c r="G139" i="13"/>
  <c r="I139" i="13"/>
  <c r="K139" i="13"/>
  <c r="M139" i="13"/>
  <c r="O139" i="13"/>
  <c r="Q139" i="13"/>
  <c r="V139" i="13"/>
  <c r="G147" i="13"/>
  <c r="M147" i="13" s="1"/>
  <c r="I147" i="13"/>
  <c r="K147" i="13"/>
  <c r="O147" i="13"/>
  <c r="Q147" i="13"/>
  <c r="V147" i="13"/>
  <c r="G154" i="13"/>
  <c r="I154" i="13"/>
  <c r="K154" i="13"/>
  <c r="M154" i="13"/>
  <c r="O154" i="13"/>
  <c r="Q154" i="13"/>
  <c r="V154" i="13"/>
  <c r="G159" i="13"/>
  <c r="M159" i="13" s="1"/>
  <c r="I159" i="13"/>
  <c r="K159" i="13"/>
  <c r="O159" i="13"/>
  <c r="Q159" i="13"/>
  <c r="V159" i="13"/>
  <c r="G163" i="13"/>
  <c r="I163" i="13"/>
  <c r="K163" i="13"/>
  <c r="M163" i="13"/>
  <c r="O163" i="13"/>
  <c r="Q163" i="13"/>
  <c r="V163" i="13"/>
  <c r="G167" i="13"/>
  <c r="M167" i="13" s="1"/>
  <c r="I167" i="13"/>
  <c r="K167" i="13"/>
  <c r="O167" i="13"/>
  <c r="Q167" i="13"/>
  <c r="V167" i="13"/>
  <c r="G171" i="13"/>
  <c r="I171" i="13"/>
  <c r="K171" i="13"/>
  <c r="M171" i="13"/>
  <c r="O171" i="13"/>
  <c r="Q171" i="13"/>
  <c r="V171" i="13"/>
  <c r="G175" i="13"/>
  <c r="M175" i="13" s="1"/>
  <c r="I175" i="13"/>
  <c r="K175" i="13"/>
  <c r="O175" i="13"/>
  <c r="Q175" i="13"/>
  <c r="V175" i="13"/>
  <c r="G182" i="13"/>
  <c r="I182" i="13"/>
  <c r="K182" i="13"/>
  <c r="M182" i="13"/>
  <c r="O182" i="13"/>
  <c r="Q182" i="13"/>
  <c r="V182" i="13"/>
  <c r="G186" i="13"/>
  <c r="M186" i="13" s="1"/>
  <c r="I186" i="13"/>
  <c r="K186" i="13"/>
  <c r="O186" i="13"/>
  <c r="Q186" i="13"/>
  <c r="V186" i="13"/>
  <c r="G191" i="13"/>
  <c r="I191" i="13"/>
  <c r="K191" i="13"/>
  <c r="M191" i="13"/>
  <c r="O191" i="13"/>
  <c r="Q191" i="13"/>
  <c r="V191" i="13"/>
  <c r="G195" i="13"/>
  <c r="M195" i="13" s="1"/>
  <c r="I195" i="13"/>
  <c r="K195" i="13"/>
  <c r="O195" i="13"/>
  <c r="Q195" i="13"/>
  <c r="V195" i="13"/>
  <c r="G199" i="13"/>
  <c r="I199" i="13"/>
  <c r="K199" i="13"/>
  <c r="M199" i="13"/>
  <c r="O199" i="13"/>
  <c r="Q199" i="13"/>
  <c r="V199" i="13"/>
  <c r="G203" i="13"/>
  <c r="M203" i="13" s="1"/>
  <c r="I203" i="13"/>
  <c r="K203" i="13"/>
  <c r="O203" i="13"/>
  <c r="Q203" i="13"/>
  <c r="V203" i="13"/>
  <c r="G207" i="13"/>
  <c r="I207" i="13"/>
  <c r="K207" i="13"/>
  <c r="M207" i="13"/>
  <c r="O207" i="13"/>
  <c r="Q207" i="13"/>
  <c r="V207" i="13"/>
  <c r="G211" i="13"/>
  <c r="M211" i="13" s="1"/>
  <c r="I211" i="13"/>
  <c r="K211" i="13"/>
  <c r="O211" i="13"/>
  <c r="Q211" i="13"/>
  <c r="V211" i="13"/>
  <c r="G215" i="13"/>
  <c r="I215" i="13"/>
  <c r="K215" i="13"/>
  <c r="M215" i="13"/>
  <c r="O215" i="13"/>
  <c r="Q215" i="13"/>
  <c r="V215" i="13"/>
  <c r="G219" i="13"/>
  <c r="M219" i="13" s="1"/>
  <c r="I219" i="13"/>
  <c r="K219" i="13"/>
  <c r="O219" i="13"/>
  <c r="Q219" i="13"/>
  <c r="V219" i="13"/>
  <c r="G223" i="13"/>
  <c r="I223" i="13"/>
  <c r="K223" i="13"/>
  <c r="M223" i="13"/>
  <c r="O223" i="13"/>
  <c r="Q223" i="13"/>
  <c r="V223" i="13"/>
  <c r="G228" i="13"/>
  <c r="I228" i="13"/>
  <c r="I227" i="13" s="1"/>
  <c r="K228" i="13"/>
  <c r="M228" i="13"/>
  <c r="O228" i="13"/>
  <c r="Q228" i="13"/>
  <c r="Q227" i="13" s="1"/>
  <c r="V228" i="13"/>
  <c r="G233" i="13"/>
  <c r="M233" i="13" s="1"/>
  <c r="I233" i="13"/>
  <c r="K233" i="13"/>
  <c r="K227" i="13" s="1"/>
  <c r="O233" i="13"/>
  <c r="O227" i="13" s="1"/>
  <c r="Q233" i="13"/>
  <c r="V233" i="13"/>
  <c r="V227" i="13" s="1"/>
  <c r="G239" i="13"/>
  <c r="I239" i="13"/>
  <c r="K239" i="13"/>
  <c r="M239" i="13"/>
  <c r="O239" i="13"/>
  <c r="Q239" i="13"/>
  <c r="V239" i="13"/>
  <c r="G245" i="13"/>
  <c r="M245" i="13" s="1"/>
  <c r="I245" i="13"/>
  <c r="K245" i="13"/>
  <c r="O245" i="13"/>
  <c r="Q245" i="13"/>
  <c r="V245" i="13"/>
  <c r="G249" i="13"/>
  <c r="I249" i="13"/>
  <c r="K249" i="13"/>
  <c r="M249" i="13"/>
  <c r="O249" i="13"/>
  <c r="Q249" i="13"/>
  <c r="V249" i="13"/>
  <c r="G257" i="13"/>
  <c r="M257" i="13" s="1"/>
  <c r="I257" i="13"/>
  <c r="K257" i="13"/>
  <c r="O257" i="13"/>
  <c r="Q257" i="13"/>
  <c r="V257" i="13"/>
  <c r="G288" i="13"/>
  <c r="I288" i="13"/>
  <c r="K288" i="13"/>
  <c r="M288" i="13"/>
  <c r="O288" i="13"/>
  <c r="Q288" i="13"/>
  <c r="V288" i="13"/>
  <c r="G294" i="13"/>
  <c r="M294" i="13" s="1"/>
  <c r="I294" i="13"/>
  <c r="K294" i="13"/>
  <c r="O294" i="13"/>
  <c r="Q294" i="13"/>
  <c r="V294" i="13"/>
  <c r="G301" i="13"/>
  <c r="I301" i="13"/>
  <c r="K301" i="13"/>
  <c r="M301" i="13"/>
  <c r="O301" i="13"/>
  <c r="Q301" i="13"/>
  <c r="V301" i="13"/>
  <c r="G312" i="13"/>
  <c r="M312" i="13" s="1"/>
  <c r="I312" i="13"/>
  <c r="K312" i="13"/>
  <c r="O312" i="13"/>
  <c r="Q312" i="13"/>
  <c r="V312" i="13"/>
  <c r="G321" i="13"/>
  <c r="G320" i="13" s="1"/>
  <c r="I321" i="13"/>
  <c r="K321" i="13"/>
  <c r="K320" i="13" s="1"/>
  <c r="O321" i="13"/>
  <c r="O320" i="13" s="1"/>
  <c r="Q321" i="13"/>
  <c r="V321" i="13"/>
  <c r="V320" i="13" s="1"/>
  <c r="G328" i="13"/>
  <c r="I328" i="13"/>
  <c r="I320" i="13" s="1"/>
  <c r="K328" i="13"/>
  <c r="M328" i="13"/>
  <c r="O328" i="13"/>
  <c r="Q328" i="13"/>
  <c r="Q320" i="13" s="1"/>
  <c r="V328" i="13"/>
  <c r="G336" i="13"/>
  <c r="M336" i="13" s="1"/>
  <c r="I336" i="13"/>
  <c r="K336" i="13"/>
  <c r="O336" i="13"/>
  <c r="Q336" i="13"/>
  <c r="V336" i="13"/>
  <c r="G346" i="13"/>
  <c r="I346" i="13"/>
  <c r="K346" i="13"/>
  <c r="M346" i="13"/>
  <c r="O346" i="13"/>
  <c r="Q346" i="13"/>
  <c r="V346" i="13"/>
  <c r="G352" i="13"/>
  <c r="M352" i="13" s="1"/>
  <c r="I352" i="13"/>
  <c r="K352" i="13"/>
  <c r="O352" i="13"/>
  <c r="Q352" i="13"/>
  <c r="V352" i="13"/>
  <c r="G363" i="13"/>
  <c r="I363" i="13"/>
  <c r="K363" i="13"/>
  <c r="M363" i="13"/>
  <c r="O363" i="13"/>
  <c r="Q363" i="13"/>
  <c r="V363" i="13"/>
  <c r="G367" i="13"/>
  <c r="K367" i="13"/>
  <c r="O367" i="13"/>
  <c r="V367" i="13"/>
  <c r="G368" i="13"/>
  <c r="I368" i="13"/>
  <c r="I367" i="13" s="1"/>
  <c r="K368" i="13"/>
  <c r="M368" i="13"/>
  <c r="M367" i="13" s="1"/>
  <c r="O368" i="13"/>
  <c r="Q368" i="13"/>
  <c r="Q367" i="13" s="1"/>
  <c r="V368" i="13"/>
  <c r="G373" i="13"/>
  <c r="I373" i="13"/>
  <c r="I372" i="13" s="1"/>
  <c r="K373" i="13"/>
  <c r="M373" i="13"/>
  <c r="O373" i="13"/>
  <c r="Q373" i="13"/>
  <c r="Q372" i="13" s="1"/>
  <c r="V373" i="13"/>
  <c r="G396" i="13"/>
  <c r="M396" i="13" s="1"/>
  <c r="I396" i="13"/>
  <c r="K396" i="13"/>
  <c r="K372" i="13" s="1"/>
  <c r="O396" i="13"/>
  <c r="O372" i="13" s="1"/>
  <c r="Q396" i="13"/>
  <c r="V396" i="13"/>
  <c r="V372" i="13" s="1"/>
  <c r="G400" i="13"/>
  <c r="I400" i="13"/>
  <c r="K400" i="13"/>
  <c r="M400" i="13"/>
  <c r="O400" i="13"/>
  <c r="Q400" i="13"/>
  <c r="V400" i="13"/>
  <c r="G404" i="13"/>
  <c r="M404" i="13" s="1"/>
  <c r="I404" i="13"/>
  <c r="K404" i="13"/>
  <c r="O404" i="13"/>
  <c r="Q404" i="13"/>
  <c r="V404" i="13"/>
  <c r="G418" i="13"/>
  <c r="I418" i="13"/>
  <c r="K418" i="13"/>
  <c r="M418" i="13"/>
  <c r="O418" i="13"/>
  <c r="Q418" i="13"/>
  <c r="V418" i="13"/>
  <c r="G433" i="13"/>
  <c r="M433" i="13" s="1"/>
  <c r="I433" i="13"/>
  <c r="K433" i="13"/>
  <c r="O433" i="13"/>
  <c r="Q433" i="13"/>
  <c r="V433" i="13"/>
  <c r="G439" i="13"/>
  <c r="I439" i="13"/>
  <c r="K439" i="13"/>
  <c r="M439" i="13"/>
  <c r="O439" i="13"/>
  <c r="Q439" i="13"/>
  <c r="V439" i="13"/>
  <c r="G443" i="13"/>
  <c r="M443" i="13" s="1"/>
  <c r="I443" i="13"/>
  <c r="K443" i="13"/>
  <c r="O443" i="13"/>
  <c r="Q443" i="13"/>
  <c r="V443" i="13"/>
  <c r="G447" i="13"/>
  <c r="I447" i="13"/>
  <c r="K447" i="13"/>
  <c r="M447" i="13"/>
  <c r="O447" i="13"/>
  <c r="Q447" i="13"/>
  <c r="V447" i="13"/>
  <c r="G451" i="13"/>
  <c r="M451" i="13" s="1"/>
  <c r="I451" i="13"/>
  <c r="K451" i="13"/>
  <c r="O451" i="13"/>
  <c r="Q451" i="13"/>
  <c r="V451" i="13"/>
  <c r="G455" i="13"/>
  <c r="I455" i="13"/>
  <c r="K455" i="13"/>
  <c r="M455" i="13"/>
  <c r="O455" i="13"/>
  <c r="Q455" i="13"/>
  <c r="V455" i="13"/>
  <c r="G459" i="13"/>
  <c r="M459" i="13" s="1"/>
  <c r="I459" i="13"/>
  <c r="K459" i="13"/>
  <c r="O459" i="13"/>
  <c r="Q459" i="13"/>
  <c r="V459" i="13"/>
  <c r="G463" i="13"/>
  <c r="I463" i="13"/>
  <c r="K463" i="13"/>
  <c r="M463" i="13"/>
  <c r="O463" i="13"/>
  <c r="Q463" i="13"/>
  <c r="V463" i="13"/>
  <c r="G467" i="13"/>
  <c r="M467" i="13" s="1"/>
  <c r="I467" i="13"/>
  <c r="K467" i="13"/>
  <c r="O467" i="13"/>
  <c r="Q467" i="13"/>
  <c r="V467" i="13"/>
  <c r="G472" i="13"/>
  <c r="I472" i="13"/>
  <c r="K472" i="13"/>
  <c r="M472" i="13"/>
  <c r="O472" i="13"/>
  <c r="Q472" i="13"/>
  <c r="V472" i="13"/>
  <c r="G476" i="13"/>
  <c r="M476" i="13" s="1"/>
  <c r="I476" i="13"/>
  <c r="K476" i="13"/>
  <c r="O476" i="13"/>
  <c r="Q476" i="13"/>
  <c r="V476" i="13"/>
  <c r="G480" i="13"/>
  <c r="I480" i="13"/>
  <c r="K480" i="13"/>
  <c r="M480" i="13"/>
  <c r="O480" i="13"/>
  <c r="Q480" i="13"/>
  <c r="V480" i="13"/>
  <c r="G484" i="13"/>
  <c r="M484" i="13" s="1"/>
  <c r="I484" i="13"/>
  <c r="K484" i="13"/>
  <c r="O484" i="13"/>
  <c r="Q484" i="13"/>
  <c r="V484" i="13"/>
  <c r="G486" i="13"/>
  <c r="I486" i="13"/>
  <c r="K486" i="13"/>
  <c r="M486" i="13"/>
  <c r="O486" i="13"/>
  <c r="Q486" i="13"/>
  <c r="V486" i="13"/>
  <c r="G488" i="13"/>
  <c r="M488" i="13" s="1"/>
  <c r="I488" i="13"/>
  <c r="K488" i="13"/>
  <c r="O488" i="13"/>
  <c r="Q488" i="13"/>
  <c r="V488" i="13"/>
  <c r="G491" i="13"/>
  <c r="G490" i="13" s="1"/>
  <c r="I491" i="13"/>
  <c r="K491" i="13"/>
  <c r="K490" i="13" s="1"/>
  <c r="O491" i="13"/>
  <c r="O490" i="13" s="1"/>
  <c r="Q491" i="13"/>
  <c r="V491" i="13"/>
  <c r="V490" i="13" s="1"/>
  <c r="G498" i="13"/>
  <c r="I498" i="13"/>
  <c r="I490" i="13" s="1"/>
  <c r="K498" i="13"/>
  <c r="M498" i="13"/>
  <c r="O498" i="13"/>
  <c r="Q498" i="13"/>
  <c r="Q490" i="13" s="1"/>
  <c r="V498" i="13"/>
  <c r="G503" i="13"/>
  <c r="M503" i="13" s="1"/>
  <c r="I503" i="13"/>
  <c r="K503" i="13"/>
  <c r="O503" i="13"/>
  <c r="Q503" i="13"/>
  <c r="V503" i="13"/>
  <c r="G508" i="13"/>
  <c r="I508" i="13"/>
  <c r="K508" i="13"/>
  <c r="M508" i="13"/>
  <c r="O508" i="13"/>
  <c r="Q508" i="13"/>
  <c r="V508" i="13"/>
  <c r="G515" i="13"/>
  <c r="M515" i="13" s="1"/>
  <c r="I515" i="13"/>
  <c r="K515" i="13"/>
  <c r="O515" i="13"/>
  <c r="Q515" i="13"/>
  <c r="V515" i="13"/>
  <c r="G520" i="13"/>
  <c r="I520" i="13"/>
  <c r="K520" i="13"/>
  <c r="M520" i="13"/>
  <c r="O520" i="13"/>
  <c r="Q520" i="13"/>
  <c r="V520" i="13"/>
  <c r="G526" i="13"/>
  <c r="I526" i="13"/>
  <c r="K526" i="13"/>
  <c r="M526" i="13"/>
  <c r="O526" i="13"/>
  <c r="Q526" i="13"/>
  <c r="V526" i="13"/>
  <c r="G538" i="13"/>
  <c r="M538" i="13" s="1"/>
  <c r="I538" i="13"/>
  <c r="K538" i="13"/>
  <c r="O538" i="13"/>
  <c r="Q538" i="13"/>
  <c r="V538" i="13"/>
  <c r="G544" i="13"/>
  <c r="I544" i="13"/>
  <c r="K544" i="13"/>
  <c r="M544" i="13"/>
  <c r="O544" i="13"/>
  <c r="Q544" i="13"/>
  <c r="V544" i="13"/>
  <c r="G550" i="13"/>
  <c r="M550" i="13" s="1"/>
  <c r="I550" i="13"/>
  <c r="K550" i="13"/>
  <c r="O550" i="13"/>
  <c r="Q550" i="13"/>
  <c r="V550" i="13"/>
  <c r="G560" i="13"/>
  <c r="I560" i="13"/>
  <c r="K560" i="13"/>
  <c r="M560" i="13"/>
  <c r="O560" i="13"/>
  <c r="Q560" i="13"/>
  <c r="V560" i="13"/>
  <c r="G565" i="13"/>
  <c r="M565" i="13" s="1"/>
  <c r="I565" i="13"/>
  <c r="K565" i="13"/>
  <c r="O565" i="13"/>
  <c r="Q565" i="13"/>
  <c r="V565" i="13"/>
  <c r="G571" i="13"/>
  <c r="I571" i="13"/>
  <c r="K571" i="13"/>
  <c r="M571" i="13"/>
  <c r="O571" i="13"/>
  <c r="Q571" i="13"/>
  <c r="V571" i="13"/>
  <c r="G576" i="13"/>
  <c r="M576" i="13" s="1"/>
  <c r="I576" i="13"/>
  <c r="K576" i="13"/>
  <c r="O576" i="13"/>
  <c r="Q576" i="13"/>
  <c r="V576" i="13"/>
  <c r="G581" i="13"/>
  <c r="I581" i="13"/>
  <c r="K581" i="13"/>
  <c r="M581" i="13"/>
  <c r="O581" i="13"/>
  <c r="Q581" i="13"/>
  <c r="V581" i="13"/>
  <c r="G585" i="13"/>
  <c r="M585" i="13" s="1"/>
  <c r="I585" i="13"/>
  <c r="K585" i="13"/>
  <c r="O585" i="13"/>
  <c r="Q585" i="13"/>
  <c r="V585" i="13"/>
  <c r="G592" i="13"/>
  <c r="I592" i="13"/>
  <c r="K592" i="13"/>
  <c r="M592" i="13"/>
  <c r="O592" i="13"/>
  <c r="Q592" i="13"/>
  <c r="V592" i="13"/>
  <c r="G596" i="13"/>
  <c r="M596" i="13" s="1"/>
  <c r="I596" i="13"/>
  <c r="K596" i="13"/>
  <c r="O596" i="13"/>
  <c r="Q596" i="13"/>
  <c r="V596" i="13"/>
  <c r="G601" i="13"/>
  <c r="I601" i="13"/>
  <c r="K601" i="13"/>
  <c r="M601" i="13"/>
  <c r="O601" i="13"/>
  <c r="Q601" i="13"/>
  <c r="V601" i="13"/>
  <c r="G608" i="13"/>
  <c r="M608" i="13" s="1"/>
  <c r="I608" i="13"/>
  <c r="K608" i="13"/>
  <c r="O608" i="13"/>
  <c r="Q608" i="13"/>
  <c r="V608" i="13"/>
  <c r="G615" i="13"/>
  <c r="I615" i="13"/>
  <c r="K615" i="13"/>
  <c r="M615" i="13"/>
  <c r="O615" i="13"/>
  <c r="Q615" i="13"/>
  <c r="V615" i="13"/>
  <c r="G622" i="13"/>
  <c r="M622" i="13" s="1"/>
  <c r="I622" i="13"/>
  <c r="K622" i="13"/>
  <c r="O622" i="13"/>
  <c r="Q622" i="13"/>
  <c r="V622" i="13"/>
  <c r="G628" i="13"/>
  <c r="I628" i="13"/>
  <c r="K628" i="13"/>
  <c r="M628" i="13"/>
  <c r="O628" i="13"/>
  <c r="Q628" i="13"/>
  <c r="V628" i="13"/>
  <c r="G640" i="13"/>
  <c r="M640" i="13" s="1"/>
  <c r="I640" i="13"/>
  <c r="K640" i="13"/>
  <c r="O640" i="13"/>
  <c r="Q640" i="13"/>
  <c r="V640" i="13"/>
  <c r="G646" i="13"/>
  <c r="I646" i="13"/>
  <c r="K646" i="13"/>
  <c r="M646" i="13"/>
  <c r="O646" i="13"/>
  <c r="Q646" i="13"/>
  <c r="V646" i="13"/>
  <c r="G655" i="13"/>
  <c r="M655" i="13" s="1"/>
  <c r="I655" i="13"/>
  <c r="K655" i="13"/>
  <c r="O655" i="13"/>
  <c r="Q655" i="13"/>
  <c r="V655" i="13"/>
  <c r="G660" i="13"/>
  <c r="I660" i="13"/>
  <c r="K660" i="13"/>
  <c r="M660" i="13"/>
  <c r="O660" i="13"/>
  <c r="Q660" i="13"/>
  <c r="V660" i="13"/>
  <c r="G665" i="13"/>
  <c r="M665" i="13" s="1"/>
  <c r="I665" i="13"/>
  <c r="K665" i="13"/>
  <c r="O665" i="13"/>
  <c r="Q665" i="13"/>
  <c r="V665" i="13"/>
  <c r="G669" i="13"/>
  <c r="I669" i="13"/>
  <c r="K669" i="13"/>
  <c r="M669" i="13"/>
  <c r="O669" i="13"/>
  <c r="Q669" i="13"/>
  <c r="V669" i="13"/>
  <c r="G676" i="13"/>
  <c r="M676" i="13" s="1"/>
  <c r="I676" i="13"/>
  <c r="K676" i="13"/>
  <c r="O676" i="13"/>
  <c r="Q676" i="13"/>
  <c r="V676" i="13"/>
  <c r="G682" i="13"/>
  <c r="I682" i="13"/>
  <c r="K682" i="13"/>
  <c r="M682" i="13"/>
  <c r="O682" i="13"/>
  <c r="Q682" i="13"/>
  <c r="V682" i="13"/>
  <c r="G691" i="13"/>
  <c r="M691" i="13" s="1"/>
  <c r="I691" i="13"/>
  <c r="K691" i="13"/>
  <c r="O691" i="13"/>
  <c r="Q691" i="13"/>
  <c r="V691" i="13"/>
  <c r="G701" i="13"/>
  <c r="I701" i="13"/>
  <c r="K701" i="13"/>
  <c r="M701" i="13"/>
  <c r="O701" i="13"/>
  <c r="Q701" i="13"/>
  <c r="V701" i="13"/>
  <c r="G709" i="13"/>
  <c r="M709" i="13" s="1"/>
  <c r="I709" i="13"/>
  <c r="K709" i="13"/>
  <c r="O709" i="13"/>
  <c r="Q709" i="13"/>
  <c r="V709" i="13"/>
  <c r="G716" i="13"/>
  <c r="I716" i="13"/>
  <c r="K716" i="13"/>
  <c r="M716" i="13"/>
  <c r="O716" i="13"/>
  <c r="Q716" i="13"/>
  <c r="V716" i="13"/>
  <c r="G720" i="13"/>
  <c r="M720" i="13" s="1"/>
  <c r="I720" i="13"/>
  <c r="K720" i="13"/>
  <c r="O720" i="13"/>
  <c r="Q720" i="13"/>
  <c r="V720" i="13"/>
  <c r="G730" i="13"/>
  <c r="I730" i="13"/>
  <c r="K730" i="13"/>
  <c r="M730" i="13"/>
  <c r="O730" i="13"/>
  <c r="Q730" i="13"/>
  <c r="V730" i="13"/>
  <c r="G747" i="13"/>
  <c r="M747" i="13" s="1"/>
  <c r="I747" i="13"/>
  <c r="K747" i="13"/>
  <c r="O747" i="13"/>
  <c r="Q747" i="13"/>
  <c r="V747" i="13"/>
  <c r="G758" i="13"/>
  <c r="I758" i="13"/>
  <c r="K758" i="13"/>
  <c r="M758" i="13"/>
  <c r="O758" i="13"/>
  <c r="Q758" i="13"/>
  <c r="V758" i="13"/>
  <c r="G763" i="13"/>
  <c r="M763" i="13" s="1"/>
  <c r="I763" i="13"/>
  <c r="K763" i="13"/>
  <c r="O763" i="13"/>
  <c r="Q763" i="13"/>
  <c r="V763" i="13"/>
  <c r="G774" i="13"/>
  <c r="I774" i="13"/>
  <c r="K774" i="13"/>
  <c r="M774" i="13"/>
  <c r="O774" i="13"/>
  <c r="Q774" i="13"/>
  <c r="V774" i="13"/>
  <c r="G786" i="13"/>
  <c r="M786" i="13" s="1"/>
  <c r="I786" i="13"/>
  <c r="K786" i="13"/>
  <c r="O786" i="13"/>
  <c r="Q786" i="13"/>
  <c r="V786" i="13"/>
  <c r="G791" i="13"/>
  <c r="I791" i="13"/>
  <c r="K791" i="13"/>
  <c r="M791" i="13"/>
  <c r="O791" i="13"/>
  <c r="Q791" i="13"/>
  <c r="V791" i="13"/>
  <c r="G797" i="13"/>
  <c r="M797" i="13" s="1"/>
  <c r="I797" i="13"/>
  <c r="K797" i="13"/>
  <c r="O797" i="13"/>
  <c r="Q797" i="13"/>
  <c r="V797" i="13"/>
  <c r="G804" i="13"/>
  <c r="M804" i="13" s="1"/>
  <c r="I804" i="13"/>
  <c r="K804" i="13"/>
  <c r="O804" i="13"/>
  <c r="Q804" i="13"/>
  <c r="V804" i="13"/>
  <c r="G808" i="13"/>
  <c r="I808" i="13"/>
  <c r="K808" i="13"/>
  <c r="M808" i="13"/>
  <c r="O808" i="13"/>
  <c r="Q808" i="13"/>
  <c r="V808" i="13"/>
  <c r="G812" i="13"/>
  <c r="M812" i="13" s="1"/>
  <c r="I812" i="13"/>
  <c r="K812" i="13"/>
  <c r="O812" i="13"/>
  <c r="Q812" i="13"/>
  <c r="V812" i="13"/>
  <c r="G816" i="13"/>
  <c r="I816" i="13"/>
  <c r="K816" i="13"/>
  <c r="M816" i="13"/>
  <c r="O816" i="13"/>
  <c r="Q816" i="13"/>
  <c r="V816" i="13"/>
  <c r="G822" i="13"/>
  <c r="M822" i="13" s="1"/>
  <c r="I822" i="13"/>
  <c r="K822" i="13"/>
  <c r="O822" i="13"/>
  <c r="Q822" i="13"/>
  <c r="V822" i="13"/>
  <c r="G831" i="13"/>
  <c r="I831" i="13"/>
  <c r="K831" i="13"/>
  <c r="M831" i="13"/>
  <c r="O831" i="13"/>
  <c r="Q831" i="13"/>
  <c r="V831" i="13"/>
  <c r="G839" i="13"/>
  <c r="M839" i="13" s="1"/>
  <c r="I839" i="13"/>
  <c r="K839" i="13"/>
  <c r="O839" i="13"/>
  <c r="Q839" i="13"/>
  <c r="V839" i="13"/>
  <c r="G871" i="13"/>
  <c r="I871" i="13"/>
  <c r="K871" i="13"/>
  <c r="M871" i="13"/>
  <c r="O871" i="13"/>
  <c r="Q871" i="13"/>
  <c r="V871" i="13"/>
  <c r="G877" i="13"/>
  <c r="M877" i="13" s="1"/>
  <c r="I877" i="13"/>
  <c r="K877" i="13"/>
  <c r="O877" i="13"/>
  <c r="Q877" i="13"/>
  <c r="V877" i="13"/>
  <c r="I879" i="13"/>
  <c r="Q879" i="13"/>
  <c r="G880" i="13"/>
  <c r="G879" i="13" s="1"/>
  <c r="I880" i="13"/>
  <c r="K880" i="13"/>
  <c r="K879" i="13" s="1"/>
  <c r="O880" i="13"/>
  <c r="O879" i="13" s="1"/>
  <c r="Q880" i="13"/>
  <c r="V880" i="13"/>
  <c r="V879" i="13" s="1"/>
  <c r="G888" i="13"/>
  <c r="G887" i="13" s="1"/>
  <c r="I888" i="13"/>
  <c r="K888" i="13"/>
  <c r="K887" i="13" s="1"/>
  <c r="O888" i="13"/>
  <c r="O887" i="13" s="1"/>
  <c r="Q888" i="13"/>
  <c r="V888" i="13"/>
  <c r="V887" i="13" s="1"/>
  <c r="G890" i="13"/>
  <c r="I890" i="13"/>
  <c r="I887" i="13" s="1"/>
  <c r="K890" i="13"/>
  <c r="M890" i="13"/>
  <c r="O890" i="13"/>
  <c r="Q890" i="13"/>
  <c r="Q887" i="13" s="1"/>
  <c r="V890" i="13"/>
  <c r="G892" i="13"/>
  <c r="M892" i="13" s="1"/>
  <c r="I892" i="13"/>
  <c r="K892" i="13"/>
  <c r="O892" i="13"/>
  <c r="Q892" i="13"/>
  <c r="V892" i="13"/>
  <c r="G894" i="13"/>
  <c r="I894" i="13"/>
  <c r="K894" i="13"/>
  <c r="M894" i="13"/>
  <c r="O894" i="13"/>
  <c r="Q894" i="13"/>
  <c r="V894" i="13"/>
  <c r="G896" i="13"/>
  <c r="M896" i="13" s="1"/>
  <c r="I896" i="13"/>
  <c r="K896" i="13"/>
  <c r="O896" i="13"/>
  <c r="Q896" i="13"/>
  <c r="V896" i="13"/>
  <c r="G898" i="13"/>
  <c r="I898" i="13"/>
  <c r="K898" i="13"/>
  <c r="M898" i="13"/>
  <c r="O898" i="13"/>
  <c r="Q898" i="13"/>
  <c r="V898" i="13"/>
  <c r="G901" i="13"/>
  <c r="I901" i="13"/>
  <c r="I900" i="13" s="1"/>
  <c r="K901" i="13"/>
  <c r="M901" i="13"/>
  <c r="O901" i="13"/>
  <c r="Q901" i="13"/>
  <c r="Q900" i="13" s="1"/>
  <c r="V901" i="13"/>
  <c r="G912" i="13"/>
  <c r="M912" i="13" s="1"/>
  <c r="I912" i="13"/>
  <c r="K912" i="13"/>
  <c r="K900" i="13" s="1"/>
  <c r="O912" i="13"/>
  <c r="O900" i="13" s="1"/>
  <c r="Q912" i="13"/>
  <c r="V912" i="13"/>
  <c r="V900" i="13" s="1"/>
  <c r="G916" i="13"/>
  <c r="G915" i="13" s="1"/>
  <c r="I916" i="13"/>
  <c r="K916" i="13"/>
  <c r="K915" i="13" s="1"/>
  <c r="O916" i="13"/>
  <c r="O915" i="13" s="1"/>
  <c r="Q916" i="13"/>
  <c r="V916" i="13"/>
  <c r="V915" i="13" s="1"/>
  <c r="G928" i="13"/>
  <c r="I928" i="13"/>
  <c r="I915" i="13" s="1"/>
  <c r="K928" i="13"/>
  <c r="M928" i="13"/>
  <c r="O928" i="13"/>
  <c r="Q928" i="13"/>
  <c r="Q915" i="13" s="1"/>
  <c r="V928" i="13"/>
  <c r="G935" i="13"/>
  <c r="M935" i="13" s="1"/>
  <c r="I935" i="13"/>
  <c r="K935" i="13"/>
  <c r="O935" i="13"/>
  <c r="Q935" i="13"/>
  <c r="V935" i="13"/>
  <c r="G947" i="13"/>
  <c r="I947" i="13"/>
  <c r="K947" i="13"/>
  <c r="M947" i="13"/>
  <c r="O947" i="13"/>
  <c r="Q947" i="13"/>
  <c r="V947" i="13"/>
  <c r="G954" i="13"/>
  <c r="M954" i="13" s="1"/>
  <c r="I954" i="13"/>
  <c r="K954" i="13"/>
  <c r="O954" i="13"/>
  <c r="Q954" i="13"/>
  <c r="V954" i="13"/>
  <c r="G960" i="13"/>
  <c r="I960" i="13"/>
  <c r="K960" i="13"/>
  <c r="M960" i="13"/>
  <c r="O960" i="13"/>
  <c r="Q960" i="13"/>
  <c r="V960" i="13"/>
  <c r="G965" i="13"/>
  <c r="M965" i="13" s="1"/>
  <c r="I965" i="13"/>
  <c r="K965" i="13"/>
  <c r="O965" i="13"/>
  <c r="Q965" i="13"/>
  <c r="V965" i="13"/>
  <c r="G975" i="13"/>
  <c r="I975" i="13"/>
  <c r="K975" i="13"/>
  <c r="M975" i="13"/>
  <c r="O975" i="13"/>
  <c r="Q975" i="13"/>
  <c r="V975" i="13"/>
  <c r="G980" i="13"/>
  <c r="M980" i="13" s="1"/>
  <c r="I980" i="13"/>
  <c r="K980" i="13"/>
  <c r="O980" i="13"/>
  <c r="Q980" i="13"/>
  <c r="V980" i="13"/>
  <c r="G987" i="13"/>
  <c r="G986" i="13" s="1"/>
  <c r="I987" i="13"/>
  <c r="K987" i="13"/>
  <c r="K986" i="13" s="1"/>
  <c r="O987" i="13"/>
  <c r="O986" i="13" s="1"/>
  <c r="Q987" i="13"/>
  <c r="V987" i="13"/>
  <c r="V986" i="13" s="1"/>
  <c r="G995" i="13"/>
  <c r="I995" i="13"/>
  <c r="I986" i="13" s="1"/>
  <c r="K995" i="13"/>
  <c r="M995" i="13"/>
  <c r="O995" i="13"/>
  <c r="Q995" i="13"/>
  <c r="Q986" i="13" s="1"/>
  <c r="V995" i="13"/>
  <c r="G1002" i="13"/>
  <c r="M1002" i="13" s="1"/>
  <c r="I1002" i="13"/>
  <c r="K1002" i="13"/>
  <c r="O1002" i="13"/>
  <c r="Q1002" i="13"/>
  <c r="V1002" i="13"/>
  <c r="G1009" i="13"/>
  <c r="G1008" i="13" s="1"/>
  <c r="I1009" i="13"/>
  <c r="K1009" i="13"/>
  <c r="K1008" i="13" s="1"/>
  <c r="O1009" i="13"/>
  <c r="O1008" i="13" s="1"/>
  <c r="Q1009" i="13"/>
  <c r="V1009" i="13"/>
  <c r="V1008" i="13" s="1"/>
  <c r="G1011" i="13"/>
  <c r="I1011" i="13"/>
  <c r="I1008" i="13" s="1"/>
  <c r="K1011" i="13"/>
  <c r="M1011" i="13"/>
  <c r="O1011" i="13"/>
  <c r="Q1011" i="13"/>
  <c r="Q1008" i="13" s="1"/>
  <c r="V1011" i="13"/>
  <c r="G1013" i="13"/>
  <c r="M1013" i="13" s="1"/>
  <c r="I1013" i="13"/>
  <c r="K1013" i="13"/>
  <c r="O1013" i="13"/>
  <c r="Q1013" i="13"/>
  <c r="V1013" i="13"/>
  <c r="G1015" i="13"/>
  <c r="I1015" i="13"/>
  <c r="K1015" i="13"/>
  <c r="M1015" i="13"/>
  <c r="O1015" i="13"/>
  <c r="Q1015" i="13"/>
  <c r="V1015" i="13"/>
  <c r="G1019" i="13"/>
  <c r="M1019" i="13" s="1"/>
  <c r="I1019" i="13"/>
  <c r="K1019" i="13"/>
  <c r="O1019" i="13"/>
  <c r="Q1019" i="13"/>
  <c r="V1019" i="13"/>
  <c r="G1021" i="13"/>
  <c r="I1021" i="13"/>
  <c r="K1021" i="13"/>
  <c r="M1021" i="13"/>
  <c r="O1021" i="13"/>
  <c r="Q1021" i="13"/>
  <c r="V1021" i="13"/>
  <c r="G1028" i="13"/>
  <c r="I1028" i="13"/>
  <c r="I1027" i="13" s="1"/>
  <c r="K1028" i="13"/>
  <c r="M1028" i="13"/>
  <c r="O1028" i="13"/>
  <c r="Q1028" i="13"/>
  <c r="Q1027" i="13" s="1"/>
  <c r="V1028" i="13"/>
  <c r="G1035" i="13"/>
  <c r="M1035" i="13" s="1"/>
  <c r="I1035" i="13"/>
  <c r="K1035" i="13"/>
  <c r="K1027" i="13" s="1"/>
  <c r="O1035" i="13"/>
  <c r="O1027" i="13" s="1"/>
  <c r="Q1035" i="13"/>
  <c r="V1035" i="13"/>
  <c r="V1027" i="13" s="1"/>
  <c r="G1037" i="13"/>
  <c r="I1037" i="13"/>
  <c r="K1037" i="13"/>
  <c r="M1037" i="13"/>
  <c r="O1037" i="13"/>
  <c r="Q1037" i="13"/>
  <c r="V1037" i="13"/>
  <c r="G1039" i="13"/>
  <c r="M1039" i="13" s="1"/>
  <c r="I1039" i="13"/>
  <c r="K1039" i="13"/>
  <c r="O1039" i="13"/>
  <c r="Q1039" i="13"/>
  <c r="V1039" i="13"/>
  <c r="G1041" i="13"/>
  <c r="I1041" i="13"/>
  <c r="K1041" i="13"/>
  <c r="M1041" i="13"/>
  <c r="O1041" i="13"/>
  <c r="Q1041" i="13"/>
  <c r="V1041" i="13"/>
  <c r="G1043" i="13"/>
  <c r="M1043" i="13" s="1"/>
  <c r="I1043" i="13"/>
  <c r="K1043" i="13"/>
  <c r="O1043" i="13"/>
  <c r="Q1043" i="13"/>
  <c r="V1043" i="13"/>
  <c r="G1045" i="13"/>
  <c r="I1045" i="13"/>
  <c r="K1045" i="13"/>
  <c r="M1045" i="13"/>
  <c r="O1045" i="13"/>
  <c r="Q1045" i="13"/>
  <c r="V1045" i="13"/>
  <c r="G1047" i="13"/>
  <c r="M1047" i="13" s="1"/>
  <c r="I1047" i="13"/>
  <c r="K1047" i="13"/>
  <c r="O1047" i="13"/>
  <c r="Q1047" i="13"/>
  <c r="V1047" i="13"/>
  <c r="G1049" i="13"/>
  <c r="I1049" i="13"/>
  <c r="K1049" i="13"/>
  <c r="M1049" i="13"/>
  <c r="O1049" i="13"/>
  <c r="Q1049" i="13"/>
  <c r="V1049" i="13"/>
  <c r="G1051" i="13"/>
  <c r="M1051" i="13" s="1"/>
  <c r="I1051" i="13"/>
  <c r="K1051" i="13"/>
  <c r="O1051" i="13"/>
  <c r="Q1051" i="13"/>
  <c r="V1051" i="13"/>
  <c r="G1053" i="13"/>
  <c r="I1053" i="13"/>
  <c r="K1053" i="13"/>
  <c r="M1053" i="13"/>
  <c r="O1053" i="13"/>
  <c r="Q1053" i="13"/>
  <c r="V1053" i="13"/>
  <c r="G1055" i="13"/>
  <c r="M1055" i="13" s="1"/>
  <c r="I1055" i="13"/>
  <c r="K1055" i="13"/>
  <c r="O1055" i="13"/>
  <c r="Q1055" i="13"/>
  <c r="V1055" i="13"/>
  <c r="G1057" i="13"/>
  <c r="I1057" i="13"/>
  <c r="K1057" i="13"/>
  <c r="M1057" i="13"/>
  <c r="O1057" i="13"/>
  <c r="Q1057" i="13"/>
  <c r="V1057" i="13"/>
  <c r="G1060" i="13"/>
  <c r="M1060" i="13" s="1"/>
  <c r="I1060" i="13"/>
  <c r="K1060" i="13"/>
  <c r="O1060" i="13"/>
  <c r="Q1060" i="13"/>
  <c r="V1060" i="13"/>
  <c r="G1062" i="13"/>
  <c r="I1062" i="13"/>
  <c r="K1062" i="13"/>
  <c r="M1062" i="13"/>
  <c r="O1062" i="13"/>
  <c r="Q1062" i="13"/>
  <c r="V1062" i="13"/>
  <c r="G1064" i="13"/>
  <c r="M1064" i="13" s="1"/>
  <c r="I1064" i="13"/>
  <c r="K1064" i="13"/>
  <c r="O1064" i="13"/>
  <c r="Q1064" i="13"/>
  <c r="V1064" i="13"/>
  <c r="G1071" i="13"/>
  <c r="G1070" i="13" s="1"/>
  <c r="I1071" i="13"/>
  <c r="K1071" i="13"/>
  <c r="K1070" i="13" s="1"/>
  <c r="O1071" i="13"/>
  <c r="O1070" i="13" s="1"/>
  <c r="Q1071" i="13"/>
  <c r="V1071" i="13"/>
  <c r="V1070" i="13" s="1"/>
  <c r="G1079" i="13"/>
  <c r="I1079" i="13"/>
  <c r="I1070" i="13" s="1"/>
  <c r="K1079" i="13"/>
  <c r="M1079" i="13"/>
  <c r="O1079" i="13"/>
  <c r="Q1079" i="13"/>
  <c r="Q1070" i="13" s="1"/>
  <c r="V1079" i="13"/>
  <c r="G1087" i="13"/>
  <c r="M1087" i="13" s="1"/>
  <c r="I1087" i="13"/>
  <c r="K1087" i="13"/>
  <c r="O1087" i="13"/>
  <c r="Q1087" i="13"/>
  <c r="V1087" i="13"/>
  <c r="G1092" i="13"/>
  <c r="I1092" i="13"/>
  <c r="K1092" i="13"/>
  <c r="M1092" i="13"/>
  <c r="O1092" i="13"/>
  <c r="Q1092" i="13"/>
  <c r="V1092" i="13"/>
  <c r="G1097" i="13"/>
  <c r="M1097" i="13" s="1"/>
  <c r="I1097" i="13"/>
  <c r="K1097" i="13"/>
  <c r="O1097" i="13"/>
  <c r="Q1097" i="13"/>
  <c r="V1097" i="13"/>
  <c r="G1109" i="13"/>
  <c r="I1109" i="13"/>
  <c r="K1109" i="13"/>
  <c r="M1109" i="13"/>
  <c r="O1109" i="13"/>
  <c r="Q1109" i="13"/>
  <c r="V1109" i="13"/>
  <c r="G1116" i="13"/>
  <c r="I1116" i="13"/>
  <c r="I1115" i="13" s="1"/>
  <c r="K1116" i="13"/>
  <c r="M1116" i="13"/>
  <c r="O1116" i="13"/>
  <c r="Q1116" i="13"/>
  <c r="Q1115" i="13" s="1"/>
  <c r="V1116" i="13"/>
  <c r="G1118" i="13"/>
  <c r="M1118" i="13" s="1"/>
  <c r="I1118" i="13"/>
  <c r="K1118" i="13"/>
  <c r="K1115" i="13" s="1"/>
  <c r="O1118" i="13"/>
  <c r="O1115" i="13" s="1"/>
  <c r="Q1118" i="13"/>
  <c r="V1118" i="13"/>
  <c r="V1115" i="13" s="1"/>
  <c r="G1120" i="13"/>
  <c r="I1120" i="13"/>
  <c r="K1120" i="13"/>
  <c r="M1120" i="13"/>
  <c r="O1120" i="13"/>
  <c r="Q1120" i="13"/>
  <c r="V1120" i="13"/>
  <c r="G1122" i="13"/>
  <c r="M1122" i="13" s="1"/>
  <c r="I1122" i="13"/>
  <c r="K1122" i="13"/>
  <c r="O1122" i="13"/>
  <c r="Q1122" i="13"/>
  <c r="V1122" i="13"/>
  <c r="G1124" i="13"/>
  <c r="I1124" i="13"/>
  <c r="K1124" i="13"/>
  <c r="M1124" i="13"/>
  <c r="O1124" i="13"/>
  <c r="Q1124" i="13"/>
  <c r="V1124" i="13"/>
  <c r="G1126" i="13"/>
  <c r="M1126" i="13" s="1"/>
  <c r="I1126" i="13"/>
  <c r="K1126" i="13"/>
  <c r="O1126" i="13"/>
  <c r="Q1126" i="13"/>
  <c r="V1126" i="13"/>
  <c r="G1128" i="13"/>
  <c r="I1128" i="13"/>
  <c r="K1128" i="13"/>
  <c r="M1128" i="13"/>
  <c r="O1128" i="13"/>
  <c r="Q1128" i="13"/>
  <c r="V1128" i="13"/>
  <c r="G1130" i="13"/>
  <c r="K1130" i="13"/>
  <c r="O1130" i="13"/>
  <c r="V1130" i="13"/>
  <c r="G1131" i="13"/>
  <c r="I1131" i="13"/>
  <c r="I1130" i="13" s="1"/>
  <c r="K1131" i="13"/>
  <c r="M1131" i="13"/>
  <c r="M1130" i="13" s="1"/>
  <c r="O1131" i="13"/>
  <c r="Q1131" i="13"/>
  <c r="Q1130" i="13" s="1"/>
  <c r="V1131" i="13"/>
  <c r="G1134" i="13"/>
  <c r="I1134" i="13"/>
  <c r="I1133" i="13" s="1"/>
  <c r="K1134" i="13"/>
  <c r="M1134" i="13"/>
  <c r="O1134" i="13"/>
  <c r="Q1134" i="13"/>
  <c r="Q1133" i="13" s="1"/>
  <c r="V1134" i="13"/>
  <c r="G1139" i="13"/>
  <c r="M1139" i="13" s="1"/>
  <c r="I1139" i="13"/>
  <c r="K1139" i="13"/>
  <c r="K1133" i="13" s="1"/>
  <c r="O1139" i="13"/>
  <c r="O1133" i="13" s="1"/>
  <c r="Q1139" i="13"/>
  <c r="V1139" i="13"/>
  <c r="V1133" i="13" s="1"/>
  <c r="G1146" i="13"/>
  <c r="G1145" i="13" s="1"/>
  <c r="I1146" i="13"/>
  <c r="K1146" i="13"/>
  <c r="K1145" i="13" s="1"/>
  <c r="O1146" i="13"/>
  <c r="O1145" i="13" s="1"/>
  <c r="Q1146" i="13"/>
  <c r="V1146" i="13"/>
  <c r="V1145" i="13" s="1"/>
  <c r="G1161" i="13"/>
  <c r="I1161" i="13"/>
  <c r="I1145" i="13" s="1"/>
  <c r="K1161" i="13"/>
  <c r="M1161" i="13"/>
  <c r="O1161" i="13"/>
  <c r="Q1161" i="13"/>
  <c r="Q1145" i="13" s="1"/>
  <c r="V1161" i="13"/>
  <c r="G1170" i="13"/>
  <c r="M1170" i="13" s="1"/>
  <c r="I1170" i="13"/>
  <c r="K1170" i="13"/>
  <c r="O1170" i="13"/>
  <c r="Q1170" i="13"/>
  <c r="V1170" i="13"/>
  <c r="G1180" i="13"/>
  <c r="I1180" i="13"/>
  <c r="K1180" i="13"/>
  <c r="M1180" i="13"/>
  <c r="O1180" i="13"/>
  <c r="Q1180" i="13"/>
  <c r="V1180" i="13"/>
  <c r="G1194" i="13"/>
  <c r="M1194" i="13" s="1"/>
  <c r="I1194" i="13"/>
  <c r="K1194" i="13"/>
  <c r="O1194" i="13"/>
  <c r="Q1194" i="13"/>
  <c r="V1194" i="13"/>
  <c r="G1200" i="13"/>
  <c r="I1200" i="13"/>
  <c r="K1200" i="13"/>
  <c r="M1200" i="13"/>
  <c r="O1200" i="13"/>
  <c r="Q1200" i="13"/>
  <c r="V1200" i="13"/>
  <c r="G1209" i="13"/>
  <c r="M1209" i="13" s="1"/>
  <c r="I1209" i="13"/>
  <c r="K1209" i="13"/>
  <c r="O1209" i="13"/>
  <c r="Q1209" i="13"/>
  <c r="V1209" i="13"/>
  <c r="G1219" i="13"/>
  <c r="I1219" i="13"/>
  <c r="K1219" i="13"/>
  <c r="M1219" i="13"/>
  <c r="O1219" i="13"/>
  <c r="Q1219" i="13"/>
  <c r="V1219" i="13"/>
  <c r="G1229" i="13"/>
  <c r="M1229" i="13" s="1"/>
  <c r="I1229" i="13"/>
  <c r="K1229" i="13"/>
  <c r="O1229" i="13"/>
  <c r="Q1229" i="13"/>
  <c r="V1229" i="13"/>
  <c r="G1244" i="13"/>
  <c r="I1244" i="13"/>
  <c r="K1244" i="13"/>
  <c r="M1244" i="13"/>
  <c r="O1244" i="13"/>
  <c r="Q1244" i="13"/>
  <c r="V1244" i="13"/>
  <c r="G1253" i="13"/>
  <c r="M1253" i="13" s="1"/>
  <c r="I1253" i="13"/>
  <c r="K1253" i="13"/>
  <c r="O1253" i="13"/>
  <c r="Q1253" i="13"/>
  <c r="V1253" i="13"/>
  <c r="G1260" i="13"/>
  <c r="G1259" i="13" s="1"/>
  <c r="I1260" i="13"/>
  <c r="K1260" i="13"/>
  <c r="K1259" i="13" s="1"/>
  <c r="O1260" i="13"/>
  <c r="O1259" i="13" s="1"/>
  <c r="Q1260" i="13"/>
  <c r="V1260" i="13"/>
  <c r="V1259" i="13" s="1"/>
  <c r="G1273" i="13"/>
  <c r="I1273" i="13"/>
  <c r="I1259" i="13" s="1"/>
  <c r="K1273" i="13"/>
  <c r="M1273" i="13"/>
  <c r="O1273" i="13"/>
  <c r="Q1273" i="13"/>
  <c r="Q1259" i="13" s="1"/>
  <c r="V1273" i="13"/>
  <c r="G1282" i="13"/>
  <c r="M1282" i="13" s="1"/>
  <c r="I1282" i="13"/>
  <c r="K1282" i="13"/>
  <c r="O1282" i="13"/>
  <c r="Q1282" i="13"/>
  <c r="V1282" i="13"/>
  <c r="G1293" i="13"/>
  <c r="I1293" i="13"/>
  <c r="K1293" i="13"/>
  <c r="M1293" i="13"/>
  <c r="O1293" i="13"/>
  <c r="Q1293" i="13"/>
  <c r="V1293" i="13"/>
  <c r="G1300" i="13"/>
  <c r="I1300" i="13"/>
  <c r="I1299" i="13" s="1"/>
  <c r="K1300" i="13"/>
  <c r="M1300" i="13"/>
  <c r="O1300" i="13"/>
  <c r="Q1300" i="13"/>
  <c r="Q1299" i="13" s="1"/>
  <c r="V1300" i="13"/>
  <c r="G1305" i="13"/>
  <c r="M1305" i="13" s="1"/>
  <c r="I1305" i="13"/>
  <c r="K1305" i="13"/>
  <c r="K1299" i="13" s="1"/>
  <c r="O1305" i="13"/>
  <c r="O1299" i="13" s="1"/>
  <c r="Q1305" i="13"/>
  <c r="V1305" i="13"/>
  <c r="V1299" i="13" s="1"/>
  <c r="G1309" i="13"/>
  <c r="I1309" i="13"/>
  <c r="K1309" i="13"/>
  <c r="M1309" i="13"/>
  <c r="O1309" i="13"/>
  <c r="Q1309" i="13"/>
  <c r="V1309" i="13"/>
  <c r="G1358" i="13"/>
  <c r="M1358" i="13" s="1"/>
  <c r="I1358" i="13"/>
  <c r="K1358" i="13"/>
  <c r="O1358" i="13"/>
  <c r="Q1358" i="13"/>
  <c r="V1358" i="13"/>
  <c r="G1362" i="13"/>
  <c r="I1362" i="13"/>
  <c r="K1362" i="13"/>
  <c r="M1362" i="13"/>
  <c r="O1362" i="13"/>
  <c r="Q1362" i="13"/>
  <c r="V1362" i="13"/>
  <c r="G1374" i="13"/>
  <c r="M1374" i="13" s="1"/>
  <c r="I1374" i="13"/>
  <c r="K1374" i="13"/>
  <c r="O1374" i="13"/>
  <c r="Q1374" i="13"/>
  <c r="V1374" i="13"/>
  <c r="G1378" i="13"/>
  <c r="I1378" i="13"/>
  <c r="K1378" i="13"/>
  <c r="M1378" i="13"/>
  <c r="O1378" i="13"/>
  <c r="Q1378" i="13"/>
  <c r="V1378" i="13"/>
  <c r="G1384" i="13"/>
  <c r="I1384" i="13"/>
  <c r="I1383" i="13" s="1"/>
  <c r="K1384" i="13"/>
  <c r="M1384" i="13"/>
  <c r="O1384" i="13"/>
  <c r="Q1384" i="13"/>
  <c r="Q1383" i="13" s="1"/>
  <c r="V1384" i="13"/>
  <c r="G1399" i="13"/>
  <c r="M1399" i="13" s="1"/>
  <c r="I1399" i="13"/>
  <c r="K1399" i="13"/>
  <c r="K1383" i="13" s="1"/>
  <c r="O1399" i="13"/>
  <c r="O1383" i="13" s="1"/>
  <c r="Q1399" i="13"/>
  <c r="V1399" i="13"/>
  <c r="V1383" i="13" s="1"/>
  <c r="I1409" i="13"/>
  <c r="Q1409" i="13"/>
  <c r="G1410" i="13"/>
  <c r="G1409" i="13" s="1"/>
  <c r="I1410" i="13"/>
  <c r="K1410" i="13"/>
  <c r="K1409" i="13" s="1"/>
  <c r="O1410" i="13"/>
  <c r="O1409" i="13" s="1"/>
  <c r="Q1410" i="13"/>
  <c r="V1410" i="13"/>
  <c r="V1409" i="13" s="1"/>
  <c r="I1419" i="13"/>
  <c r="Q1419" i="13"/>
  <c r="G1420" i="13"/>
  <c r="G1419" i="13" s="1"/>
  <c r="I1420" i="13"/>
  <c r="K1420" i="13"/>
  <c r="K1419" i="13" s="1"/>
  <c r="O1420" i="13"/>
  <c r="O1419" i="13" s="1"/>
  <c r="Q1420" i="13"/>
  <c r="V1420" i="13"/>
  <c r="V1419" i="13" s="1"/>
  <c r="I1424" i="13"/>
  <c r="Q1424" i="13"/>
  <c r="G1425" i="13"/>
  <c r="G1424" i="13" s="1"/>
  <c r="I1425" i="13"/>
  <c r="K1425" i="13"/>
  <c r="K1424" i="13" s="1"/>
  <c r="O1425" i="13"/>
  <c r="O1424" i="13" s="1"/>
  <c r="Q1425" i="13"/>
  <c r="V1425" i="13"/>
  <c r="V1424" i="13" s="1"/>
  <c r="G1431" i="13"/>
  <c r="G1430" i="13" s="1"/>
  <c r="I1431" i="13"/>
  <c r="K1431" i="13"/>
  <c r="K1430" i="13" s="1"/>
  <c r="O1431" i="13"/>
  <c r="O1430" i="13" s="1"/>
  <c r="Q1431" i="13"/>
  <c r="V1431" i="13"/>
  <c r="V1430" i="13" s="1"/>
  <c r="G1441" i="13"/>
  <c r="I1441" i="13"/>
  <c r="I1430" i="13" s="1"/>
  <c r="K1441" i="13"/>
  <c r="M1441" i="13"/>
  <c r="O1441" i="13"/>
  <c r="Q1441" i="13"/>
  <c r="Q1430" i="13" s="1"/>
  <c r="V1441" i="13"/>
  <c r="G1447" i="13"/>
  <c r="M1447" i="13" s="1"/>
  <c r="I1447" i="13"/>
  <c r="K1447" i="13"/>
  <c r="O1447" i="13"/>
  <c r="Q1447" i="13"/>
  <c r="V1447" i="13"/>
  <c r="G1453" i="13"/>
  <c r="I1453" i="13"/>
  <c r="K1453" i="13"/>
  <c r="M1453" i="13"/>
  <c r="O1453" i="13"/>
  <c r="Q1453" i="13"/>
  <c r="V1453" i="13"/>
  <c r="G1460" i="13"/>
  <c r="M1460" i="13" s="1"/>
  <c r="I1460" i="13"/>
  <c r="K1460" i="13"/>
  <c r="O1460" i="13"/>
  <c r="Q1460" i="13"/>
  <c r="V1460" i="13"/>
  <c r="G1466" i="13"/>
  <c r="I1466" i="13"/>
  <c r="K1466" i="13"/>
  <c r="M1466" i="13"/>
  <c r="O1466" i="13"/>
  <c r="Q1466" i="13"/>
  <c r="V1466" i="13"/>
  <c r="G1473" i="13"/>
  <c r="M1473" i="13" s="1"/>
  <c r="I1473" i="13"/>
  <c r="K1473" i="13"/>
  <c r="O1473" i="13"/>
  <c r="Q1473" i="13"/>
  <c r="V1473" i="13"/>
  <c r="G1479" i="13"/>
  <c r="I1479" i="13"/>
  <c r="K1479" i="13"/>
  <c r="M1479" i="13"/>
  <c r="O1479" i="13"/>
  <c r="Q1479" i="13"/>
  <c r="V1479" i="13"/>
  <c r="AE1486" i="13"/>
  <c r="AF1486" i="13"/>
  <c r="G51" i="12"/>
  <c r="BA38" i="12"/>
  <c r="BA26" i="12"/>
  <c r="BA23" i="12"/>
  <c r="BA20" i="12"/>
  <c r="BA16" i="12"/>
  <c r="BA13" i="12"/>
  <c r="BA10" i="12"/>
  <c r="G9" i="12"/>
  <c r="I9" i="12"/>
  <c r="I8" i="12" s="1"/>
  <c r="K9" i="12"/>
  <c r="M9" i="12"/>
  <c r="O9" i="12"/>
  <c r="Q9" i="12"/>
  <c r="Q8" i="12" s="1"/>
  <c r="V9" i="12"/>
  <c r="G12" i="12"/>
  <c r="M12" i="12" s="1"/>
  <c r="I12" i="12"/>
  <c r="K12" i="12"/>
  <c r="K8" i="12" s="1"/>
  <c r="O12" i="12"/>
  <c r="O8" i="12" s="1"/>
  <c r="Q12" i="12"/>
  <c r="V12" i="12"/>
  <c r="V8" i="12" s="1"/>
  <c r="G15" i="12"/>
  <c r="I15" i="12"/>
  <c r="K15" i="12"/>
  <c r="M15" i="12"/>
  <c r="O15" i="12"/>
  <c r="Q15" i="12"/>
  <c r="V15" i="12"/>
  <c r="G19" i="12"/>
  <c r="I19" i="12"/>
  <c r="I18" i="12" s="1"/>
  <c r="K19" i="12"/>
  <c r="M19" i="12"/>
  <c r="O19" i="12"/>
  <c r="Q19" i="12"/>
  <c r="Q18" i="12" s="1"/>
  <c r="V19" i="12"/>
  <c r="G22" i="12"/>
  <c r="M22" i="12" s="1"/>
  <c r="I22" i="12"/>
  <c r="K22" i="12"/>
  <c r="K18" i="12" s="1"/>
  <c r="O22" i="12"/>
  <c r="O18" i="12" s="1"/>
  <c r="Q22" i="12"/>
  <c r="V22" i="12"/>
  <c r="V18" i="12" s="1"/>
  <c r="G25" i="12"/>
  <c r="I25" i="12"/>
  <c r="K25" i="12"/>
  <c r="M25" i="12"/>
  <c r="O25" i="12"/>
  <c r="Q25" i="12"/>
  <c r="V25" i="12"/>
  <c r="G28" i="12"/>
  <c r="M28" i="12" s="1"/>
  <c r="I28" i="12"/>
  <c r="K28" i="12"/>
  <c r="O28" i="12"/>
  <c r="Q28" i="12"/>
  <c r="V28" i="12"/>
  <c r="G34" i="12"/>
  <c r="I34" i="12"/>
  <c r="K34" i="12"/>
  <c r="M34" i="12"/>
  <c r="O34" i="12"/>
  <c r="Q34" i="12"/>
  <c r="V34" i="12"/>
  <c r="G37" i="12"/>
  <c r="M37" i="12" s="1"/>
  <c r="I37" i="12"/>
  <c r="K37" i="12"/>
  <c r="O37" i="12"/>
  <c r="Q37" i="12"/>
  <c r="V37" i="12"/>
  <c r="G40" i="12"/>
  <c r="I40" i="12"/>
  <c r="K40" i="12"/>
  <c r="M40" i="12"/>
  <c r="O40" i="12"/>
  <c r="Q40" i="12"/>
  <c r="V40" i="12"/>
  <c r="G42" i="12"/>
  <c r="M42" i="12" s="1"/>
  <c r="I42" i="12"/>
  <c r="K42" i="12"/>
  <c r="O42" i="12"/>
  <c r="Q42" i="12"/>
  <c r="V42" i="12"/>
  <c r="G44" i="12"/>
  <c r="I44" i="12"/>
  <c r="K44" i="12"/>
  <c r="M44" i="12"/>
  <c r="O44" i="12"/>
  <c r="Q44" i="12"/>
  <c r="V44" i="12"/>
  <c r="G46" i="12"/>
  <c r="M46" i="12" s="1"/>
  <c r="I46" i="12"/>
  <c r="K46" i="12"/>
  <c r="O46" i="12"/>
  <c r="Q46" i="12"/>
  <c r="V46" i="12"/>
  <c r="G48" i="12"/>
  <c r="I48" i="12"/>
  <c r="K48" i="12"/>
  <c r="M48" i="12"/>
  <c r="O48" i="12"/>
  <c r="Q48" i="12"/>
  <c r="V48" i="12"/>
  <c r="AE51" i="12"/>
  <c r="I20" i="1"/>
  <c r="I19" i="1"/>
  <c r="I18" i="1"/>
  <c r="I16" i="1"/>
  <c r="F55" i="1"/>
  <c r="G23" i="1" s="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J81" i="1" l="1"/>
  <c r="J77" i="1"/>
  <c r="J73" i="1"/>
  <c r="J69" i="1"/>
  <c r="J65" i="1"/>
  <c r="J79" i="1"/>
  <c r="J75" i="1"/>
  <c r="J71" i="1"/>
  <c r="J67" i="1"/>
  <c r="J63"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62" i="1"/>
  <c r="J64" i="1"/>
  <c r="J66" i="1"/>
  <c r="J68" i="1"/>
  <c r="J70" i="1"/>
  <c r="J72" i="1"/>
  <c r="J74" i="1"/>
  <c r="J76" i="1"/>
  <c r="J78" i="1"/>
  <c r="J80" i="1"/>
  <c r="A23" i="1"/>
  <c r="A24" i="1" s="1"/>
  <c r="G24" i="1" s="1"/>
  <c r="A27" i="1" s="1"/>
  <c r="A29" i="1" s="1"/>
  <c r="G29" i="1" s="1"/>
  <c r="G27" i="1" s="1"/>
  <c r="G28" i="1"/>
  <c r="M122" i="23"/>
  <c r="M117" i="23" s="1"/>
  <c r="M13" i="23"/>
  <c r="M8" i="23" s="1"/>
  <c r="M242" i="22"/>
  <c r="M8" i="22"/>
  <c r="M228" i="22"/>
  <c r="M225" i="22" s="1"/>
  <c r="G8" i="22"/>
  <c r="M208" i="22"/>
  <c r="M207" i="22" s="1"/>
  <c r="M196" i="22"/>
  <c r="M195" i="22" s="1"/>
  <c r="M184" i="22"/>
  <c r="M183" i="22" s="1"/>
  <c r="M178" i="22"/>
  <c r="M177" i="22" s="1"/>
  <c r="M142" i="22"/>
  <c r="M141" i="22" s="1"/>
  <c r="M119" i="22"/>
  <c r="M118" i="22" s="1"/>
  <c r="M786" i="21"/>
  <c r="M785" i="21" s="1"/>
  <c r="M773" i="21"/>
  <c r="M767" i="21" s="1"/>
  <c r="M735" i="21"/>
  <c r="M734" i="21" s="1"/>
  <c r="M705" i="21"/>
  <c r="M704" i="21" s="1"/>
  <c r="K582" i="21"/>
  <c r="G582" i="21"/>
  <c r="M468" i="21"/>
  <c r="M248" i="21"/>
  <c r="Q582" i="21"/>
  <c r="I582" i="21"/>
  <c r="V582" i="21"/>
  <c r="O582" i="21"/>
  <c r="M207" i="21"/>
  <c r="M152" i="21"/>
  <c r="G468" i="21"/>
  <c r="G207" i="21"/>
  <c r="M179" i="21"/>
  <c r="M176" i="21" s="1"/>
  <c r="G152" i="21"/>
  <c r="M133" i="21"/>
  <c r="M130" i="21" s="1"/>
  <c r="M89" i="21"/>
  <c r="M88" i="21" s="1"/>
  <c r="M81" i="21"/>
  <c r="M80" i="21" s="1"/>
  <c r="M68" i="21"/>
  <c r="M62" i="21" s="1"/>
  <c r="M45" i="21"/>
  <c r="M44" i="21" s="1"/>
  <c r="M15" i="21"/>
  <c r="M8" i="21" s="1"/>
  <c r="M583" i="21"/>
  <c r="M582" i="21" s="1"/>
  <c r="M242" i="21"/>
  <c r="M241" i="21" s="1"/>
  <c r="M158" i="21"/>
  <c r="M157" i="21" s="1"/>
  <c r="M63" i="20"/>
  <c r="M8" i="20" s="1"/>
  <c r="M734" i="19"/>
  <c r="M729" i="19" s="1"/>
  <c r="M89" i="19"/>
  <c r="M88" i="19" s="1"/>
  <c r="M45" i="19"/>
  <c r="M44" i="19" s="1"/>
  <c r="M39" i="19"/>
  <c r="M38" i="19" s="1"/>
  <c r="M33" i="19"/>
  <c r="M29" i="19" s="1"/>
  <c r="M26" i="18"/>
  <c r="M25" i="18" s="1"/>
  <c r="M13" i="18"/>
  <c r="M8" i="18" s="1"/>
  <c r="M388" i="17"/>
  <c r="M381" i="17" s="1"/>
  <c r="M339" i="17"/>
  <c r="M338" i="17" s="1"/>
  <c r="M278" i="17"/>
  <c r="M273" i="17" s="1"/>
  <c r="M17" i="17"/>
  <c r="M8" i="17" s="1"/>
  <c r="M1066" i="16"/>
  <c r="M1098" i="16"/>
  <c r="M1095" i="16" s="1"/>
  <c r="M1087" i="16"/>
  <c r="M1086" i="16" s="1"/>
  <c r="M1076" i="16"/>
  <c r="M1073" i="16" s="1"/>
  <c r="V1027" i="16"/>
  <c r="O1027" i="16"/>
  <c r="M895" i="16"/>
  <c r="I1066" i="16"/>
  <c r="K1027" i="16"/>
  <c r="Q1027" i="16"/>
  <c r="M1027" i="16"/>
  <c r="I1027" i="16"/>
  <c r="M843" i="16"/>
  <c r="M836" i="16"/>
  <c r="M729" i="16"/>
  <c r="M618" i="16"/>
  <c r="G1027" i="16"/>
  <c r="G895" i="16"/>
  <c r="G843" i="16"/>
  <c r="G836" i="16"/>
  <c r="G729" i="16"/>
  <c r="G618" i="16"/>
  <c r="K449" i="16"/>
  <c r="Q449" i="16"/>
  <c r="M449" i="16"/>
  <c r="I449" i="16"/>
  <c r="M329" i="16"/>
  <c r="M298" i="16"/>
  <c r="M178" i="16"/>
  <c r="M679" i="16"/>
  <c r="M678" i="16" s="1"/>
  <c r="M648" i="16"/>
  <c r="M647" i="16" s="1"/>
  <c r="M574" i="16"/>
  <c r="M573" i="16" s="1"/>
  <c r="V449" i="16"/>
  <c r="O449" i="16"/>
  <c r="G449" i="16"/>
  <c r="G329" i="16"/>
  <c r="G298" i="16"/>
  <c r="G178" i="16"/>
  <c r="M55" i="16"/>
  <c r="M54" i="16" s="1"/>
  <c r="M24" i="16"/>
  <c r="M21" i="16" s="1"/>
  <c r="K254" i="15"/>
  <c r="Q254" i="15"/>
  <c r="M254" i="15"/>
  <c r="I254" i="15"/>
  <c r="M110" i="15"/>
  <c r="V254" i="15"/>
  <c r="O254" i="15"/>
  <c r="M8" i="15"/>
  <c r="G254" i="15"/>
  <c r="G110" i="15"/>
  <c r="G8" i="15"/>
  <c r="M339" i="14"/>
  <c r="M389" i="14"/>
  <c r="G389" i="14"/>
  <c r="G339" i="14"/>
  <c r="M130" i="14"/>
  <c r="M124" i="14" s="1"/>
  <c r="M35" i="14"/>
  <c r="M29" i="14" s="1"/>
  <c r="M1115" i="13"/>
  <c r="M900" i="13"/>
  <c r="M1383" i="13"/>
  <c r="M1299" i="13"/>
  <c r="M1133" i="13"/>
  <c r="M1027" i="13"/>
  <c r="G1383" i="13"/>
  <c r="G1299" i="13"/>
  <c r="G1133" i="13"/>
  <c r="G1115" i="13"/>
  <c r="G1027" i="13"/>
  <c r="G900" i="13"/>
  <c r="K525" i="13"/>
  <c r="Q525" i="13"/>
  <c r="M525" i="13"/>
  <c r="I525" i="13"/>
  <c r="M227" i="13"/>
  <c r="M27" i="13"/>
  <c r="M1431" i="13"/>
  <c r="M1430" i="13" s="1"/>
  <c r="M1425" i="13"/>
  <c r="M1424" i="13" s="1"/>
  <c r="M1420" i="13"/>
  <c r="M1419" i="13" s="1"/>
  <c r="M1410" i="13"/>
  <c r="M1409" i="13" s="1"/>
  <c r="M1260" i="13"/>
  <c r="M1259" i="13" s="1"/>
  <c r="M1146" i="13"/>
  <c r="M1145" i="13" s="1"/>
  <c r="M1071" i="13"/>
  <c r="M1070" i="13" s="1"/>
  <c r="M1009" i="13"/>
  <c r="M1008" i="13" s="1"/>
  <c r="M987" i="13"/>
  <c r="M986" i="13" s="1"/>
  <c r="M916" i="13"/>
  <c r="M915" i="13" s="1"/>
  <c r="M888" i="13"/>
  <c r="M887" i="13" s="1"/>
  <c r="M880" i="13"/>
  <c r="M879" i="13" s="1"/>
  <c r="V525" i="13"/>
  <c r="O525" i="13"/>
  <c r="M372" i="13"/>
  <c r="M125" i="13"/>
  <c r="G525" i="13"/>
  <c r="G372" i="13"/>
  <c r="G227" i="13"/>
  <c r="G125" i="13"/>
  <c r="G27" i="13"/>
  <c r="M491" i="13"/>
  <c r="M490" i="13" s="1"/>
  <c r="M321" i="13"/>
  <c r="M320" i="13" s="1"/>
  <c r="M18" i="12"/>
  <c r="M8" i="12"/>
  <c r="G18" i="12"/>
  <c r="G8" i="12"/>
  <c r="AF51" i="12"/>
  <c r="I39" i="1"/>
  <c r="I55" i="1" s="1"/>
  <c r="I21" i="1"/>
  <c r="J28" i="1"/>
  <c r="J26" i="1"/>
  <c r="G38" i="1"/>
  <c r="F38" i="1"/>
  <c r="H32" i="1"/>
  <c r="J23" i="1"/>
  <c r="J24" i="1"/>
  <c r="J25" i="1"/>
  <c r="J27" i="1"/>
  <c r="E24" i="1"/>
  <c r="E26" i="1"/>
  <c r="J167" i="1" l="1"/>
  <c r="J54" i="1"/>
  <c r="J52" i="1"/>
  <c r="J50" i="1"/>
  <c r="J48" i="1"/>
  <c r="J46" i="1"/>
  <c r="J44" i="1"/>
  <c r="J42" i="1"/>
  <c r="J40" i="1"/>
  <c r="J53" i="1"/>
  <c r="J51" i="1"/>
  <c r="J49" i="1"/>
  <c r="J47" i="1"/>
  <c r="J45" i="1"/>
  <c r="J43" i="1"/>
  <c r="J41" i="1"/>
  <c r="J39" i="1"/>
  <c r="J55" i="1" s="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<sst xmlns="http://schemas.openxmlformats.org/spreadsheetml/2006/main" count="19153" uniqueCount="4538">
  <si>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</si>
  <si>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</si>
  <si>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</si>
  <si>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</si>
  <si>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</si>
  <si>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</si>
  <si>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</si>
  <si>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</si>
  <si>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</si>
  <si>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</si>
  <si>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</si>
  <si>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</si>
  <si>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</si>
  <si>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</si>
  <si>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</si>
  <si>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</si>
  <si>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</si>
  <si>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</si>
  <si>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</si>
  <si>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</si>
  <si>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</si>
  <si>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</si>
  <si>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</si>
  <si>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</si>
  <si>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</si>
  <si>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</si>
  <si>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</si>
  <si>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</si>
  <si>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</si>
  <si>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</si>
  <si>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</si>
  <si>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</si>
  <si>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</si>
  <si>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</si>
  <si>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</si>
  <si>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</si>
  <si>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</si>
  <si>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</si>
  <si>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</si>
  <si>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</si>
  <si>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</si>
  <si>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</si>
  <si>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</si>
  <si>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LTPROJEKT/N062</t>
  </si>
  <si>
    <t>FAKULTNÍ NEMOCNICE BRNO - TECHNOLOGICKÁ OBNOVA OPERAČNÍCH SÁLŮ</t>
  </si>
  <si>
    <t>Fakultní nemocnice Brno</t>
  </si>
  <si>
    <t>Jihlavská 20</t>
  </si>
  <si>
    <t xml:space="preserve">Brno-Bohunice </t>
  </si>
  <si>
    <t>62500</t>
  </si>
  <si>
    <t>65269705</t>
  </si>
  <si>
    <t>CZ65269705</t>
  </si>
  <si>
    <t>LT PROJEKT a.s.</t>
  </si>
  <si>
    <t>Kroftova 2619/45</t>
  </si>
  <si>
    <t>Brno-Žabovřesky</t>
  </si>
  <si>
    <t>61600</t>
  </si>
  <si>
    <t>29220785</t>
  </si>
  <si>
    <t>CZ29220785</t>
  </si>
  <si>
    <t>Stavba</t>
  </si>
  <si>
    <t>SO.03_VON</t>
  </si>
  <si>
    <t>VEDLEJŠÍ A OSTATNÍ NÁKLADY</t>
  </si>
  <si>
    <t>00</t>
  </si>
  <si>
    <t>SO_03</t>
  </si>
  <si>
    <t>3.ETAPA - 4 OPERAČNÍ SÁLY PRO ORTOPEDII ( 2. NP )</t>
  </si>
  <si>
    <t>D1.03.01</t>
  </si>
  <si>
    <t>STAVEBNÍ A ARCHITEKTONICKÉ ŘEŠENÍ vč. D1.2 a D1.3</t>
  </si>
  <si>
    <t>D1.03.04</t>
  </si>
  <si>
    <t xml:space="preserve">Zdravotechnické instalace		</t>
  </si>
  <si>
    <t>D1.03.05</t>
  </si>
  <si>
    <t xml:space="preserve">Ústřední vytápění		</t>
  </si>
  <si>
    <t>D1.03.06</t>
  </si>
  <si>
    <t xml:space="preserve">Silnoproudé elektroinstalace		</t>
  </si>
  <si>
    <t>D1.03.07</t>
  </si>
  <si>
    <t xml:space="preserve">Slaboproudé elektroinstalace		</t>
  </si>
  <si>
    <t>D1.03.08</t>
  </si>
  <si>
    <t xml:space="preserve">Rozvody meciálních plynů		</t>
  </si>
  <si>
    <t>xPS_03</t>
  </si>
  <si>
    <t>3. ETAPA - PROVOZNÍ SOUBORY</t>
  </si>
  <si>
    <t>D2.03.01a</t>
  </si>
  <si>
    <t xml:space="preserve">Zdravotnická technologie – Vestavby operačních sálů		</t>
  </si>
  <si>
    <t>D2.03.01b</t>
  </si>
  <si>
    <t xml:space="preserve">Zdravotnická technologie – vybavení		</t>
  </si>
  <si>
    <t>D2.03.02</t>
  </si>
  <si>
    <t xml:space="preserve">Vzduchotechnika		</t>
  </si>
  <si>
    <t>D2.03.03</t>
  </si>
  <si>
    <t xml:space="preserve">Měření a regulace		</t>
  </si>
  <si>
    <t>D2.03.04</t>
  </si>
  <si>
    <t xml:space="preserve">Elektronická požární signalizace		</t>
  </si>
  <si>
    <t>Celkem za stavbu</t>
  </si>
  <si>
    <t>CZK</t>
  </si>
  <si>
    <t>Rekapitulace dílů</t>
  </si>
  <si>
    <t>Typ dílu</t>
  </si>
  <si>
    <t xml:space="preserve">Poznámka - NENACEŇOVAT !!! </t>
  </si>
  <si>
    <t>1</t>
  </si>
  <si>
    <t>1. Periferie+Čidla</t>
  </si>
  <si>
    <t>9. Klimatizace OPS přívod - úprava</t>
  </si>
  <si>
    <t>Vlastní EPS</t>
  </si>
  <si>
    <t>zdravotnický mobiliář</t>
  </si>
  <si>
    <t>1)</t>
  </si>
  <si>
    <t>Čistá pára 2,7 bar</t>
  </si>
  <si>
    <t>1_SKS</t>
  </si>
  <si>
    <t>Strukturovaná kabeláž</t>
  </si>
  <si>
    <t>10</t>
  </si>
  <si>
    <t>10 -  Služby</t>
  </si>
  <si>
    <t>CH3.2 Chlazení rozvodny SLP</t>
  </si>
  <si>
    <t>11</t>
  </si>
  <si>
    <t>CH3.3 Chlazení elektrorozvodna</t>
  </si>
  <si>
    <t>12</t>
  </si>
  <si>
    <t>Úprava rozvodu v m.č. 2046</t>
  </si>
  <si>
    <t>13</t>
  </si>
  <si>
    <t>Z4 větrání staveniště</t>
  </si>
  <si>
    <t>14</t>
  </si>
  <si>
    <t>Demontáže a bourací práce</t>
  </si>
  <si>
    <t>15</t>
  </si>
  <si>
    <t>Montážní materiál</t>
  </si>
  <si>
    <t>16</t>
  </si>
  <si>
    <t>Lešení</t>
  </si>
  <si>
    <t>17</t>
  </si>
  <si>
    <t>Nátěry</t>
  </si>
  <si>
    <t>18</t>
  </si>
  <si>
    <t>Izolace</t>
  </si>
  <si>
    <t>19</t>
  </si>
  <si>
    <t>Komplexní zkoušky, zaregulování a zaškolení, ostatní</t>
  </si>
  <si>
    <t>2</t>
  </si>
  <si>
    <t>2. DDC HW</t>
  </si>
  <si>
    <t>9a.Klimatizace OPS úprava</t>
  </si>
  <si>
    <t>Evakuační rozhlas ERO</t>
  </si>
  <si>
    <t>2)</t>
  </si>
  <si>
    <t>Topení pro VZT</t>
  </si>
  <si>
    <t>2_EKV</t>
  </si>
  <si>
    <t>Systém kontroly vstupu EKV a zvonek</t>
  </si>
  <si>
    <t>20</t>
  </si>
  <si>
    <t>Doprava, vedlejší náklady, přesuny hmot</t>
  </si>
  <si>
    <t>3</t>
  </si>
  <si>
    <t>11. Klimatizace OPS přívod</t>
  </si>
  <si>
    <t>3. SW úpravy velín</t>
  </si>
  <si>
    <t>Svislé a kompletní konstrukce</t>
  </si>
  <si>
    <t>3)</t>
  </si>
  <si>
    <t>ROZVODY CHLADU</t>
  </si>
  <si>
    <t>3_AV</t>
  </si>
  <si>
    <t>Audiovizuální systém</t>
  </si>
  <si>
    <t>399</t>
  </si>
  <si>
    <t>Sádrokartonové kce</t>
  </si>
  <si>
    <t>4</t>
  </si>
  <si>
    <t>11a.Klimatizace OPS odtah</t>
  </si>
  <si>
    <t>4. Rozvaděč MaR DT22</t>
  </si>
  <si>
    <t>4_AK</t>
  </si>
  <si>
    <t>Audio-komunikace a kabelové propoje</t>
  </si>
  <si>
    <t>5</t>
  </si>
  <si>
    <t>12. Zařízení č.12_Klimatizace OPS</t>
  </si>
  <si>
    <t>5. Rozvaděč MaR DT23</t>
  </si>
  <si>
    <t>6</t>
  </si>
  <si>
    <t>15. Větrání čisté chodby - přívod</t>
  </si>
  <si>
    <t>6. Rozvaděč MaR DT24</t>
  </si>
  <si>
    <t>61</t>
  </si>
  <si>
    <t>Upravy povrchů vnitřní</t>
  </si>
  <si>
    <t>63</t>
  </si>
  <si>
    <t>Podlahy a podlahové konstrukce</t>
  </si>
  <si>
    <t>8</t>
  </si>
  <si>
    <t>16a. Větrání čisté chodby - odtah</t>
  </si>
  <si>
    <t>8 - Demontáže</t>
  </si>
  <si>
    <t>801</t>
  </si>
  <si>
    <t>Dodávka a montáž stropních stativů a lůžkových ramp</t>
  </si>
  <si>
    <t>804</t>
  </si>
  <si>
    <t>Rozvody medicinálních plynů</t>
  </si>
  <si>
    <t>9</t>
  </si>
  <si>
    <t>9 - Montáže</t>
  </si>
  <si>
    <t>CH3.1 Chlazení rozvodny SLP</t>
  </si>
  <si>
    <t>94</t>
  </si>
  <si>
    <t>Lešení a stavební výtahy</t>
  </si>
  <si>
    <t>95</t>
  </si>
  <si>
    <t>Dokončovací konstrukce na pozemních stavbách</t>
  </si>
  <si>
    <t>95_PR</t>
  </si>
  <si>
    <t>Zednické přípomoci pro profese</t>
  </si>
  <si>
    <t>96</t>
  </si>
  <si>
    <t>Bourání konstrukcí</t>
  </si>
  <si>
    <t>97</t>
  </si>
  <si>
    <t>Prorážení otvorů a ostatní bourací práce</t>
  </si>
  <si>
    <t>99</t>
  </si>
  <si>
    <t>Staveništní přesun hmot</t>
  </si>
  <si>
    <t>994</t>
  </si>
  <si>
    <t>Požární ochrana</t>
  </si>
  <si>
    <t>EL_00</t>
  </si>
  <si>
    <t>DŮLEŽITÉ UPOZORNĚNÍ:</t>
  </si>
  <si>
    <t>EL_01</t>
  </si>
  <si>
    <t>Specifikace dodávkyRozvaděč R-ORT1 + R-ORT2</t>
  </si>
  <si>
    <t>EL_02</t>
  </si>
  <si>
    <t>Rozvaděč R-ORT1</t>
  </si>
  <si>
    <t>EL_03</t>
  </si>
  <si>
    <t>Rozvaděč R-ORT2</t>
  </si>
  <si>
    <t>EL_04</t>
  </si>
  <si>
    <t>Specifikace dodávkyRozvaděč R-ORT3 + R-ORT4</t>
  </si>
  <si>
    <t>EL_05</t>
  </si>
  <si>
    <t>Rozvaděč R-ORT4</t>
  </si>
  <si>
    <t>EL_06</t>
  </si>
  <si>
    <t>Rozvaděč R-ORT3</t>
  </si>
  <si>
    <t>EL_07</t>
  </si>
  <si>
    <t>Specifikace dodávky Rozvaděč RS-JZ2</t>
  </si>
  <si>
    <t>EL_08</t>
  </si>
  <si>
    <t>Specifikace dodávky Rozvaděč RPC-JZ2</t>
  </si>
  <si>
    <t>EL_09</t>
  </si>
  <si>
    <t>Specifikace dodávky Rozvaděč RDAT-S2</t>
  </si>
  <si>
    <t>EL_10</t>
  </si>
  <si>
    <t>Specifikace dodávky Rozvaděč RI-JZ2</t>
  </si>
  <si>
    <t>EL_11</t>
  </si>
  <si>
    <t>Úprava rozvaděče RS0414-J2</t>
  </si>
  <si>
    <t>EL_12</t>
  </si>
  <si>
    <t>Specifikace dodávky Uzemňovací skříň US</t>
  </si>
  <si>
    <t>ELM_01</t>
  </si>
  <si>
    <t>Hlavní osvětlení</t>
  </si>
  <si>
    <t>ELM_011</t>
  </si>
  <si>
    <t>Ostatní</t>
  </si>
  <si>
    <t>ELM_02</t>
  </si>
  <si>
    <t>Nouzové osvětlení</t>
  </si>
  <si>
    <t>ELM_03</t>
  </si>
  <si>
    <t>Silnoproudá elektroinstalace zdravotnických prostor</t>
  </si>
  <si>
    <t>ELM_04</t>
  </si>
  <si>
    <t>Napájecí přívody pro VZT</t>
  </si>
  <si>
    <t>ELM_05</t>
  </si>
  <si>
    <t>Napájecí přívody pro rozvaděče serverů a PC</t>
  </si>
  <si>
    <t>ELM_06</t>
  </si>
  <si>
    <t>Napojení klimatizačních jednotek</t>
  </si>
  <si>
    <t>ELM_07</t>
  </si>
  <si>
    <t>Drobné stavební práce</t>
  </si>
  <si>
    <t>ELM_08</t>
  </si>
  <si>
    <t>Hodinové zúčtovací sazby</t>
  </si>
  <si>
    <t>H721</t>
  </si>
  <si>
    <t>Vnitřní kanalizace</t>
  </si>
  <si>
    <t>H722</t>
  </si>
  <si>
    <t>Vnitřní vodovod</t>
  </si>
  <si>
    <t>H725</t>
  </si>
  <si>
    <t>Zařizovací předměty</t>
  </si>
  <si>
    <t>H767</t>
  </si>
  <si>
    <t>Konstrukce doplňkové stavební (zámečnické)</t>
  </si>
  <si>
    <t>7</t>
  </si>
  <si>
    <t>15a. Větrání čisté chodby - odtah</t>
  </si>
  <si>
    <t>7. Kabeláž a nosný materiál</t>
  </si>
  <si>
    <t>711</t>
  </si>
  <si>
    <t>Izolace proti vodě</t>
  </si>
  <si>
    <t>713</t>
  </si>
  <si>
    <t>Izolace tepelné</t>
  </si>
  <si>
    <t>721</t>
  </si>
  <si>
    <t>722</t>
  </si>
  <si>
    <t>725</t>
  </si>
  <si>
    <t>763</t>
  </si>
  <si>
    <t>Dřevostavby</t>
  </si>
  <si>
    <t>766</t>
  </si>
  <si>
    <t>Konstrukce truhlářské</t>
  </si>
  <si>
    <t>767</t>
  </si>
  <si>
    <t>Konstrukce zámečnické</t>
  </si>
  <si>
    <t>767_P</t>
  </si>
  <si>
    <t>Podhledy skládané, FEAL</t>
  </si>
  <si>
    <t>767_Zar</t>
  </si>
  <si>
    <t>Zárubně ( vč. přesunu hmot )</t>
  </si>
  <si>
    <t>768</t>
  </si>
  <si>
    <t>Příčky kovové, podhledy, otvor.prvky pro ČP</t>
  </si>
  <si>
    <t>769_01</t>
  </si>
  <si>
    <t>Plastové výrobky ( vč. přesunu hmot )</t>
  </si>
  <si>
    <t>772</t>
  </si>
  <si>
    <t>Kamenné  dlažby</t>
  </si>
  <si>
    <t>776</t>
  </si>
  <si>
    <t>Podlahy povlakové</t>
  </si>
  <si>
    <t>777</t>
  </si>
  <si>
    <t>Podlahy ze syntetických hmot</t>
  </si>
  <si>
    <t>781</t>
  </si>
  <si>
    <t>Obklady keramické</t>
  </si>
  <si>
    <t>783</t>
  </si>
  <si>
    <t>784</t>
  </si>
  <si>
    <t>Malby</t>
  </si>
  <si>
    <t>M21</t>
  </si>
  <si>
    <t>Elektromontáže</t>
  </si>
  <si>
    <t>M39</t>
  </si>
  <si>
    <t>Montáže zdravotnických a laboratorních zařízení</t>
  </si>
  <si>
    <t>M43</t>
  </si>
  <si>
    <t>Montáže ocelových konstrukcí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</si>
  <si>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</si>
  <si>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</si>
  <si>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</si>
  <si>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</si>
  <si>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</si>
  <si>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</si>
  <si>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</si>
  <si>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</si>
  <si>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</si>
  <si>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</si>
  <si>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</si>
  <si>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</si>
  <si>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</si>
  <si>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</si>
  <si>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</si>
  <si>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</si>
  <si>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</si>
  <si>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</si>
  <si>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</si>
  <si>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</si>
  <si>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</si>
  <si>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</si>
  <si>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</si>
  <si>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</si>
  <si>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</si>
  <si>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</si>
  <si>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</si>
  <si>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</si>
  <si>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</si>
  <si>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</si>
  <si>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</si>
  <si>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</si>
  <si>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</si>
  <si>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</si>
  <si>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</si>
  <si>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 xml:space="preserve">sada  </t>
  </si>
  <si>
    <t>RTS 17/ I</t>
  </si>
  <si>
    <t>Indiv</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</si>
  <si>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</si>
  <si>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</si>
  <si>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</si>
  <si>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</si>
  <si>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</si>
  <si>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</si>
  <si>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</si>
  <si>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</si>
  <si>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</si>
  <si>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</si>
  <si>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</si>
  <si>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</si>
  <si>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</si>
  <si>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</si>
  <si>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</si>
  <si>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t>
  </si>
  <si>
    <t>005211080R</t>
  </si>
  <si>
    <t xml:space="preserve">Bezpečnostní a hygienická opatření na staveništi </t>
  </si>
  <si>
    <t>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</si>
  <si>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</si>
  <si>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</si>
  <si>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</si>
  <si>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 xml:space="preserve">Náklady na vytohovení dokumentace skutečného provedení : </t>
  </si>
  <si>
    <t>VV</t>
  </si>
  <si>
    <t xml:space="preserve">stavby a její předání objednateli v požadované formě a požadovadém počtu ( 3* grafická podoba s 1* autorizaci, 3* digitálně ve všech podobách ) : </t>
  </si>
  <si>
    <t>005261010R</t>
  </si>
  <si>
    <t>Pojištění dodavatele a pojištění díla</t>
  </si>
  <si>
    <t>Náklady spojené s povinným pojištěním dodavatele nebo stavebního díla či jeho části, v rozsahu obchodních podmínek.</t>
  </si>
  <si>
    <t>9651003T</t>
  </si>
  <si>
    <t>Kompletační činnost (IČD)</t>
  </si>
  <si>
    <t>Vlastní</t>
  </si>
  <si>
    <t>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t>
  </si>
  <si>
    <t>ON_01.01</t>
  </si>
  <si>
    <t>Zpracování dodavatelské výrobní dokumentace stavby jednotlivých částí stavby</t>
  </si>
  <si>
    <t>ON_01.02</t>
  </si>
  <si>
    <t>Aktualizace dokumentace na základě vybraného dodavatele zdravotnické technologie</t>
  </si>
  <si>
    <t>ON_02</t>
  </si>
  <si>
    <t>Aktualizace dokumentace na základě vybraného dodavatele vestavby operačních sálů</t>
  </si>
  <si>
    <t>ON_05</t>
  </si>
  <si>
    <t>Validace  čistých prostor dle požadavku KHS</t>
  </si>
  <si>
    <t>ON_06</t>
  </si>
  <si>
    <t>Měření hluku dle požadavku KHS</t>
  </si>
  <si>
    <t>SUM</t>
  </si>
  <si>
    <t>END</t>
  </si>
  <si>
    <t>Položkový soupis prací a dodávek</t>
  </si>
  <si>
    <t>Poznámka - NENACEŇOVAT !!!</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</si>
  <si>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</si>
  <si>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</si>
  <si>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</si>
  <si>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</si>
  <si>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</si>
  <si>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</si>
  <si>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</si>
  <si>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</si>
  <si>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</si>
  <si>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</si>
  <si>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</si>
  <si>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</si>
  <si>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</si>
  <si>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</si>
  <si>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</si>
  <si>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</si>
  <si>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</si>
  <si>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317168122R00</t>
  </si>
  <si>
    <t>Překlady keramické montáž a dodávka nenosné, délky 1250 mm, šířky 145 mm, výšky 71 mm</t>
  </si>
  <si>
    <t>kus</t>
  </si>
  <si>
    <t>801-1</t>
  </si>
  <si>
    <t>RTS 16/ I</t>
  </si>
  <si>
    <t>Včetně dodávky překladů.</t>
  </si>
  <si>
    <t xml:space="preserve">D1.03.01-101 : </t>
  </si>
  <si>
    <t xml:space="preserve">C : </t>
  </si>
  <si>
    <t>317234410RT2</t>
  </si>
  <si>
    <t>Vyzdívka mezi nosníky cementovou</t>
  </si>
  <si>
    <t>m3</t>
  </si>
  <si>
    <t>801-4</t>
  </si>
  <si>
    <t>jakýmikoliv cihlami pálenými na jakoukoliv maltu,</t>
  </si>
  <si>
    <t>SPI</t>
  </si>
  <si>
    <t xml:space="preserve">D1.01.01-201 : </t>
  </si>
  <si>
    <t xml:space="preserve">A : </t>
  </si>
  <si>
    <t>1,3*0,08*0,08*1,15</t>
  </si>
  <si>
    <t xml:space="preserve">B : </t>
  </si>
  <si>
    <t>1,4*0,08*0,08*1,15</t>
  </si>
  <si>
    <t xml:space="preserve">D : </t>
  </si>
  <si>
    <t>2*1,65*0,1*0,1*1,15</t>
  </si>
  <si>
    <t>317944311R00</t>
  </si>
  <si>
    <t>Dodání a osazení válcovaných nosníků do připravených otvorů do výšky 120 mm</t>
  </si>
  <si>
    <t>t</t>
  </si>
  <si>
    <t>bez zazdění hlav, nařezání nosníků na potřebný rozměr,</t>
  </si>
  <si>
    <t>1,3*2*6,06/1000</t>
  </si>
  <si>
    <t>1,4*2*6,06/1000</t>
  </si>
  <si>
    <t>2*2*1,65*8,34/1000</t>
  </si>
  <si>
    <t>319201316R00</t>
  </si>
  <si>
    <t>Vyrovnání povrchu zdiva pod omítku maltou ze SMS tloušťka 20 mm</t>
  </si>
  <si>
    <t>m2</t>
  </si>
  <si>
    <t>maltou ze suché směsi, bez pomocného lešení,</t>
  </si>
  <si>
    <t xml:space="preserve">výměra - viz položka 612451121R00 : </t>
  </si>
  <si>
    <t>150,88553</t>
  </si>
  <si>
    <t>340237212RT2</t>
  </si>
  <si>
    <t>Zazdívka otvorů o ploše přes  0,09 m2 do 0,25 m2 v příčkách nebo stěnách cihlami  pálenými  tloušťky nad 100 mm</t>
  </si>
  <si>
    <t>z pomocného pracovního lešení o výšce podlahy do 1900 mm a pro zatížení do 1,5 kPa,</t>
  </si>
  <si>
    <t>340239212RT2</t>
  </si>
  <si>
    <t>Zazdívka otvorů o ploše přes 1 m2 do 4 m2 v příčkách nebo stěnách cihlami  pálenými  tloušťky nad 100 mm</t>
  </si>
  <si>
    <t xml:space="preserve">vč. provázání se stávajícím zdivem : </t>
  </si>
  <si>
    <t>1,0*2,05*1,15</t>
  </si>
  <si>
    <t>0,9*2,05*1,15</t>
  </si>
  <si>
    <t>1,15*2,05*1,15</t>
  </si>
  <si>
    <t xml:space="preserve">5. NP : </t>
  </si>
  <si>
    <t>4,23*0,5*1,15</t>
  </si>
  <si>
    <t>342255024R00</t>
  </si>
  <si>
    <t>Příčky z cihel a tvárnic nepálených příčky z příčkovek pórobetonových tloušťky 100 mm</t>
  </si>
  <si>
    <t>včetně pomocného lešení</t>
  </si>
  <si>
    <t>4,23*(0,425*2+1,535)</t>
  </si>
  <si>
    <t>346244381RT2</t>
  </si>
  <si>
    <t>Plentování ocelových nosníků jednostranné výšky do 200 mm</t>
  </si>
  <si>
    <t>jakýmikoliv cihlami,</t>
  </si>
  <si>
    <t>1,3*2*0,08*1,15</t>
  </si>
  <si>
    <t>1,4*2*0,08*1,15</t>
  </si>
  <si>
    <t>2*1,65*2*0,1*1,15</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</si>
  <si>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</si>
  <si>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</si>
  <si>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</si>
  <si>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1,3*2*0,08*1,15*1,5</t>
  </si>
  <si>
    <t>1,4*2*0,08*1,15*1,5</t>
  </si>
  <si>
    <t>2*1,65*2*0,1*1,15*1,5</t>
  </si>
  <si>
    <t>411387531R00</t>
  </si>
  <si>
    <t xml:space="preserve">Zabetonování otvorů do 0,25 m2 ve stropech železobetonových a tvárnicových a v klenbách cihelných nebo betonových </t>
  </si>
  <si>
    <t>včetně bednění, odbednění a výztuže (s dodáním hmot),</t>
  </si>
  <si>
    <t xml:space="preserve">ve stěnách : </t>
  </si>
  <si>
    <t>310235241PRT</t>
  </si>
  <si>
    <t>Zazdívka otvorů porobetonovými tvárnicemi, s použitím suché maltové směsi</t>
  </si>
  <si>
    <t xml:space="preserve">m3    </t>
  </si>
  <si>
    <t xml:space="preserve">D1.03.01-103 : </t>
  </si>
  <si>
    <t>0,3*4,23*0,15*1,15</t>
  </si>
  <si>
    <t>0,3*1,0*0,15*2*1,15</t>
  </si>
  <si>
    <t>0,4*4,23*1,15*0,15</t>
  </si>
  <si>
    <t xml:space="preserve">D1.03.01-104 : </t>
  </si>
  <si>
    <t>0,5*4,23*1,15*0,15</t>
  </si>
  <si>
    <t>13380510R</t>
  </si>
  <si>
    <t>tyč ocelová profilová válcovaná za tepla 11373 (S 235JR); průřez I; výška 80 mm</t>
  </si>
  <si>
    <t>SPCM</t>
  </si>
  <si>
    <t>POL3_</t>
  </si>
  <si>
    <t>1,3*2*6,06/1000*1,08</t>
  </si>
  <si>
    <t>1,4*2*6,06/1000*1,08</t>
  </si>
  <si>
    <t>13380615R</t>
  </si>
  <si>
    <t>tyč ocelová profilová válcovaná za tepla 11375 (S 235JR); průřez I; výška 100 mm</t>
  </si>
  <si>
    <t>2*2*1,65*8,34/1000*1,08</t>
  </si>
  <si>
    <t>342267113RT2</t>
  </si>
  <si>
    <t>Obklady konstrukcí sádrokartonovými deskami obklady dřevěných konstrukcí_x000D_
 obklad sloupů a trámů do 500 x500 mm_x000D_
 1x opláštění, čtyřstranný, deska protipožární tloušťky 12,5 mm</t>
  </si>
  <si>
    <t>m</t>
  </si>
  <si>
    <t xml:space="preserve">D.1.03.01-901 : </t>
  </si>
  <si>
    <t xml:space="preserve">opláštění VZT pod podhledem : </t>
  </si>
  <si>
    <t>1,0*2</t>
  </si>
  <si>
    <t>34201612D00</t>
  </si>
  <si>
    <t>Sádrokartonová šachtová ( předsazená ) stěna 75mm_DF/DFH2, jednoduchá kce s 2x opláštěním bez TI</t>
  </si>
  <si>
    <t xml:space="preserve">plná - čárkované : </t>
  </si>
  <si>
    <t xml:space="preserve">kompletně dle popisu na výkrese : </t>
  </si>
  <si>
    <t>4,23*(4,0+0,55+0,5*4+1,6+0,2+2,0+2,0+2,55+3,8+3,8+2,2+0,7+1,335+3,8+2,2)</t>
  </si>
  <si>
    <t xml:space="preserve">nezměřitelné 5% : </t>
  </si>
  <si>
    <t>138,46905/100</t>
  </si>
  <si>
    <t>34201612J00</t>
  </si>
  <si>
    <t>Sádrokartonová šachtová ( předsazená ) stěna na profil 100mm _DF/DFH2, jednoduchá kce s 2x opláštěním bez TI - v kombinaci se systémovým oplýštěním vestavby - cel. tl. 160</t>
  </si>
  <si>
    <t>4,23*(2,065+2,22+2,21+1,65*6+1,87+1,55*2+1,2*2+1,0*2+1,65+3,025)</t>
  </si>
  <si>
    <t>-(1,1*2,1*2+0,9*2,1*2+1,2*2+1,4*2,1*6+0,9*2,0+1,2*2,1)</t>
  </si>
  <si>
    <t>96,0012/100*5</t>
  </si>
  <si>
    <t>34201614D00</t>
  </si>
  <si>
    <t>Sádrokartonová šachtová ( předsazená ) stěna 75mm_DF/DFH2, jednoduchá kce s 2x opláštěním + TI 40mm</t>
  </si>
  <si>
    <t>4,23*(0,7*11+0,35*2+0,7+0,45+0,9+0,7*2+1,37+0,65+0,35+0,2+0,45+0,7*2)</t>
  </si>
  <si>
    <t>68,8221/100*5</t>
  </si>
  <si>
    <t>34201614S00</t>
  </si>
  <si>
    <t>Sádrokartonová šachtová ( předsazená ) stěna 3* opláštěná DF - EI 60DP1</t>
  </si>
  <si>
    <t>1,05*1,25*1,15</t>
  </si>
  <si>
    <t>34226_NAD</t>
  </si>
  <si>
    <t>Opláštění nad systémovými příčkami vestaveb 2*12,5DF + TI</t>
  </si>
  <si>
    <t>(4,23-2,8)*(4,275*10+2,415*4+6,85*7+2,675*6+7,35*4+5,2*4+5,05*4+0,85*12)</t>
  </si>
  <si>
    <t>34226_XXa</t>
  </si>
  <si>
    <t>Odskoky, niky, zesílení kcí atd..</t>
  </si>
  <si>
    <t xml:space="preserve">D1.01.01-101 : </t>
  </si>
  <si>
    <t>34226_XXb</t>
  </si>
  <si>
    <t>D + M příložek z ocelového plechu 05mm pro vyztužení nadpraží</t>
  </si>
  <si>
    <t xml:space="preserve">m     </t>
  </si>
  <si>
    <t>22</t>
  </si>
  <si>
    <t>34226_XXna</t>
  </si>
  <si>
    <t>Opláštění nosníku SDK 2*12,5 DF</t>
  </si>
  <si>
    <t xml:space="preserve">D1.03.01-101, 401 : </t>
  </si>
  <si>
    <t>6,5</t>
  </si>
  <si>
    <t>34226121150</t>
  </si>
  <si>
    <t>Příčka sádrokarton. jednoduché kce s dvojitým opláštěním tl. 150mm</t>
  </si>
  <si>
    <t>POL1_1</t>
  </si>
  <si>
    <t>4,23*(4,505+5,225+3,9+3,4+1,525*2)</t>
  </si>
  <si>
    <t>2,115*2,1</t>
  </si>
  <si>
    <t>-(1,6*2,0*2+1,2*2,0)</t>
  </si>
  <si>
    <t>2,5*1,6</t>
  </si>
  <si>
    <t>34226121200</t>
  </si>
  <si>
    <t>Příčka sádrokarton. jednoduché kce s dvojitým opláštěním tl. 200mm</t>
  </si>
  <si>
    <t>4,23*4,4</t>
  </si>
  <si>
    <t>342261A275</t>
  </si>
  <si>
    <t>Příčka sádrokarton.  akustická dvojité kce s trojitým opláštěním tl. 275mm</t>
  </si>
  <si>
    <t>4,23*(5,525+0,15+1,65+3,45+0,85+1,725)</t>
  </si>
  <si>
    <t>-1,45*2,0</t>
  </si>
  <si>
    <t>3429_03</t>
  </si>
  <si>
    <t>Úprava sádrokartonové příčky vyztužením pro zavěsné vybavení atd..</t>
  </si>
  <si>
    <t>3429_03B1</t>
  </si>
  <si>
    <t>Úprava sádrokartonové příčky vyztužením, nadpraží</t>
  </si>
  <si>
    <t>(2,1*26+1,2*2+1,1*2+0,9*3+1,4*6)*1,15</t>
  </si>
  <si>
    <t>399_SDK1</t>
  </si>
  <si>
    <t>D + M atypických revizních dvířek 900/1900mm</t>
  </si>
  <si>
    <t xml:space="preserve">ks    </t>
  </si>
  <si>
    <t>39942.01</t>
  </si>
  <si>
    <t>D + M větracích kazet 600/600 vč. opláštění SDK</t>
  </si>
  <si>
    <t>39942.VM060</t>
  </si>
  <si>
    <t>D + M větracích mřížek 100/100/060 vč. opláštění SDK</t>
  </si>
  <si>
    <t>39942.VM165</t>
  </si>
  <si>
    <t>D + M větracích mřížek 100/100/165 vč. opláštění SDK</t>
  </si>
  <si>
    <t>39942.VM200</t>
  </si>
  <si>
    <t>D + M větracích mřížek 100/100/200 vč. opláštění SDK</t>
  </si>
  <si>
    <t>39942.VM250</t>
  </si>
  <si>
    <t>D + M větracích mřížek 100/100/250 vč. opláštění SDK</t>
  </si>
  <si>
    <t>39942.VM275</t>
  </si>
  <si>
    <t>D + M větracích mřížek 100/100/275 vč. opláštění SDK</t>
  </si>
  <si>
    <t>611421133R00</t>
  </si>
  <si>
    <t>Omítky vnitřní stropů vápenné, vápenocementové omítky vnitřní vápenné, vápenocementové stropů rovných štukové</t>
  </si>
  <si>
    <t>s pomocným lešením o výšce podlahy do 1900 mm a pro zatížení do 1,5 kPa,</t>
  </si>
  <si>
    <t>16,43+9,52</t>
  </si>
  <si>
    <t>611481211RT2</t>
  </si>
  <si>
    <t>Vyztužení vnitřních omítek stropů sklotextilní síťovinou s dodávkou síťoviny a stěrkového tmelu</t>
  </si>
  <si>
    <t xml:space="preserve">cca 10% plochy : </t>
  </si>
  <si>
    <t>(16,43+9,52)/100*10</t>
  </si>
  <si>
    <t>612403399RT2</t>
  </si>
  <si>
    <t>Hrubá výplň rýh ve stěnách, jakoukoliv maltou maltou ze suchých směsí_x000D_
 jakékoliv šířky</t>
  </si>
  <si>
    <t>jakékoliv šířky rýhy,</t>
  </si>
  <si>
    <t xml:space="preserve">po vybouraných příčkách : </t>
  </si>
  <si>
    <t>0,15*4,23*35</t>
  </si>
  <si>
    <t>612409991RT2</t>
  </si>
  <si>
    <t>Začištění omítek kolem oken, dveří a obkladů apod. s použitím suché maltové směsi</t>
  </si>
  <si>
    <t>115,5</t>
  </si>
  <si>
    <t>612421637R00</t>
  </si>
  <si>
    <t>Omítky vnitřní stěn vápenné nebo vápenocementové v podlaží i ve schodišti štukové</t>
  </si>
  <si>
    <t xml:space="preserve">výměra - viz položka 978059521R00 : </t>
  </si>
  <si>
    <t>325,584</t>
  </si>
  <si>
    <t xml:space="preserve">výměra - viz položka 978013191R00 : </t>
  </si>
  <si>
    <t>179,1664875</t>
  </si>
  <si>
    <t>-150,88553</t>
  </si>
  <si>
    <t>612451121R00</t>
  </si>
  <si>
    <t>Omítky vnitřního zdiva cementové hladké</t>
  </si>
  <si>
    <t>POL1_7</t>
  </si>
  <si>
    <t>v podlaží i ve schodišti, zdiva cihelného, kamenného, smíšeného nebo betonového</t>
  </si>
  <si>
    <t xml:space="preserve">D.1.03.01-101 : </t>
  </si>
  <si>
    <t xml:space="preserve">2057A : </t>
  </si>
  <si>
    <t xml:space="preserve">2064 : </t>
  </si>
  <si>
    <t xml:space="preserve">z : </t>
  </si>
  <si>
    <t>2,7*(6,3*2+3,9)</t>
  </si>
  <si>
    <t>-(1,2*2,1+0,9*2,1)</t>
  </si>
  <si>
    <t xml:space="preserve">2078 : </t>
  </si>
  <si>
    <t>2,7*(2,75*2+1,95*2)</t>
  </si>
  <si>
    <t>-(0,9*2,0)</t>
  </si>
  <si>
    <t xml:space="preserve">2079 : </t>
  </si>
  <si>
    <t>2,7*(2,725*2+2,1*2)</t>
  </si>
  <si>
    <t>-0,8*2,0</t>
  </si>
  <si>
    <t xml:space="preserve">2084 : </t>
  </si>
  <si>
    <t>2,7*(3,525-0,7+4,415)</t>
  </si>
  <si>
    <t>-(1,2*2,1)</t>
  </si>
  <si>
    <t xml:space="preserve">2085 : </t>
  </si>
  <si>
    <t>2,7*5,225</t>
  </si>
  <si>
    <t xml:space="preserve">2163 : </t>
  </si>
  <si>
    <t>2,7*(4,4+3,25*2)</t>
  </si>
  <si>
    <t>143,7005/100*5</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</si>
  <si>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</si>
  <si>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</si>
  <si>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</si>
  <si>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 xml:space="preserve">A - instalační jádra : </t>
  </si>
  <si>
    <t>4,23*(0,425*2*14+(0,7+1,5+3,8+2,2+0,5+1,5+1,8+1,9+2,5+4,0+4,0+2,5))*1,15</t>
  </si>
  <si>
    <t>612481211RT2</t>
  </si>
  <si>
    <t>Vyztužení vnitřních stěn sklotextilní síťovinou s dodávkou síťoviny a stěrkového tmelu</t>
  </si>
  <si>
    <t>353,86496/100*10</t>
  </si>
  <si>
    <t>150,88553/100*10</t>
  </si>
  <si>
    <t>612401291XX</t>
  </si>
  <si>
    <t>Omítka malých ploch vnitřních stěn na dozdívkách, s použitím suché maltové směsi, vč. perlinky a tmele</t>
  </si>
  <si>
    <t xml:space="preserve">m2    </t>
  </si>
  <si>
    <t>4,23*0,5*1,15*2</t>
  </si>
  <si>
    <t>4,23*(0,425*2+1,535)*2</t>
  </si>
  <si>
    <t>1,0*2,05*1,15*2</t>
  </si>
  <si>
    <t>0,9*2,05*1,15*2</t>
  </si>
  <si>
    <t>1,15*2,05*1,15*2</t>
  </si>
  <si>
    <t>613473115Rss</t>
  </si>
  <si>
    <t>Příplatek za zabudované rohovníky</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</si>
  <si>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</si>
  <si>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</si>
  <si>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</si>
  <si>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D1.03.01-901 : </t>
  </si>
  <si>
    <t>0,25*(6,82*6+5,09*2+3,45+1,925+1,725+5,675+5,0+1,5+1,925+0,4+1,95)</t>
  </si>
  <si>
    <t>0,25*(5,17*2+0,6*2+3,85+4,865+2,05+3,6+0,15+4,4+0,15+3,1+0,6+3,3+3,25)</t>
  </si>
  <si>
    <t>0,25*(5,02*2+5,17*2+7,32*2+1,9+4,985+0,265+0,305+0,48+7,32+0,83+5,17+0,83+5,02+0,49)</t>
  </si>
  <si>
    <t>273351216R00</t>
  </si>
  <si>
    <t>Bednění stěn základových desek odstranění</t>
  </si>
  <si>
    <t>Včetně očištění, vytřídění a uložení bedního materiálu.</t>
  </si>
  <si>
    <t>632415110RT3</t>
  </si>
  <si>
    <t>Potěr ze suchých směsí potěr cementový samonivelační rychleschnoucí, tloušťky 10 mm, ruční zpracování</t>
  </si>
  <si>
    <t>s rozprostřením a uhlazením</t>
  </si>
  <si>
    <t xml:space="preserve">podrobný rozpis výměr - viz položka 952901111R00 : </t>
  </si>
  <si>
    <t xml:space="preserve">A3 - PVC : </t>
  </si>
  <si>
    <t>5,61</t>
  </si>
  <si>
    <t xml:space="preserve">A4 - PVC : </t>
  </si>
  <si>
    <t>7,64</t>
  </si>
  <si>
    <t xml:space="preserve">C1 - protiskluzné PVC : </t>
  </si>
  <si>
    <t>14,48</t>
  </si>
  <si>
    <t>632441010_55</t>
  </si>
  <si>
    <t>Potěr cementový tl. 51mm - 55 mm, litý cementový potěr CT - C25 - F5</t>
  </si>
  <si>
    <t xml:space="preserve"> Součástí položky ja dodávka + montáž veškerých materiálů, pomocné lešení, vnitrostaveništní přesun hmot. Včetně vytvoření a zaplnění dilatačních spár.</t>
  </si>
  <si>
    <t xml:space="preserve">E1 - doplnění mramorové dlažby : </t>
  </si>
  <si>
    <t>0,7+0,54</t>
  </si>
  <si>
    <t>632441010_60</t>
  </si>
  <si>
    <t>Potěr cementový tl. 56mm - 60 mm, litý cementový potěr CT - C25 - F5</t>
  </si>
  <si>
    <t xml:space="preserve">doplnění společných kcí podlah : </t>
  </si>
  <si>
    <t>(93,31-(14,89+18,8+13,78+11,2+16,93+5,43+5,57))</t>
  </si>
  <si>
    <t>(74,89-(27,63+15,24+19,8+6,7))</t>
  </si>
  <si>
    <t xml:space="preserve">A1 - PVC : </t>
  </si>
  <si>
    <t>110,37</t>
  </si>
  <si>
    <t xml:space="preserve">B1 - elektrostatické PVC : </t>
  </si>
  <si>
    <t>192,95</t>
  </si>
  <si>
    <t>663612222R00</t>
  </si>
  <si>
    <t>Sponkování rýh v podlahách</t>
  </si>
  <si>
    <t>72,51</t>
  </si>
  <si>
    <t>941955004R00</t>
  </si>
  <si>
    <t>Lešení lehké pracovní pomocné pomocné, o výšce lešeňové podlahy přes 2,5 do 3,5 m</t>
  </si>
  <si>
    <t>800-3</t>
  </si>
  <si>
    <t xml:space="preserve">výměra - viz položka 952901111R00 : </t>
  </si>
  <si>
    <t>711,79</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</si>
  <si>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</si>
  <si>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</si>
  <si>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D.1.03.01-802 : </t>
  </si>
  <si>
    <t xml:space="preserve">repase stávající mramorové dlažby : </t>
  </si>
  <si>
    <t>18,34+10,28+19,12+12,56+18,8+9,54</t>
  </si>
  <si>
    <t>1,24</t>
  </si>
  <si>
    <t>18,8+11,2+5,43+5,57+27,63+15,24+19,8+6,7</t>
  </si>
  <si>
    <t xml:space="preserve">A2 - PVC : </t>
  </si>
  <si>
    <t>66,79+89,89+54,02+23,67+5,91+14,3+10,33</t>
  </si>
  <si>
    <t>14,89+47,9+36,8+13,78+35,82+16,93+26,83</t>
  </si>
  <si>
    <t xml:space="preserve">D1 - diaelektrický koberec : </t>
  </si>
  <si>
    <t>9,52</t>
  </si>
  <si>
    <t xml:space="preserve">D2 - bezprašný nátěr : </t>
  </si>
  <si>
    <t>16,53</t>
  </si>
  <si>
    <t>953981106R00</t>
  </si>
  <si>
    <t>Chemické kotvy do betonu, do cihelného zdiva do betonu, hloubky 210 mm, M 24, ampule pro chemickou kotvu</t>
  </si>
  <si>
    <t xml:space="preserve">D.1.01.02-101 : </t>
  </si>
  <si>
    <t>783903811R00</t>
  </si>
  <si>
    <t>Ostatní práce odmaštění chemickými rozpuštědly</t>
  </si>
  <si>
    <t>800-783</t>
  </si>
  <si>
    <t xml:space="preserve">výměra viz položka 633811111U00 : </t>
  </si>
  <si>
    <t>318,69</t>
  </si>
  <si>
    <t>3420163_99</t>
  </si>
  <si>
    <t>Prachotěsná přepážka - montáž a demontáž</t>
  </si>
  <si>
    <t xml:space="preserve">prachotěsná přepážka ve formě sádrokartonové předsazené stěny jednoduché kce : </t>
  </si>
  <si>
    <t xml:space="preserve">s jednoduchým opláštěním 1*12,5mm ze SDK desek typu A : </t>
  </si>
  <si>
    <t xml:space="preserve">( součástí stěny jsou i dveřní otvory ( zárubně + křídla ) pro manipulaci s materiálem ), : </t>
  </si>
  <si>
    <t xml:space="preserve">ze strany běžného provozu bude stěna realizována vč. povrchových úprav, : </t>
  </si>
  <si>
    <t xml:space="preserve">v místě VZT vyústek vytvořit kastlík, prostor podhledu zakrýt parotěsnou folií. : </t>
  </si>
  <si>
    <t xml:space="preserve">Součástí ceny je i kompletní demontáž vč. zapravení případných poškozených míst daných prostor : </t>
  </si>
  <si>
    <t>2,6*(1,2+3,44+1,55)</t>
  </si>
  <si>
    <t>2,525*(1,0+4,2+0,65)</t>
  </si>
  <si>
    <t>2,8*(1,065+1,79+5,725)</t>
  </si>
  <si>
    <t>2,525*(2,2+31,85)</t>
  </si>
  <si>
    <t>2,6*(0,7+16,2+0,6+32,25+0,8)</t>
  </si>
  <si>
    <t>633811111U00</t>
  </si>
  <si>
    <t>Broušení podlah beton -2mm</t>
  </si>
  <si>
    <t>URS</t>
  </si>
  <si>
    <t>URS 12/ I</t>
  </si>
  <si>
    <t>264,91</t>
  </si>
  <si>
    <t>912_MB</t>
  </si>
  <si>
    <t>Repase mramorové podlahy</t>
  </si>
  <si>
    <t>Včetně vyčištění dna rýh.</t>
  </si>
  <si>
    <t>95_03</t>
  </si>
  <si>
    <t>Zakrývání stávajících prostor  folií</t>
  </si>
  <si>
    <t>711,79*2</t>
  </si>
  <si>
    <t>95_03_B1</t>
  </si>
  <si>
    <t>Zakrývání stávající podlahy proti poškození - OSB deky + geotextilie</t>
  </si>
  <si>
    <t>22,5</t>
  </si>
  <si>
    <t>95_LT61_08</t>
  </si>
  <si>
    <t>D + M zakrytí okna neprůhlednou folií</t>
  </si>
  <si>
    <t>0,8*1,2</t>
  </si>
  <si>
    <t>95_R01</t>
  </si>
  <si>
    <t>D + M : podložky pro VZT jednotky z PUR elastomeru tl. 25 mm</t>
  </si>
  <si>
    <t xml:space="preserve">požadavek profese : </t>
  </si>
  <si>
    <t>95_R02</t>
  </si>
  <si>
    <t>D + M stavební přípomoce pro začištění prostupů VZT, 5m2 (dozdění, utěsnění atak.)</t>
  </si>
  <si>
    <t>95_R03</t>
  </si>
  <si>
    <t>D + M dočasné prachotěsné přepážky, vč. demontáže a likvidace</t>
  </si>
  <si>
    <t>60</t>
  </si>
  <si>
    <t>95_R04</t>
  </si>
  <si>
    <t>D + M zakrytí podlah - mimo již uvedené, vč. demontáže a likvidace</t>
  </si>
  <si>
    <t>30</t>
  </si>
  <si>
    <t>95_R05</t>
  </si>
  <si>
    <t>D + M vyspravení stropní kce po odkrytí stávajících podhledů</t>
  </si>
  <si>
    <t xml:space="preserve">D.1.01.01-901 : </t>
  </si>
  <si>
    <t xml:space="preserve">výměra - viz položka 967581801R00 : </t>
  </si>
  <si>
    <t>675,62</t>
  </si>
  <si>
    <t>95_R06</t>
  </si>
  <si>
    <t>D + M vyspravení stávajícíh lamelových panelů, dřevěných skříní atd</t>
  </si>
  <si>
    <t xml:space="preserve">D.1.01.01-802 : </t>
  </si>
  <si>
    <t>150</t>
  </si>
  <si>
    <t>952902021U00</t>
  </si>
  <si>
    <t>Zametení hladká podlaha</t>
  </si>
  <si>
    <t>952902031U00</t>
  </si>
  <si>
    <t>Omytí hladká podlaha</t>
  </si>
  <si>
    <t>95-01</t>
  </si>
  <si>
    <t>Zednické výpomoci pro řemesla ( nezahrnuté v rozpočtech profesí  )</t>
  </si>
  <si>
    <t xml:space="preserve">hod   </t>
  </si>
  <si>
    <t>POL10_</t>
  </si>
  <si>
    <t>95-02</t>
  </si>
  <si>
    <t>Práce malého rozsahu, nevyrozpočtovatelné detaily</t>
  </si>
  <si>
    <t>95-02m</t>
  </si>
  <si>
    <t>Práce malého rozsahu, nevyrozpočtovatelné detaily - materiál</t>
  </si>
  <si>
    <t>970051100R00</t>
  </si>
  <si>
    <t>Jádrové vrtání, kruhové prostupy v železobetonu jádrové vrtání , do D 100 mm, ŽB</t>
  </si>
  <si>
    <t>801-3</t>
  </si>
  <si>
    <t xml:space="preserve">vč. zapravení : </t>
  </si>
  <si>
    <t xml:space="preserve">2x 100 mm : </t>
  </si>
  <si>
    <t>0,35*2</t>
  </si>
  <si>
    <t xml:space="preserve">D1.03.01-102 : </t>
  </si>
  <si>
    <t>0,35*1</t>
  </si>
  <si>
    <t>970051130R00</t>
  </si>
  <si>
    <t>Jádrové vrtání, kruhové prostupy v železobetonu jádrové vrtání , do D 130 mm, ŽB</t>
  </si>
  <si>
    <t xml:space="preserve">1*125 : </t>
  </si>
  <si>
    <t>970051160R00</t>
  </si>
  <si>
    <t>Jádrové vrtání, kruhové prostupy v železobetonu jádrové vrtání , do D 160 mm, ŽB</t>
  </si>
  <si>
    <t xml:space="preserve">6x150 mm : </t>
  </si>
  <si>
    <t>0,35*6</t>
  </si>
  <si>
    <t>970056100R00</t>
  </si>
  <si>
    <t>Jádrové vrtání, kruhové prostupy v železobetonu příplatek za jádrové vrtání do stropu, do D 100 mm, ŽB</t>
  </si>
  <si>
    <t>970056130R00</t>
  </si>
  <si>
    <t>Jádrové vrtání, kruhové prostupy v železobetonu příplatek za jádrové vrtání do stropu, do D 130 mm, ŽB</t>
  </si>
  <si>
    <t>970056160R00</t>
  </si>
  <si>
    <t>Jádrové vrtání, kruhové prostupy v železobetonu příplatek za jádrové vrtání do stropu, do D 160 mm, ŽB</t>
  </si>
  <si>
    <t>962031133R00</t>
  </si>
  <si>
    <t xml:space="preserve">Bourání příček z cihel a tvárnic z jakýchkoliv cihel pálených, plných nebo dutých, na jakoukoliv maltu vápenou nebo vápenocementovou, tloušťky do 150 mm </t>
  </si>
  <si>
    <t>nebo vybourání otvorů průřezové plochy přes 4 m2 v příčkách, včetně pomocného lešení o výšce podlahy do 1900 mm a pro zatížení do 1,5 kPa  (150 kg/m2),</t>
  </si>
  <si>
    <t xml:space="preserve">veškerá bourání zdiva a příček  kalkulovat vč. případných omítek, obkladů, překladů, věnců atd.. : </t>
  </si>
  <si>
    <t>4,23*(4,0*6+0,6*8+3,6+0,5+1,3+0,31+1,3+3,3+0,8+1,3+1,15-0,6+4,85*2+1,8*2+3,65*2+1,2+1,5+0,6+1,0)</t>
  </si>
  <si>
    <t>4,23*(1,3+1,375+2,1+3,0*7+3,9*2+1,35*2+0,6)</t>
  </si>
  <si>
    <t>1,8*3,0</t>
  </si>
  <si>
    <t>4,23*(7,1*5-0,6*5+5,4*2+5,4*2+5,4*2+0,96+0,6*4+1,65+0,35+0,5+4,4+1,3*2)</t>
  </si>
  <si>
    <t>-(0,9*2,02+1,2*2,0*13+0,7*2,0+0,9*2,0+0,83*1,1+0,9*2,0+0,95*1,1+1,1*2,0+1,1*2,0+2,2*1,1+0,9*2,0+1,0*2,0*2)</t>
  </si>
  <si>
    <t>712,68385/100*5</t>
  </si>
  <si>
    <t>965042131R00</t>
  </si>
  <si>
    <t>Bourání podkladů pod dlažby nebo litých celistvých dlažeb a mazanin  betonových nebo z litého asfaltu, tloušťky do 100 mm, plochy do 4 m2</t>
  </si>
  <si>
    <t xml:space="preserve">K1* : </t>
  </si>
  <si>
    <t>2,16*0,084</t>
  </si>
  <si>
    <t>3,42*0,084</t>
  </si>
  <si>
    <t>965042141R00</t>
  </si>
  <si>
    <t>Bourání podkladů pod dlažby nebo litých celistvých dlažeb a mazanin  betonových nebo z litého asfaltu, tloušťky do 100 mm, plochy přes 4 m2</t>
  </si>
  <si>
    <t xml:space="preserve">výměra - viz položky 776511820RT1-3 : </t>
  </si>
  <si>
    <t xml:space="preserve">K2* : </t>
  </si>
  <si>
    <t>303,98*0,092</t>
  </si>
  <si>
    <t>965081713R00</t>
  </si>
  <si>
    <t>Bourání dlažeb z dlaždic keramických a z xylolitu litého z keramických dlaždic nebo xylolitových, plochy přes 1 m2</t>
  </si>
  <si>
    <t>bez podkladního lože, s jakoukoliv výplní spár</t>
  </si>
  <si>
    <t xml:space="preserve">K1 : </t>
  </si>
  <si>
    <t>5,32</t>
  </si>
  <si>
    <t>23,32</t>
  </si>
  <si>
    <t>2,16</t>
  </si>
  <si>
    <t>3,42</t>
  </si>
  <si>
    <t>968061125R00</t>
  </si>
  <si>
    <t>Vyvěšení nebo zavěšení dřevěných křídel dveří, plochy do 2 m2</t>
  </si>
  <si>
    <t>oken, dveří a vrat, s uložením a opětovným zavěšením po provedení stavebních změn,</t>
  </si>
  <si>
    <t>968071113R00</t>
  </si>
  <si>
    <t>Vyvěšení nebo zavěšení kovových křídel oken, plochy přes 1,5 m2</t>
  </si>
  <si>
    <t>s případným uložením a opětovným zavěšením po provedení stavebních změn,</t>
  </si>
  <si>
    <t xml:space="preserve">vč. uschování po dobu výstavby : </t>
  </si>
  <si>
    <t>2*2</t>
  </si>
  <si>
    <t>968071126R00</t>
  </si>
  <si>
    <t>Vyvěšení nebo zavěšení kovových křídel dveří, plochy přes 2 m2</t>
  </si>
  <si>
    <t>968072455R00</t>
  </si>
  <si>
    <t>Vybourání a vyjmutí kovových rámů a rolet rámů, včetně pomocného lešení o výšce podlahy do 1900 mm a pro zatížení do 1,5 kPa  (150 kg/m2) dveřních zárubní, plochy do 2 m2</t>
  </si>
  <si>
    <t>Včetně pomocného lešení o výšce podlahy do 1900 mm a pro zatížení do 1,5 kPa  (150 kg/m2).</t>
  </si>
  <si>
    <t>0,9*2,0*2+0,7*2,0</t>
  </si>
  <si>
    <t>968072456R00</t>
  </si>
  <si>
    <t>Vybourání a vyjmutí kovových rámů a rolet rámů, včetně pomocného lešení o výšce podlahy do 1900 mm a pro zatížení do 1,5 kPa  (150 kg/m2) dveřních zárubní, plochy přes 2 m2</t>
  </si>
  <si>
    <t>2,25*2,25</t>
  </si>
  <si>
    <t>970231150R00</t>
  </si>
  <si>
    <t>Řezání cihleného zdiva řezání cihelného zdiva, hloubka řezu 150 mm</t>
  </si>
  <si>
    <t>4,23*18</t>
  </si>
  <si>
    <t>2,15*8</t>
  </si>
  <si>
    <t>4,23*2</t>
  </si>
  <si>
    <t>970231300R00</t>
  </si>
  <si>
    <t>Řezání cihleného zdiva řezání cihelného zdiva, hloubka řezu 300 mm</t>
  </si>
  <si>
    <t>2,25</t>
  </si>
  <si>
    <t>970241100R00</t>
  </si>
  <si>
    <t>Řezání prostého betonu řezání prostého betonu, hloubka řezu 100 mm</t>
  </si>
  <si>
    <t>2*(5,25*2+3,45*2+1,725*2)*1,15</t>
  </si>
  <si>
    <t>4,4*2</t>
  </si>
  <si>
    <t>970251300R00</t>
  </si>
  <si>
    <t>Řezání železobetonu řezání železobetonu, hloubka řezu 300 mm</t>
  </si>
  <si>
    <t xml:space="preserve">D.1.03.02-101 : </t>
  </si>
  <si>
    <t>0,3*(0,735+2,1*2)*1,15</t>
  </si>
  <si>
    <t xml:space="preserve">manipulační řezy : </t>
  </si>
  <si>
    <t>971033431R00</t>
  </si>
  <si>
    <t>Vybourání otvorů ve zdivu cihelném z jakýchkoliv cihel pálených_x000D_
 na jakoukoliv maltu vápenou nebo vápenocementovou, plochy do 0,25 m2, tloušťky do 150 mm</t>
  </si>
  <si>
    <t>základovém nebo nadzákladovém,</t>
  </si>
  <si>
    <t xml:space="preserve">VZT : </t>
  </si>
  <si>
    <t>971033531R00</t>
  </si>
  <si>
    <t>Vybourání otvorů ve zdivu cihelném z jakýchkoliv cihel pálených_x000D_
 na jakoukoliv maltu vápenou nebo vápenocementovou, plochy do 1 m2, tloušťky do 150 mm</t>
  </si>
  <si>
    <t>13,78</t>
  </si>
  <si>
    <t>971033541R00</t>
  </si>
  <si>
    <t>Vybourání otvorů ve zdivu cihelném z jakýchkoliv cihel pálených_x000D_
 na jakoukoliv maltu vápenou nebo vápenocementovou, plochy do 1 m2, tloušťky do 300 mm</t>
  </si>
  <si>
    <t>2,25*0,275*0,2*1,15</t>
  </si>
  <si>
    <t>971033631R00</t>
  </si>
  <si>
    <t>Vybourání otvorů ve zdivu cihelném z jakýchkoliv cihel pálených_x000D_
 na jakoukoliv maltu vápenou nebo vápenocementovou, plochy do 4 m2, tloušťky do 150 mm</t>
  </si>
  <si>
    <t>1,2*2,15*1,15</t>
  </si>
  <si>
    <t>0,7*4,23*3*1,15</t>
  </si>
  <si>
    <t>971052651R00</t>
  </si>
  <si>
    <t>Vybourání a prorážení otvorů v železobetonových zdech a příčkách plochy do 4 m2, tloušťky do 600 mm</t>
  </si>
  <si>
    <t>základových nebo nadzákladových,</t>
  </si>
  <si>
    <t>0,3*0,735*2,1</t>
  </si>
  <si>
    <t>974031664R00</t>
  </si>
  <si>
    <t>Vysekání rýh v jakémkoliv zdivu cihelném pro vtahování nosníků do zdí, před vybouráním otvorů_x000D_
 do hloubky 150 mm, při výšce nosníku do 150 mm</t>
  </si>
  <si>
    <t>1,3*2*1,15</t>
  </si>
  <si>
    <t>1,4*2*1,15</t>
  </si>
  <si>
    <t>2*1,65*2*1,15</t>
  </si>
  <si>
    <t>974042555R00</t>
  </si>
  <si>
    <t>Vysekání rýh v betonové a jiné monolitické dlažbě do hloubky 100 mm, šířky do 200 mm</t>
  </si>
  <si>
    <t>s betonovým podkladem,</t>
  </si>
  <si>
    <t>4,4</t>
  </si>
  <si>
    <t>974042557R00</t>
  </si>
  <si>
    <t>Vysekání rýh v betonové a jiné monolitické dlažbě do hloubky 100 mm, šířky do 300 mm</t>
  </si>
  <si>
    <t>(5,25*2+3,45*2+1,725*2)*1,15</t>
  </si>
  <si>
    <t>978011191R00</t>
  </si>
  <si>
    <t>Otlučení omítek vápenných nebo vápenocementových vnitřních stropů, v rozsahu do 100 %</t>
  </si>
  <si>
    <t>978013191R00</t>
  </si>
  <si>
    <t>Otlučení omítek vápenných nebo vápenocementových vnitřních stěn, v rozsahu do 100 %</t>
  </si>
  <si>
    <t>(4,23-2,8)*(3,96+4,05+4,45+5,5+4,025+4,0*2+2,725*2+2,75*2+1,95*2+2,1*3+0,45*12)</t>
  </si>
  <si>
    <t>(4,23-2,8)*(4,0+3,9+2,05*2+0,6+1,05+4,0*2+3,9+4,0+2,75+1,49+0,6*16+4,4*2+5,3*2)</t>
  </si>
  <si>
    <t>170,63475/100*5</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</si>
  <si>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</si>
  <si>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</si>
  <si>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</si>
  <si>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</si>
  <si>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</si>
  <si>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2,8*(3,96+4,05+4,45+5,5+4,025+4,0*2+2,725*2+2,75*2+1,95*2+2,1*3+0,45*12)</t>
  </si>
  <si>
    <t>2,8*(4,0+3,9+2,05*2+0,6+1,05+4,0*2+3,9+4,0+2,75+1,49+0,6*16+5,3*2+4,4*2)</t>
  </si>
  <si>
    <t>-(1,2*2,0*6+0,8*2,0*2+1,0*2,05+1,2*2,15+0,9*2,0)</t>
  </si>
  <si>
    <t>310,08/100*5</t>
  </si>
  <si>
    <t>711140101R00</t>
  </si>
  <si>
    <t>Odstranění izolace proti vodě - pásy přitavením vodorovné, 1 vrstva</t>
  </si>
  <si>
    <t>800-711</t>
  </si>
  <si>
    <t>303,98</t>
  </si>
  <si>
    <t>713100832R00</t>
  </si>
  <si>
    <t>Odstranění tepelné izolace z desek minerálních tloušťky do 200 mm</t>
  </si>
  <si>
    <t>800-713</t>
  </si>
  <si>
    <t>volně ložené, bez kotev</t>
  </si>
  <si>
    <t xml:space="preserve">zakrytí oken : </t>
  </si>
  <si>
    <t>2,0*1,2*2</t>
  </si>
  <si>
    <t>575,28375</t>
  </si>
  <si>
    <t>766411812R00</t>
  </si>
  <si>
    <t>Demontáž obložení stěn panely velikosti přes 1,5 m2</t>
  </si>
  <si>
    <t>800-766</t>
  </si>
  <si>
    <t xml:space="preserve">přechodová kce z OSB desek pro potrubí čerpání : </t>
  </si>
  <si>
    <t>2,0*1,2*2*2</t>
  </si>
  <si>
    <t>766825821R00</t>
  </si>
  <si>
    <t>Demontáž nábytku vestavěného skříní dvoukřídlových</t>
  </si>
  <si>
    <t>776511820RT1</t>
  </si>
  <si>
    <t>Odstranění povlakových podlah z nášlapné plochy lepených, s podložkou, z ploch přes 20 m2</t>
  </si>
  <si>
    <t>800-775</t>
  </si>
  <si>
    <t>35,25</t>
  </si>
  <si>
    <t>38,35</t>
  </si>
  <si>
    <t xml:space="preserve">K3 : </t>
  </si>
  <si>
    <t>222,512</t>
  </si>
  <si>
    <t>776511820RT2</t>
  </si>
  <si>
    <t>Odstranění povlakových podlah z nášlapné plochy lepených, s podložkou, z ploch přes 10 do 20 m2</t>
  </si>
  <si>
    <t xml:space="preserve">K2 : </t>
  </si>
  <si>
    <t>16,14</t>
  </si>
  <si>
    <t>16,2</t>
  </si>
  <si>
    <t>13,14</t>
  </si>
  <si>
    <t>13,95</t>
  </si>
  <si>
    <t>18,3</t>
  </si>
  <si>
    <t>15,15</t>
  </si>
  <si>
    <t>13,6</t>
  </si>
  <si>
    <t>12,86</t>
  </si>
  <si>
    <t>17,28</t>
  </si>
  <si>
    <t>14,13</t>
  </si>
  <si>
    <t>12,93</t>
  </si>
  <si>
    <t>776511820RT3</t>
  </si>
  <si>
    <t>Odstranění povlakových podlah z nášlapné plochy lepených, s podložkou, z ploch do 10 m2</t>
  </si>
  <si>
    <t>3,12</t>
  </si>
  <si>
    <t>5,36</t>
  </si>
  <si>
    <t>5,1</t>
  </si>
  <si>
    <t>5,96</t>
  </si>
  <si>
    <t>8,0</t>
  </si>
  <si>
    <t>9,2</t>
  </si>
  <si>
    <t>784402802R00</t>
  </si>
  <si>
    <t>Odstranění maleb oškrabáním, v místnostech přes 3,8 m do 5 m</t>
  </si>
  <si>
    <t>800-784</t>
  </si>
  <si>
    <t>713100802R00</t>
  </si>
  <si>
    <t>Odstr. tepelné izolace z min. desek tl. do 20 mm</t>
  </si>
  <si>
    <t>Kalkul</t>
  </si>
  <si>
    <t>767581801RF</t>
  </si>
  <si>
    <t>Demontáž podhledů, pro zpětnou montáž ( s uložením pro následné použití ) - obměna cca 10% plochy podhledu</t>
  </si>
  <si>
    <t xml:space="preserve">demontáž + zpětná montáž podhledů pro kabelové rozvody  : </t>
  </si>
  <si>
    <t>25</t>
  </si>
  <si>
    <t>89,46+19,12+12,56</t>
  </si>
  <si>
    <t xml:space="preserve">demontáž + zpětná montáž podhledů pro profese : </t>
  </si>
  <si>
    <t>6,0+3,0+5,0</t>
  </si>
  <si>
    <t>3,0+1,2+1,2+1,5+1,5+2,5+1,2+1,5+6,0+5,5+1,5</t>
  </si>
  <si>
    <t xml:space="preserve">30% náhrada : </t>
  </si>
  <si>
    <t>1,5+1,2+1,2+4,0+1,5+1,4</t>
  </si>
  <si>
    <t>767581803RA</t>
  </si>
  <si>
    <t>Demontáž podhledů  - akustický, pro zpětnou montáž ( s uložením pro následné použití ) - obměna cca 30% plochy podhledu</t>
  </si>
  <si>
    <t>1,4</t>
  </si>
  <si>
    <t>767581803RF</t>
  </si>
  <si>
    <t>Demontáž podhledů, pro zpětnou montáž ( s uložením pro následné použití ) - obměna cca 30% plochy podhledu</t>
  </si>
  <si>
    <t>1,5+1,2+1,2+4,0+1,5</t>
  </si>
  <si>
    <t>965_07.1</t>
  </si>
  <si>
    <t>Demontáž vnitřních výplní otvorů vč. parapetů, zárubní, - odvoz a likvidace</t>
  </si>
  <si>
    <t>2,8*3,0</t>
  </si>
  <si>
    <t>0,83*1,1</t>
  </si>
  <si>
    <t>0,95*1,1</t>
  </si>
  <si>
    <t>2,2*1,1</t>
  </si>
  <si>
    <t>965_09.1</t>
  </si>
  <si>
    <t>Demontáž posuvných dveří do rozměru 1200/2200mm, - odvoz a likvidace, vč. kompletní kce posuvu</t>
  </si>
  <si>
    <t>ks</t>
  </si>
  <si>
    <t>27</t>
  </si>
  <si>
    <t>965_10</t>
  </si>
  <si>
    <t>Demontáž vnitřních dělících příček operačních sálů 2800/5400, - odvoz a likvidace</t>
  </si>
  <si>
    <t>965_11</t>
  </si>
  <si>
    <t>Demontáž zvýšené podlahy, schodku - odvoz a likvidace</t>
  </si>
  <si>
    <t>965_X01_14.1</t>
  </si>
  <si>
    <t>Odstranění dřevolaminátových desek - předstěna vč. kompletního uchycení</t>
  </si>
  <si>
    <t>2,525*33,25</t>
  </si>
  <si>
    <t>2,6*33,6</t>
  </si>
  <si>
    <t>-(0,9*2,0*6+1,2*2,0*6+1,25*2,0+1,0*2,0*3)</t>
  </si>
  <si>
    <t>965048150RXX</t>
  </si>
  <si>
    <t>Dočištění povrchu nosné kce po vybourání stávajících skladeb podlah, střech</t>
  </si>
  <si>
    <t>965235241PRT</t>
  </si>
  <si>
    <t>Vybourání otvorů zdiva z  porobetonových tvárnic, vč. zarovnání ostění</t>
  </si>
  <si>
    <t>967581801R00</t>
  </si>
  <si>
    <t>Demontáž podhledů plných, skládaných, akustických atd..., vč. nosného roštu a závěsů</t>
  </si>
  <si>
    <t xml:space="preserve">P1-P3 : </t>
  </si>
  <si>
    <t>158,65</t>
  </si>
  <si>
    <t>1,95*2,725</t>
  </si>
  <si>
    <t>1,8*1,2</t>
  </si>
  <si>
    <t>1,8*1,9</t>
  </si>
  <si>
    <t>18,56</t>
  </si>
  <si>
    <t>97892491R00</t>
  </si>
  <si>
    <t>Příplatek za další 1 cm tloušťky omítky pl. do 50%</t>
  </si>
  <si>
    <t>RTS 15/ II</t>
  </si>
  <si>
    <t>325,584*0,25</t>
  </si>
  <si>
    <t>179,1664875*0,25</t>
  </si>
  <si>
    <t>99-01</t>
  </si>
  <si>
    <t>Bourací práce nezměřitelné</t>
  </si>
  <si>
    <t>999281111R00</t>
  </si>
  <si>
    <t>Přesun hmot pro opravy a údržbu objektů pro opravy a údržbu dosavadních objektů včetně vnějších plášťů_x000D_
 výšky do 25 m</t>
  </si>
  <si>
    <t>POL7_</t>
  </si>
  <si>
    <t>oborů 801, 803, 811 a 812</t>
  </si>
  <si>
    <t xml:space="preserve">Hmotnosti z položek s pořadovými čísly: : </t>
  </si>
  <si>
    <t xml:space="preserve">2,3,4,5,6,7,8,9,10,11,12,13,14,15,16,17,18,19,20,21,22,23,36,37,38,39,40,41,42,43,44,45,46,48,51,52, : </t>
  </si>
  <si>
    <t xml:space="preserve">53,58,76,77,78,79,87,92,93,94,95,96, : </t>
  </si>
  <si>
    <t>Součet: : 106,77864</t>
  </si>
  <si>
    <t>994-21A</t>
  </si>
  <si>
    <t>D + M PHP sněhový (CO2) s hasící schopností 55 B,C, o obsahu 5 kg</t>
  </si>
  <si>
    <t>994-T</t>
  </si>
  <si>
    <t>D + M Výstražné a bezpečnostní tabulky - viz PBŘ</t>
  </si>
  <si>
    <t>994-X1</t>
  </si>
  <si>
    <t>D + M Kabelových protipožárních ucpávek - viz PBŘ</t>
  </si>
  <si>
    <t>994-X2D</t>
  </si>
  <si>
    <t>D Protipožární expandujíclí protipožární pěna o obsahu 300ml - viz PBŘ</t>
  </si>
  <si>
    <t>994-X2M</t>
  </si>
  <si>
    <t>M Protipožární expandujíclí protipožární pěna o obsahu 300ml - viz PBŘ</t>
  </si>
  <si>
    <t>994-X3</t>
  </si>
  <si>
    <t>D + M Protipožární vložky ve tvaru sáčků ze směsi interního plniva a zpěnitelného grafitu - viz PBŘ</t>
  </si>
  <si>
    <t>711210020RAA</t>
  </si>
  <si>
    <t>Izolace stěrkové hydroizolační těsnicí hmotou , dvousložkovou pružnou izolací, proti vlhkosti, včetně těsnicího pásu do spoje podlaha-stěna</t>
  </si>
  <si>
    <t>AP-PSV</t>
  </si>
  <si>
    <t>POL2_</t>
  </si>
  <si>
    <t>Nanesení hydroizolační stěrky ve dvou vrstvách. Vlepení těsnicí pásky do spoje podlaha-stěna, přitlačení a uhlazení, přetažení pásky další vrstvou izolační stěrky.</t>
  </si>
  <si>
    <t>14,48*2</t>
  </si>
  <si>
    <t xml:space="preserve">výměra - viz položka 781415013RTX : </t>
  </si>
  <si>
    <t xml:space="preserve">cca 15% plochy : </t>
  </si>
  <si>
    <t>402,7968/100*15</t>
  </si>
  <si>
    <t>998711203R00</t>
  </si>
  <si>
    <t>Přesun hmot pro izolace proti vodě svisle do 60 m</t>
  </si>
  <si>
    <t>50 m vodorovně měřeno od těžiště půdorysné plochy skládky do těžiště půdorysné plochy objektu</t>
  </si>
  <si>
    <t>713121111R00</t>
  </si>
  <si>
    <t>Montáž tepelné izolace podlah  jednovrstvá, bez dodávky materiálu</t>
  </si>
  <si>
    <t>93,31-(14,89+18,8+13,78+11,2+16,93+5,43+5,57)</t>
  </si>
  <si>
    <t>74,89-(27,63+15,24+19,8+6,7)</t>
  </si>
  <si>
    <t>713131130R00</t>
  </si>
  <si>
    <t>Montáž tepelné izolace stěn vložením do nosné rámové konstrukce</t>
  </si>
  <si>
    <t>Včetně pomocného lešení o výšce podlahy do 1900 mm a pro zatížení do 1,5 kPa.</t>
  </si>
  <si>
    <t>713191100RT9</t>
  </si>
  <si>
    <t>Izolace tepelné běžných konstrukcí - doplňky Položení izolační fólie, včetně dodávky fólie PE</t>
  </si>
  <si>
    <t>713191221R00</t>
  </si>
  <si>
    <t>Izolace tepelné běžných konstrukcí - doplňky Izolace tepelná podlah obložení stěn pásky 100 mm tl. 15mm</t>
  </si>
  <si>
    <t xml:space="preserve">podrobný rozpis výměr - viz položka 776491001K : </t>
  </si>
  <si>
    <t>423,45</t>
  </si>
  <si>
    <t>124,09</t>
  </si>
  <si>
    <t>15,3</t>
  </si>
  <si>
    <t>713191221XXVV</t>
  </si>
  <si>
    <t>Dilatační oddělení příček od stropní kce a podlah, vč. dodávky materiálu</t>
  </si>
  <si>
    <t>2*0,15*1,15*(4,505+5,225+3,9+3,4+1,525*2)</t>
  </si>
  <si>
    <t>2*0,2*1,15*4,4</t>
  </si>
  <si>
    <t>2*0,275*1,15*(5,525+0,15+1,65+3,45+0,85+1,725)</t>
  </si>
  <si>
    <t>63151441R</t>
  </si>
  <si>
    <t>deska izolační minerální vlákno; tl. 25,0 mm; součinitel tepelné vodivosti 0,039 W/mK; R = 0,600 m2K/W; obj. hmotnost 150,00 kg/m3; hydrofobizováno</t>
  </si>
  <si>
    <t>1,24*1,02</t>
  </si>
  <si>
    <t>63151443R</t>
  </si>
  <si>
    <t>deska izolační minerální vlákno; tl. 40,0 mm; součinitel tepelné vodivosti 0,039 W/mK; R = 1,000 m2K/W; obj. hmotnost 150,00 kg/m3; hydrofobizováno</t>
  </si>
  <si>
    <t>(93,31-(14,89+18,8+13,78+11,2+16,93+5,43+5,57))*1,02</t>
  </si>
  <si>
    <t>(74,89-(27,63+15,24+19,8+6,7))*1,02</t>
  </si>
  <si>
    <t>110,37*1,02</t>
  </si>
  <si>
    <t>192,95*1,02</t>
  </si>
  <si>
    <t>63151500R</t>
  </si>
  <si>
    <t>deska izolační střešní; minerální vlákno; tl. 80,0 mm; součinitel tepelné vodivosti 0,039 W/mK; R = 2,050 m2K/W; obj. hmotnost 175,00 kg/m3; hydrofobizováno</t>
  </si>
  <si>
    <t>2,0*1,2*2*1,02</t>
  </si>
  <si>
    <t>998713203R00</t>
  </si>
  <si>
    <t>Přesun hmot pro izolace tepelné v objektech výšky do 24 m</t>
  </si>
  <si>
    <t>50 m vodorovně</t>
  </si>
  <si>
    <t xml:space="preserve">Ceny z položek s pořadovými čísly: : </t>
  </si>
  <si>
    <t xml:space="preserve">135,136,137,138,139,140,141,142, : </t>
  </si>
  <si>
    <t>Součet: : 963,08820</t>
  </si>
  <si>
    <t>763612132R00</t>
  </si>
  <si>
    <t>Opláštění z dřevoštěpkových desek  obložení stěn, z desek tl. do 18 mm, na P+D, šroubované</t>
  </si>
  <si>
    <t>800-763</t>
  </si>
  <si>
    <t>vč. dodávky a montáže spojovacího materiálu</t>
  </si>
  <si>
    <t>60725037R</t>
  </si>
  <si>
    <t>deska dřevoštěpková třívrstvá pro prostředí vlhké; strana nebroušená; hrana pero/drážka; tl = 15,0 mm</t>
  </si>
  <si>
    <t>2,25*1,05</t>
  </si>
  <si>
    <t>2,0*1,2*2*2*1,05</t>
  </si>
  <si>
    <t>998763201R00</t>
  </si>
  <si>
    <t>Přesun hmot dřevostaveb v objektech výšky do 6 m</t>
  </si>
  <si>
    <t xml:space="preserve">144,145, : </t>
  </si>
  <si>
    <t>Součet: : 35,48780</t>
  </si>
  <si>
    <t>T/301</t>
  </si>
  <si>
    <t>D + M Dveře vnitřní 1kř 800/1970 vč. kování - bez. třída 3, kompletně dle výpisu D1.03.01-501</t>
  </si>
  <si>
    <t>T/302</t>
  </si>
  <si>
    <t>D + M Dveře vnitřní 1kř 900/1970 vč. kování - bez. třída 3, kompletně dle výpisu D1.02..01-501</t>
  </si>
  <si>
    <t>T/303</t>
  </si>
  <si>
    <t>D + M Dveře vnitřní 1kř 800/1970 vč. kování - bez. třída 3 - EI30DP3-C,S, kompletně dle výpisu D1.03.01-501</t>
  </si>
  <si>
    <t>T/304</t>
  </si>
  <si>
    <t>D + M Dveře vnitřní 2kř (725+725)/1970 vč. kování a zárubně EI DP3-C,S, kompletně dle PD</t>
  </si>
  <si>
    <t xml:space="preserve">požadavek FN Brno v rámci 1. Etapy týkající se redundace : </t>
  </si>
  <si>
    <t>T/305</t>
  </si>
  <si>
    <t>D + M Dveře vnitřní 1kř 900/1970 vč. kování - bez. třída 3 - EI30DP3-C,S, kompletně dle výpisu D1.03.01-501</t>
  </si>
  <si>
    <t>998766203R00</t>
  </si>
  <si>
    <t>Přesun hmot pro konstrukce truhlářské v objektech výšky do 24 m</t>
  </si>
  <si>
    <t xml:space="preserve">147,148,149,150,151, : </t>
  </si>
  <si>
    <t>Součet: : 1985,76500</t>
  </si>
  <si>
    <t>767_02X</t>
  </si>
  <si>
    <t>D + M OK prvky pomocných kcí vč. předepsaných povrchových úprav a zvedacích mechanismů</t>
  </si>
  <si>
    <t>kg</t>
  </si>
  <si>
    <t xml:space="preserve">pracny I profilů : </t>
  </si>
  <si>
    <t xml:space="preserve">pomocné ocelové kce : </t>
  </si>
  <si>
    <t>500</t>
  </si>
  <si>
    <t>Z/301</t>
  </si>
  <si>
    <t>D + M Dveřní křídlo vnitřní 1kř 1200/2100mm manuálně posuvné, kompletně dle výpisu D1.03.01-501</t>
  </si>
  <si>
    <t>Z/302</t>
  </si>
  <si>
    <t>D + M Dveře vnitřní 1kř 1200/2100mm - sklo min 0,06m2, kompletně dle výpisu D1.03.01-501</t>
  </si>
  <si>
    <t>Z/303</t>
  </si>
  <si>
    <t>D + M Dveře vnitřní 2kř (500+1100)/2100mm - sklo min 0,06m2, kompletně dle výpisu D1.03.01-501</t>
  </si>
  <si>
    <t>Z/304</t>
  </si>
  <si>
    <t>Z/305</t>
  </si>
  <si>
    <t>D + M Kotvení stropních stativů jednoduchých, kompletně dle výpisu D1.03.01-501</t>
  </si>
  <si>
    <t>Z/306</t>
  </si>
  <si>
    <t>D + M Revizeí stávajícího operačního svítidla, kompletně dle výpisu D1.03.01-501</t>
  </si>
  <si>
    <t>Z/306a</t>
  </si>
  <si>
    <t>D + M Osazení stávajícího operačního svítidla vč. demontáže a uskladnění, kompletně dle výpisu D1.03.01-501</t>
  </si>
  <si>
    <t>Z/306b</t>
  </si>
  <si>
    <t>D + M Osazení stávajícího operačního svítidla  vč. demontáže a uskladnění, kompletně dle výpisu D1.03.01-501</t>
  </si>
  <si>
    <t>Z/307</t>
  </si>
  <si>
    <t>D + M Větrací mřížka 300/150 do SDK - vč. kompletní úpravy místa osazeni, kompletně dle výpisu D1.03.01-501</t>
  </si>
  <si>
    <t>Z/308</t>
  </si>
  <si>
    <t>D + M Revizní dvířka 350/500mm -  EI 30 DP3, kompletně dle výpisu D1.03.01-501</t>
  </si>
  <si>
    <t>Z/309</t>
  </si>
  <si>
    <t>D + M Ocelový rám pro VZT jednotku + PUR elastomer tl. 25mm, kompletně dle výpisu D1.03.01-501</t>
  </si>
  <si>
    <t>Z_PR</t>
  </si>
  <si>
    <t>D + M Dveřní práh z nerezového plechu tl. 3mm, kompletně dle výpisu D1.03.01-501</t>
  </si>
  <si>
    <t>0,8*1+0,9*1+1,45*1+1,5*2</t>
  </si>
  <si>
    <t>Z_T</t>
  </si>
  <si>
    <t>D + M Tabulka s označením jednotlivých operačních sálů, kompletně dle výpisu D1.03.01-501</t>
  </si>
  <si>
    <t>Zs/301</t>
  </si>
  <si>
    <t>Repase stávajícího Al okna  1000/2000mm, kompletně dle výpisu D1.03.01-501</t>
  </si>
  <si>
    <t>998767203R00</t>
  </si>
  <si>
    <t>Přesun hmot pro kovové stavební doplňk. konstrukce v objektech výšky do 24 m</t>
  </si>
  <si>
    <t>800-767</t>
  </si>
  <si>
    <t xml:space="preserve">153,154,155,156,157,158,159,160,161,162,163,164,165,166,167, : </t>
  </si>
  <si>
    <t>Součet: : 4535,06600</t>
  </si>
  <si>
    <t>767584502R00</t>
  </si>
  <si>
    <t>Montáž podhledů lamelových a kazetových Montáž podhledů z kazet včetně montáže nosného roštu na ocelovou konstrukci, rozměry kazet 600 mm x 600 mm, bez určení výměry</t>
  </si>
  <si>
    <t xml:space="preserve">vč. dodávky nosného roštu : </t>
  </si>
  <si>
    <t xml:space="preserve">kh : </t>
  </si>
  <si>
    <t>17,25+16,62+14,3</t>
  </si>
  <si>
    <t xml:space="preserve">khst : </t>
  </si>
  <si>
    <t>9,73+66,57+23,49+5,78+5,49+14,06+10,2+9,3</t>
  </si>
  <si>
    <t>595959601_TX</t>
  </si>
  <si>
    <t>Kazeta z galvanizované oceli 600/600  - specifikace dle poznámky - výkresy D1.01.01-401</t>
  </si>
  <si>
    <t>(17,25+16,62+14,3)*1,15</t>
  </si>
  <si>
    <t>(9,73+66,57+23,49+5,78+5,49+14,06+10,2+9,3)*1,15</t>
  </si>
  <si>
    <t>767264098RT3</t>
  </si>
  <si>
    <t>Příplatek k podhledům kazetovým za plochu do 10 m2, pro plochy 5 - 10 m2</t>
  </si>
  <si>
    <t>9,73+5,78+5,49+9,3</t>
  </si>
  <si>
    <t>767584502RTX</t>
  </si>
  <si>
    <t>Příplatek za tmelení spár</t>
  </si>
  <si>
    <t>767584502RZ</t>
  </si>
  <si>
    <t>Montáž podhledů   na ocel.konstr, ocelová kce stávající</t>
  </si>
  <si>
    <t xml:space="preserve">169,170,171,172,173, : </t>
  </si>
  <si>
    <t>Součet: : 2824,03130</t>
  </si>
  <si>
    <t>T/302/SDK150</t>
  </si>
  <si>
    <t>D + M Zárubeň z žárově pozinkovaného plechu 1400/1970mm EI30/DP3, kompletně dle výpisu D1.03.01-501</t>
  </si>
  <si>
    <t>T/303/Z150</t>
  </si>
  <si>
    <t>D + M Zárubeň z žárově pozinkovaného plechu 900/2100mm - EI30/DP3, kompletně dle výpisu D1.01.01-501</t>
  </si>
  <si>
    <t>T/304/SDK275</t>
  </si>
  <si>
    <t>D + M Zárubeň z žárově pozinkovaného plechu 1475/1970mm EI30/DP3, kompletně dle výpisu D1.03.01-501</t>
  </si>
  <si>
    <t>T/305/Z150</t>
  </si>
  <si>
    <t>D + M Zárubeň z žárově pozinkovaného plechu 900/197mm - EI30/DP3, kompletně dle výpisu D1.01.01-501</t>
  </si>
  <si>
    <t>T_301</t>
  </si>
  <si>
    <t>Repase stávající zárubně 800/1970, kompletně dle výpisu D1.03.01-501</t>
  </si>
  <si>
    <t>T_302</t>
  </si>
  <si>
    <t>Repase stávající zárubně 900/1970, kompletně dle výpisu D1.03.01-501</t>
  </si>
  <si>
    <t>Z/304,305/SDK275</t>
  </si>
  <si>
    <t>D + M Zárubeň z žárově pozinkovaného plechu 1600/2100mm, kompletně dle výpisu D1.03.01-501</t>
  </si>
  <si>
    <t>P/101</t>
  </si>
  <si>
    <t>D + M plastový rohovník 50/50mm  h=2600mm, kompletně dle výpisu D1.03.01-501</t>
  </si>
  <si>
    <t>772500010XX</t>
  </si>
  <si>
    <t>D + M Doplnění dlažby z mramorových desek vč. lože - dle stávající</t>
  </si>
  <si>
    <t>Součtová</t>
  </si>
  <si>
    <t>998772203R00</t>
  </si>
  <si>
    <t>Přesun hmot pro kamenné dlažby, obklady schodišťových stupňů a soklů v objektech výšky do 60 m</t>
  </si>
  <si>
    <t>800-782</t>
  </si>
  <si>
    <t xml:space="preserve">183, : </t>
  </si>
  <si>
    <t>Součet: : 34,19710</t>
  </si>
  <si>
    <t>77602031U00</t>
  </si>
  <si>
    <t>Příplatek za vytvoření vzoru a tvarů v podlahách a obkladech</t>
  </si>
  <si>
    <t>776491001K</t>
  </si>
  <si>
    <t>Montáž klínku</t>
  </si>
  <si>
    <t xml:space="preserve">PVC : </t>
  </si>
  <si>
    <t>198,56+2,0*2+4,4*2+6,3*2+3,9*2+4,485*2+4,51*2+4,485*2+2,59*2+2,22*2+2,21*2+2,415*4+3,45*2+5,0*2+1,95*2+2,75*2+2,275*2+4,015*2+2,925*2+8,705*2+4,94*2+6,64*2+2,1*2+4,415*2+3,525*8+5,25*2+2,0*2</t>
  </si>
  <si>
    <t xml:space="preserve">protiskluz : </t>
  </si>
  <si>
    <t>3,25*2+4,4*2</t>
  </si>
  <si>
    <t xml:space="preserve">antistatik : </t>
  </si>
  <si>
    <t>4,485*2+3,36*2+7,35*2+5,05*4+6,85*6+4,485*2+3,265*2+4,485*2+3,965*2</t>
  </si>
  <si>
    <t>776491001S</t>
  </si>
  <si>
    <t>Úprava krytiny pro montáž soklu, montáž ukončení</t>
  </si>
  <si>
    <t xml:space="preserve">antistatik PVC : </t>
  </si>
  <si>
    <t>776520010RAI</t>
  </si>
  <si>
    <t>Podlahy povlakové z PVC pouze položení, podlahovina ve specifikaci,  , z pásů, včetně soklíku</t>
  </si>
  <si>
    <t>POL2_7</t>
  </si>
  <si>
    <t>lepení a dodávka podlahoviny z PVC, bez podkladu. Svaření podlahoviny. Dodávka a lepení podlahových soklíků z měkčeného PVC. Pastování a vyleštění podlah.</t>
  </si>
  <si>
    <t>776520030RAI</t>
  </si>
  <si>
    <t>Podlahy povlakové z PVC pouze položení, podlahovina ve specifikaci,  , z čtverců antistatická, včetně soklíku</t>
  </si>
  <si>
    <t>28412275XXX</t>
  </si>
  <si>
    <t>Podlahovina PVC ( elektrostaticky vodivé ) -  dle parametrů PD - viz skladby podlah</t>
  </si>
  <si>
    <t>POL3_7</t>
  </si>
  <si>
    <t>192,95*1,15</t>
  </si>
  <si>
    <t>124,09/100*12*1,15</t>
  </si>
  <si>
    <t>2841230_0K</t>
  </si>
  <si>
    <t>Podlahovina PVC - klínek - parametry dle PD ( skladby podlah )</t>
  </si>
  <si>
    <t>423,45*1,15</t>
  </si>
  <si>
    <t>124,09*1,15</t>
  </si>
  <si>
    <t>15,3*1,15</t>
  </si>
  <si>
    <t>2841230_T</t>
  </si>
  <si>
    <t>Podlahovina PVC - ukončení - parametry dle PD ( skladby podlah )</t>
  </si>
  <si>
    <t>PVC</t>
  </si>
  <si>
    <t>Podlahovina PVC  -  dle parametrů PD - viz skladby podlah</t>
  </si>
  <si>
    <t>110,37*1,15</t>
  </si>
  <si>
    <t>264,91*1,15</t>
  </si>
  <si>
    <t>5,61*1,15</t>
  </si>
  <si>
    <t>7,64*1,15</t>
  </si>
  <si>
    <t>423,45/100*12*1,15</t>
  </si>
  <si>
    <t>PVC .2</t>
  </si>
  <si>
    <t>Podlahovina PVC - protiskluzová-  dle parametrů PD - viz skladby podlah</t>
  </si>
  <si>
    <t>14,48*1,15</t>
  </si>
  <si>
    <t>15,3/100*12*1,15</t>
  </si>
  <si>
    <t>998776203R00</t>
  </si>
  <si>
    <t>Přesun hmot pro podlahy povlakové v objektech výšky do 24 m</t>
  </si>
  <si>
    <t>vodorovně do 50 m</t>
  </si>
  <si>
    <t xml:space="preserve">185,186,187,190,191,192,193,194, : </t>
  </si>
  <si>
    <t>Součet: : 6456,46720</t>
  </si>
  <si>
    <t>777415102RT2</t>
  </si>
  <si>
    <t>Stěrka samonivelační ručně tl. 2 mm, vč. penetrace</t>
  </si>
  <si>
    <t>5,61/2</t>
  </si>
  <si>
    <t>7,64/2</t>
  </si>
  <si>
    <t>14,48/2</t>
  </si>
  <si>
    <t>777415103RT2</t>
  </si>
  <si>
    <t>Stěrka samonivelační ručně tl. 3 mm, vč. penetrace</t>
  </si>
  <si>
    <t>777415105RT2</t>
  </si>
  <si>
    <t>Stěrka samonivelační ručně tl. 5 mm, vč. penetrace</t>
  </si>
  <si>
    <t xml:space="preserve">samorozlévací, extrémně hladká a rychlá cementová stěrkovací : </t>
  </si>
  <si>
    <t xml:space="preserve">hmota v tl. 5mm. Stěrka zralá ke kladení po cc a6-ti hod při 20C a 65% relativní vlhkosti vzduchu. : </t>
  </si>
  <si>
    <t>998777203R00</t>
  </si>
  <si>
    <t>Přesun hmot pro podlahy syntetické v objektech výšky do 24 m</t>
  </si>
  <si>
    <t>800-773</t>
  </si>
  <si>
    <t xml:space="preserve">196,197,198, : </t>
  </si>
  <si>
    <t>Součet: : 1357,51700</t>
  </si>
  <si>
    <t>771578011R00</t>
  </si>
  <si>
    <t>Zvláštní úpravy spár spára podlaha-stěna silikonem</t>
  </si>
  <si>
    <t>800-771</t>
  </si>
  <si>
    <t xml:space="preserve">1m2=0,5mb : </t>
  </si>
  <si>
    <t>402,7968/2</t>
  </si>
  <si>
    <t>781411904R00</t>
  </si>
  <si>
    <t>Opravy obkladů z obkládaček pórovinových velikosti 200 x 100 mm</t>
  </si>
  <si>
    <t>160</t>
  </si>
  <si>
    <t>781415013RTX</t>
  </si>
  <si>
    <t>Montáž obkladů stěn, porovin., do tmele, rozměr obkladu dle PD, vč. tmele a spár.hmoty</t>
  </si>
  <si>
    <t>RTS 13/ I</t>
  </si>
  <si>
    <t xml:space="preserve">sdk : </t>
  </si>
  <si>
    <t>2,6*(33,5+0,5*4)</t>
  </si>
  <si>
    <t>-(0,9*2,0+0,8*2,0+1,2*2,1+0,9*2,1*2+1,1*2,1*2)</t>
  </si>
  <si>
    <t xml:space="preserve">2057B : </t>
  </si>
  <si>
    <t>2,6*(33,5)</t>
  </si>
  <si>
    <t>-(1,2*2,1+1,4*2,1*6+0,9*2,1)</t>
  </si>
  <si>
    <t xml:space="preserve">2057D : </t>
  </si>
  <si>
    <t>2,6*11,5</t>
  </si>
  <si>
    <t>2,7*3,9</t>
  </si>
  <si>
    <t>2,7*(3,025+0,7+4,415)</t>
  </si>
  <si>
    <t>-(1,1*2,1)</t>
  </si>
  <si>
    <t>2,7*(2,0*2+5,225)</t>
  </si>
  <si>
    <t>2,7*4,4</t>
  </si>
  <si>
    <t>383,616/100*5</t>
  </si>
  <si>
    <t>7814150SH</t>
  </si>
  <si>
    <t>Montáž obkladů stěn, porovin., do tmele, rozměr obkladu dle PD, příplatek za hydrofobní nanasákavou spárovací hmotu</t>
  </si>
  <si>
    <t>402,7968</t>
  </si>
  <si>
    <t>781950030RXZ</t>
  </si>
  <si>
    <t>Doplnění obkladu, spárovací hmota , lepící tmel, spárování dle  okolního obkladu, včetně dodávky obkladu, spárovací hmoty , lepícího tmele, přípravy povrchu</t>
  </si>
  <si>
    <t>Otlučení omítek vápenných nebo vápenocementových vnitřních stěn, postřik stěn maltou cementovou, dodávka a montáž obkladů vnitřních stěn z obkladaček pórovinových kladených do malty, začištění omítek kolem obkladů. Dodávka materiálu.</t>
  </si>
  <si>
    <t>Svislé přemístění ze 2. NP, nebo 1. PP, vodorovné vnitrostaveništní přemístění do 30 m, odvoz na skládku do 10 km. Bez poplatku za skládku.</t>
  </si>
  <si>
    <t>52,26</t>
  </si>
  <si>
    <t>0,3*4,23*1,15</t>
  </si>
  <si>
    <t>0,3*1,0*2*1,15</t>
  </si>
  <si>
    <t>0,4*4,23*1,15</t>
  </si>
  <si>
    <t>0,5*4,23*1,15</t>
  </si>
  <si>
    <t>597813565RX</t>
  </si>
  <si>
    <t>Obkládačka - dle výběru investora</t>
  </si>
  <si>
    <t>402,7968*1,15</t>
  </si>
  <si>
    <t>998781203R00</t>
  </si>
  <si>
    <t>Přesun hmot pro obklady keramické v objektech výšky do 24 m</t>
  </si>
  <si>
    <t xml:space="preserve">200,201,202,203,204,205, : </t>
  </si>
  <si>
    <t>Součet: : 4127,93010</t>
  </si>
  <si>
    <t>783541111</t>
  </si>
  <si>
    <t>Uzaírací protiprašný nátěr nad podhledy</t>
  </si>
  <si>
    <t xml:space="preserve">s : </t>
  </si>
  <si>
    <t>14,89+57,84+18,72+36,84+13,86+11,15+35,81+16,66+27,14+5,33+6,25+15,24+23,11+6,6</t>
  </si>
  <si>
    <t>7839500_XX</t>
  </si>
  <si>
    <t>Nátěr pro bezprašnou a vysoko odolnou úpravu proti oděru ( dvousložkový ), vč. penetrace</t>
  </si>
  <si>
    <t>(0,425*(0,7+1,5+3,8+2,2+0,5+1,5+1,8+1,9+2,5+4,0+4,0+2,5))*1,15</t>
  </si>
  <si>
    <t>784450020.BI</t>
  </si>
  <si>
    <t>Malba omyvatelná, otěruvzdorná - 5000cyklů ( bílá ), vč. penetrace</t>
  </si>
  <si>
    <t>4,23*(0,425*2*14+(0,7+1,5+3,8+2,2+0,5+1,5+1,8+1,9+2,5+4,0+4,0+2,5)*2)*1,15</t>
  </si>
  <si>
    <t xml:space="preserve">dotčené prostory mimo obklad : </t>
  </si>
  <si>
    <t>350</t>
  </si>
  <si>
    <t>965_M39_01</t>
  </si>
  <si>
    <t>Demontáž zdravotnické technologie</t>
  </si>
  <si>
    <t xml:space="preserve">SOUČÁSTÍ BOURACÍCH PRACÍ BUDE I DEMONTÁŽ STÁVAJÍCÍ ZDRAVOTNICKÉ TECHNOLOGIE, BEZPEČNÁ DEMONTÁŽ BUDE PROVEDENA DLE POKYNŮ A POSTUPŮ VÝROBCE A UŽIVATELE : </t>
  </si>
  <si>
    <t>400</t>
  </si>
  <si>
    <t>767_01</t>
  </si>
  <si>
    <t>D + M OK prvky nosných kcí vč. předepsaných povrchových úprav a zvedacích mechanismů</t>
  </si>
  <si>
    <t xml:space="preserve">vč. podmazání lepidlem : </t>
  </si>
  <si>
    <t>119,06</t>
  </si>
  <si>
    <t>979086112R00</t>
  </si>
  <si>
    <t>Nakládání nebo překládání suti a vybouraných hmot</t>
  </si>
  <si>
    <t>POL8_</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</si>
  <si>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</si>
  <si>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</si>
  <si>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</si>
  <si>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</si>
  <si>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</si>
  <si>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73,74,75,79,80,81,82,87,88,89,90,91,92,93,94,95,96,97,98,99,100,101,102,103,104,105,106,107,108,109, : </t>
  </si>
  <si>
    <t xml:space="preserve">110,111,112,121,122,123,124,204, : </t>
  </si>
  <si>
    <t>Součet: : 360,64504</t>
  </si>
  <si>
    <t>979011111R00</t>
  </si>
  <si>
    <t>Svislá doprava suti a vybouraných hmot za prvé podlaží nad nebo pod základním podlažím</t>
  </si>
  <si>
    <t>979011121R00</t>
  </si>
  <si>
    <t>Svislá doprava suti a vybouraných hmot příplatek za každé další podlaží</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</si>
  <si>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</si>
  <si>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</si>
  <si>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</si>
  <si>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</si>
  <si>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</si>
  <si>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6852,25570</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</si>
  <si>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</si>
  <si>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</si>
  <si>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</si>
  <si>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</si>
  <si>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</si>
  <si>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1803,22518</t>
  </si>
  <si>
    <t>979999999R00</t>
  </si>
  <si>
    <t>Poplatek za skládku suti s 10 % příměsí - DUFONEV Brno</t>
  </si>
  <si>
    <t>JKSO:</t>
  </si>
  <si>
    <t>801.11</t>
  </si>
  <si>
    <t>budovy nemocnic a nemocnic s poliklinikou</t>
  </si>
  <si>
    <t>JKSO</t>
  </si>
  <si>
    <t xml:space="preserve"> m3</t>
  </si>
  <si>
    <t>svislá nosná konstrukce monolitická betonová tyčová</t>
  </si>
  <si>
    <t>JKSOChar</t>
  </si>
  <si>
    <t>rekonstrukce a modernizace objektu s opravou</t>
  </si>
  <si>
    <t>JKSOAkce</t>
  </si>
  <si>
    <t>Nařezání izolace na potřebný rouzměr. Vložení izolace do stěny bez dodávky tepelné izolace.</t>
  </si>
  <si>
    <t>974031154RV1</t>
  </si>
  <si>
    <t>Vysekání drážek a otvorů pro vodovodní a kanalizační potrubí ve zdivu, zpětné zapravení</t>
  </si>
  <si>
    <t xml:space="preserve">0,2*(62+5+15)+0,2*(91+107+17)   20% připoj. potrubí kanalizace a 20% potrubí vodovodu vedeného v příčkách : </t>
  </si>
  <si>
    <t>59,4</t>
  </si>
  <si>
    <t>998721102R00</t>
  </si>
  <si>
    <t>Přesun hmot pro vnitřní kanalizaci v objektech výšky do 12 m</t>
  </si>
  <si>
    <t>800-721</t>
  </si>
  <si>
    <t>50 m vodorovně, měřeno od těžiště půdorysné plochy skládky do těžiště půdorysné plochy objektu</t>
  </si>
  <si>
    <t>998722102R00</t>
  </si>
  <si>
    <t>Přesun hmot pro vnitřní vodovod v objektech výšky do 12 m</t>
  </si>
  <si>
    <t>998725102R00</t>
  </si>
  <si>
    <t>Přesun hmot pro zařizovací předměty v objektech výšky do 12 m</t>
  </si>
  <si>
    <t>998767102R00</t>
  </si>
  <si>
    <t>Přesun hmot pro kovové stavební doplňk. konstrukce v objektech výšky do 12 m</t>
  </si>
  <si>
    <t>721194105R00</t>
  </si>
  <si>
    <t>Zřízení přípojek na potrubí D 50 mm, materiál ve specifikaci</t>
  </si>
  <si>
    <t>vyvedení a upevnění odpadních výpustek,</t>
  </si>
  <si>
    <t xml:space="preserve">1*28   součet viz schéma kanalizace, v.č. 105 : </t>
  </si>
  <si>
    <t>28</t>
  </si>
  <si>
    <t>721194109R00</t>
  </si>
  <si>
    <t>Zřízení přípojek na potrubí D 110  mm, materiál ve specifikaci</t>
  </si>
  <si>
    <t xml:space="preserve">1*6   součet viz schéma kanalizace, v.č. 105 : </t>
  </si>
  <si>
    <t>721273150RT1</t>
  </si>
  <si>
    <t xml:space="preserve">Ventilační hlavice D 50, 75, 110 mm, přivzdušňovací ventil D 50/75/110 mm s dvojitou izolační stěnou, s masivní pryžovou membránou, s odnímatelnou mřížkou proti hmyzu a pro čištění, mat. </t>
  </si>
  <si>
    <t xml:space="preserve">přivzdušňovací ventil, D 50/75/110 mm : </t>
  </si>
  <si>
    <t xml:space="preserve">1*2   P.V., součet viz schéma kanalizace, v.č. 105 : </t>
  </si>
  <si>
    <t>721290111R00</t>
  </si>
  <si>
    <t>Zkouška těsnosti kanalizace v objektech vodou, DN 125</t>
  </si>
  <si>
    <t xml:space="preserve">62+37+99+25 : </t>
  </si>
  <si>
    <t>223</t>
  </si>
  <si>
    <t>721290123R00</t>
  </si>
  <si>
    <t>Zkouška těsnosti kanalizace v objektech kouřem, DN 300</t>
  </si>
  <si>
    <t>721000000VD</t>
  </si>
  <si>
    <t>Odstavení systému kanalizace z provozu v dotčené části objektu během rekonstrukce</t>
  </si>
  <si>
    <t>hod</t>
  </si>
  <si>
    <t xml:space="preserve">4*8   hod, viz technická zpráva, v.č. 001 : </t>
  </si>
  <si>
    <t>32</t>
  </si>
  <si>
    <t>721000003VD</t>
  </si>
  <si>
    <t>Podomítkový kondenzační sifon pro zařízení VZT, pojistka proti vyschnutí, dodávka a montáž</t>
  </si>
  <si>
    <t xml:space="preserve">pro nástěnné a podpodhledové klimatizační jednotky VZT : </t>
  </si>
  <si>
    <t xml:space="preserve">1*1   KSP, součet viz schéma kanalizace, v.č. 105 : </t>
  </si>
  <si>
    <t>721000009VD</t>
  </si>
  <si>
    <t>Kondenzační sifon pro zařízení VZT, mechanická pojistka proti vyschnutí, dodávka a montáž</t>
  </si>
  <si>
    <t xml:space="preserve">pro odvod kondenzátu od VZT zařízení : </t>
  </si>
  <si>
    <t xml:space="preserve">1*6   KS, součet viz schéma kanalizace, v.č. 105 : </t>
  </si>
  <si>
    <t>721002900VD</t>
  </si>
  <si>
    <t>Dvířka plastová s rámem, revizní, 150x300mm, dodávka a montáž</t>
  </si>
  <si>
    <t xml:space="preserve">1*5   součet viz půdorysy kanalizace, v.č. 103 : </t>
  </si>
  <si>
    <t>721009154VD</t>
  </si>
  <si>
    <t>Izolace potrubí včetně tvarovek proti rosení a hluku, minerální vlna/AL povrch, na potrubí d125,, tl.25mm, dodávka a montáž</t>
  </si>
  <si>
    <t xml:space="preserve">1*25   součet viz schéma kanalizace, v.č. 105 : </t>
  </si>
  <si>
    <t>721009155VD</t>
  </si>
  <si>
    <t>Izolace potrubí včetně tvarovek proti rosení a hluku, minerální vlna/AL povrch, na potrubí d110,, tl.25mm, dodávka a montáž</t>
  </si>
  <si>
    <t xml:space="preserve">1*68+16   součet viz schéma kanalizace, v.č. 105 : </t>
  </si>
  <si>
    <t>84</t>
  </si>
  <si>
    <t>721009156VD</t>
  </si>
  <si>
    <t>Izolace potrubí včetně tvarovek proti rosení a hluku, minerální vlna/AL povrch, na potrubí d75,, tl.25mm, dodávka a montáž</t>
  </si>
  <si>
    <t xml:space="preserve">1*32   součet viz schéma kanalizace, v.č. 105 : </t>
  </si>
  <si>
    <t>721010012VD</t>
  </si>
  <si>
    <t>Požární utěsnění prostupů nehořlavých kanalizačních potrubí požárně dělícími konstrukcemi, dodávka a, montáž</t>
  </si>
  <si>
    <t xml:space="preserve">nerezové kanalizační potrubí hrdlované, odolnost dle požárně bezpečnostního řešení stavby : </t>
  </si>
  <si>
    <t xml:space="preserve">1*38   součet viz schéma kanalizace, v.č. 105 : </t>
  </si>
  <si>
    <t>38</t>
  </si>
  <si>
    <t>721020900VD</t>
  </si>
  <si>
    <t>Demontáž stávajících instalací včetně přesunu hmot a ekologické likvidace odpadu</t>
  </si>
  <si>
    <t xml:space="preserve">2*8   hod, rozsah viz stavební výkresy bouracích prací : </t>
  </si>
  <si>
    <t>721060000VD</t>
  </si>
  <si>
    <t>Potrubí kanalizační nerez, hrdlované DN50, montáž a dodávka potrubí včetně tvarovek, těsnění a, přechodů, tesnění EPDM</t>
  </si>
  <si>
    <t xml:space="preserve">1*62   Připojovací, součet viz schéma kanalizace, v.č. 105 : </t>
  </si>
  <si>
    <t>62</t>
  </si>
  <si>
    <t>721060001VD</t>
  </si>
  <si>
    <t>Potrubí kanalizační nerez, hrdlované DN70, montáž a dodávka potrubí včetně tvarovek, těsnění a, přechodů, tesnění EPDM</t>
  </si>
  <si>
    <t xml:space="preserve">1*32   Odpadní, součet viz schéma kanalizace, v.č. 105 : </t>
  </si>
  <si>
    <t xml:space="preserve">1*5   Připojovací, součet viz schéma kanalizace, v.č. 105 : </t>
  </si>
  <si>
    <t>37</t>
  </si>
  <si>
    <t>721060002VD</t>
  </si>
  <si>
    <t>Potrubí kanalizační nerez, hrdlované DN100, montáž a dodávka potrubí včetně tvarovek, těsnění a, přechodů, tesnění EPDM</t>
  </si>
  <si>
    <t xml:space="preserve">1*68+16   Odpadní, součet viz schéma kanalizace, v.č. 105 : </t>
  </si>
  <si>
    <t xml:space="preserve">1*15   Připojovací, součet viz schéma kanalizace, v.č. 105 : </t>
  </si>
  <si>
    <t>721060003VD</t>
  </si>
  <si>
    <t>Potrubí kanalizační nerez, hrdlované DN125, montáž a dodávka potrubí včetně tvarovek, těsnění a, přechodů, tesnění EPDM</t>
  </si>
  <si>
    <t xml:space="preserve">1*25   Odpadní, součet viz schéma kanalizace, v.č. 105 : </t>
  </si>
  <si>
    <t>721200100VD</t>
  </si>
  <si>
    <t>Sifon pro pračku/myčku podomítkový, DN40/50, krytka nerez, montáž a dodávka</t>
  </si>
  <si>
    <t xml:space="preserve">1*1   MO01, součet viz schéma kanalizace, v.č. 105 : </t>
  </si>
  <si>
    <t>721210013VD</t>
  </si>
  <si>
    <t>Podlahová vpust celonerezová, DN70, svislý odtok, izol.souprava, sifonová vložka, nerezový děrovaný, rošt, dodávka a montáž</t>
  </si>
  <si>
    <t xml:space="preserve">provedení pro keramickou podlahu nebo cementový povrch, včetně zednických výpomocí : </t>
  </si>
  <si>
    <t xml:space="preserve">1*1   VP70, součet viz schéma kanalizace, v.č. 105 : </t>
  </si>
  <si>
    <t>721210014VD</t>
  </si>
  <si>
    <t>Podlahová vpust celonerezová, DN100, svislý odtok, izol.souprava, sifonová vložka, nerezový děrovaný, rošt, dodávka a montáž</t>
  </si>
  <si>
    <t xml:space="preserve">1*2   VP100, součet viz schéma kanalizace, v.č. 105 : </t>
  </si>
  <si>
    <t>722181214RT7</t>
  </si>
  <si>
    <t>Izolace vodovodního potrubí návleková trubice z pěnového polyetylenu, tloušťka stěny 20 mm, d 22 mm</t>
  </si>
  <si>
    <t xml:space="preserve">v položce je kalkulována dodávka izolační trubice, spon a lepicí pásky : </t>
  </si>
  <si>
    <t xml:space="preserve">1*91   součet viz schéma vodovodu, v.č. 106 : </t>
  </si>
  <si>
    <t>91</t>
  </si>
  <si>
    <t>722181214RT8</t>
  </si>
  <si>
    <t>Izolace vodovodního potrubí návleková trubice z pěnového polyetylenu, tloušťka stěny 20 mm, d 25 mm</t>
  </si>
  <si>
    <t xml:space="preserve">1*107   součet viz schéma vodovodu, v.č. 106 : </t>
  </si>
  <si>
    <t>107</t>
  </si>
  <si>
    <t>722181214RT9</t>
  </si>
  <si>
    <t>Izolace vodovodního potrubí návleková trubice z pěnového polyetylenu, tloušťka stěny 20 mm, d 28 mm</t>
  </si>
  <si>
    <t xml:space="preserve">1*17   součet viz schéma vodovodu, v.č. 106 : </t>
  </si>
  <si>
    <t>722190401R00</t>
  </si>
  <si>
    <t>Přípojky ke strojům a zařízením vyvedení a připojení výpustek, DN 15</t>
  </si>
  <si>
    <t xml:space="preserve">1*68   součet viz schéma vodovodu, v.č. 106 : </t>
  </si>
  <si>
    <t>68</t>
  </si>
  <si>
    <t>722190402R00</t>
  </si>
  <si>
    <t>Přípojky ke strojům a zařízením vyvedení a připojení výpustek, DN 20</t>
  </si>
  <si>
    <t xml:space="preserve">1*8   ZB (2x), součet viz schéma vodovodu, v.č. 106 : </t>
  </si>
  <si>
    <t>722190403R00</t>
  </si>
  <si>
    <t>Přípojky ke strojům a zařízením vyvedení a připojení výpustek, DN 25</t>
  </si>
  <si>
    <t xml:space="preserve">1*1   H19, součet viz půdorysy vodovodu, v.č. 104 : </t>
  </si>
  <si>
    <t>722237121R00</t>
  </si>
  <si>
    <t>Armatury závitové se dvěma závity včetně dodávky materiálu kulový kohout, vnitřní-vnitřní závit, DN 15, PN 42, mosaz</t>
  </si>
  <si>
    <t xml:space="preserve">včetně upevnění na stěnu : </t>
  </si>
  <si>
    <t xml:space="preserve">1*4   MO2 (2x), součet viz schéma vodovodu, v.č. 106 : </t>
  </si>
  <si>
    <t>722237666R00</t>
  </si>
  <si>
    <t>Armatury závitové se dvěma závity včetně dodávky materiálu zpětná klapka, vnitřní-vnitřní závit, DN 50, PN 12, mosaz</t>
  </si>
  <si>
    <t xml:space="preserve">1*1   součet viz schéma vodovodu, v.č. 106 : </t>
  </si>
  <si>
    <t>722238512R00</t>
  </si>
  <si>
    <t>Armatury závitové se dvěma závity včetně dodávky materiálu filtr, vnitřní-vnitřní závit, DN 20, PN 10, mosaz</t>
  </si>
  <si>
    <t xml:space="preserve">1*2   součet viz schéma vodovodu, v.č. 106 : </t>
  </si>
  <si>
    <t>722238516R00</t>
  </si>
  <si>
    <t>Armatury závitové se dvěma závity včetně dodávky materiálu filtr, vnitřní-vnitřní závit, DN 50, PN 10, mosaz</t>
  </si>
  <si>
    <t>722254201RT4</t>
  </si>
  <si>
    <t>Požární příslušenství hydrantový systém D 25, box s plnými dveřmi, stálotvará hadice, průměr 19/30</t>
  </si>
  <si>
    <t xml:space="preserve">kulový ventil G1", propojovací hadice pro připojení na vodovod, průměr 19/30, stálotvará hadice, označení "H" hydrant : </t>
  </si>
  <si>
    <t>722280107R00</t>
  </si>
  <si>
    <t>Tlakové zkoušky vodovodního potrubí přes DN 32 do DN 40</t>
  </si>
  <si>
    <t xml:space="preserve">11+5+1+126+132+39+76+24+42+5 : </t>
  </si>
  <si>
    <t>461</t>
  </si>
  <si>
    <t>722290234R00</t>
  </si>
  <si>
    <t>Proplach a dezinfekce vodovodního potrubí do DN 80</t>
  </si>
  <si>
    <t>722000001VD</t>
  </si>
  <si>
    <t>Uzavření/otevření systému vodovodu, odstávka vodovodu během rekonstrukce, vypouštění systému</t>
  </si>
  <si>
    <t xml:space="preserve">4*8   hod, viz technická zpráva v.č. 001 : </t>
  </si>
  <si>
    <t>722000005VD</t>
  </si>
  <si>
    <t>Identifikační štítky, samolepky, popisové a orientační tabulky, dodávka a montáž</t>
  </si>
  <si>
    <t xml:space="preserve">Popis potrubí a armatur, nové rozvody i stávající v rozsahu rekonstrukce : </t>
  </si>
  <si>
    <t xml:space="preserve">1*90   součet viz půdorysy vodovodu, v.č. 104 : </t>
  </si>
  <si>
    <t>90</t>
  </si>
  <si>
    <t>722003065VD</t>
  </si>
  <si>
    <t>Těsnění prostupů protipožárním tmelem/požárními manžetami, odolnost dle požárně bezpečnostního, řešení, průměr do 200mm, dodávka a montáž</t>
  </si>
  <si>
    <t xml:space="preserve">1*12   součet viz půdorysy vodovodu, v.č. 104 a projekt PBŘ : </t>
  </si>
  <si>
    <t>722009002VD</t>
  </si>
  <si>
    <t>Ventil regulační/vyvažovací pro syst.cirkulace teplé vody G3/4", dodávka a montáž</t>
  </si>
  <si>
    <t>722009003VD</t>
  </si>
  <si>
    <t>Ventil regulační/vyvažovací pro syst.cirkulace teplé vody G1", dodávka a montáž</t>
  </si>
  <si>
    <t>722090011VD</t>
  </si>
  <si>
    <t>Demontáž stávajících instalací vodovodu včetně přesunu hmot a ekologické likvidace odpadu</t>
  </si>
  <si>
    <t>722130233RV1</t>
  </si>
  <si>
    <t>Potrubí z trub.závit.pozink.svařovan. 11343,DN 25, montáž a dodávka potrubí včetně tvarovek, spojů a, přechodů</t>
  </si>
  <si>
    <t xml:space="preserve">pro napojení nových hadicových systémů : </t>
  </si>
  <si>
    <t>722151113RV1</t>
  </si>
  <si>
    <t>Potrubí nerez 1.4401, lisovaný spoj, D 18 x 1,0 mm, dodávka a montáž potrubí včetně tvarovek, spojek, , přechodů, těsnění</t>
  </si>
  <si>
    <t xml:space="preserve">pro demineralizovanou vodu : </t>
  </si>
  <si>
    <t xml:space="preserve">1*11   součet viz půdorysy vodovodu, v.č. 104 : </t>
  </si>
  <si>
    <t>722151114RV1</t>
  </si>
  <si>
    <t>Potrubí nerez 1.4401, lisovaný spoj, D 22 x 1,2 mm, dodávka a montáž potrubí včetně tvarovek, spojek, , přechodů, těsnění</t>
  </si>
  <si>
    <t xml:space="preserve">1*5   součet viz půdorysy vodovodu, v.č. 104 : </t>
  </si>
  <si>
    <t>722161113RV1</t>
  </si>
  <si>
    <t>Potrubí měď, lisovaný spoj, D 18 x 1, dodávka a montáž potrubí včetně tvarovek, spojek, přechodů,, těsnění, pro pitnou vodu</t>
  </si>
  <si>
    <t xml:space="preserve">1*126   součet viz schéma vodovodu, v.č. 106 : </t>
  </si>
  <si>
    <t>126</t>
  </si>
  <si>
    <t>722161114RV1</t>
  </si>
  <si>
    <t>Potrubí měď, lisovaný spoj, D 22 x 1, dodávka a montáž potrubí včetně tvarovek, spojek, přechodů,, těsnění, pro pitnou vodu</t>
  </si>
  <si>
    <t xml:space="preserve">1*132   součet viz schéma vodovodu, v.č. 106 : </t>
  </si>
  <si>
    <t>132</t>
  </si>
  <si>
    <t>722161115RV1</t>
  </si>
  <si>
    <t>Potrubí měď, lisovaný spoj, D 28 x 1, dodávka a montáž potrubí včetně tvarovek, spojek, přechodů,, těsnění, pro pitnou vodu</t>
  </si>
  <si>
    <t xml:space="preserve">1*39   součet viz schéma vodovodu, v.č. 106 : </t>
  </si>
  <si>
    <t>39</t>
  </si>
  <si>
    <t>722161116RV1</t>
  </si>
  <si>
    <t>Potrubí měď, lisovaný spoj, D 35 x 1,5, dodávka a montáž potrubí včetně tvarovek, spojek, přechodů,, těsnění, pro pitnou vodu</t>
  </si>
  <si>
    <t xml:space="preserve">1*76   součet viz schéma vodovodu, v.č. 106 : </t>
  </si>
  <si>
    <t>76</t>
  </si>
  <si>
    <t>722161117RV1</t>
  </si>
  <si>
    <t>Potrubí měď, lisovaný spoj, D 42 x 1,5, dodávka a montáž potrubí včetně tvarovek, spojek, přechodů,, těsnění, pro pitnou vodu</t>
  </si>
  <si>
    <t xml:space="preserve">1*24   součet viz schéma vodovodu, v.č. 106 : </t>
  </si>
  <si>
    <t>24</t>
  </si>
  <si>
    <t>722161118RV1</t>
  </si>
  <si>
    <t>Potrubí měď, lisovaný spoj, D 54 x 2, dodávka a montáž potrubí včetně tvarovek, spojek, přechodů,, těsnění, pro pitnou vodu</t>
  </si>
  <si>
    <t xml:space="preserve">1*42   součet viz schéma vodovodu, v.č. 106 : </t>
  </si>
  <si>
    <t>42</t>
  </si>
  <si>
    <t>722161119RV1</t>
  </si>
  <si>
    <t>Potrubí měď, lisovaný spoj, D 64 x 2, dodávka a montáž potrubí včetně tvarovek, spojek, přechodů,, těsnění, pro pitnou vodu</t>
  </si>
  <si>
    <t xml:space="preserve">1*5   součet viz schéma vodovodu, v.č. 106 : </t>
  </si>
  <si>
    <t>722180048VD</t>
  </si>
  <si>
    <t>Izolace potrubí z min.vlny včetně izolace tvarovek na d18/20mm, povrchová úprava Al, lepící páska,, dodávka a montáž</t>
  </si>
  <si>
    <t xml:space="preserve">1*35   součet viz schéma vodovodu, v.č. 106 : </t>
  </si>
  <si>
    <t>35</t>
  </si>
  <si>
    <t>722180050VD</t>
  </si>
  <si>
    <t>Izolace potrubí z min.vlny včetně izolace tvarovek na d22/20mm, povrchová úprava Al, lepící páska,, dodávka a montáž</t>
  </si>
  <si>
    <t xml:space="preserve">1*25   součet viz schéma vodovodu, v.č. 106 : </t>
  </si>
  <si>
    <t>722180051VD</t>
  </si>
  <si>
    <t>Izolace potrubí z min.vlny včetně izolace tvarovek na d28/25mm, povrchová úprava Al, lepící páska,, dodávka a montáž</t>
  </si>
  <si>
    <t xml:space="preserve">1*22   součet viz schéma vodovodu, v.č. 106 : </t>
  </si>
  <si>
    <t>722180052VD</t>
  </si>
  <si>
    <t>Izolace potrubí z min.vlny včetně izolace tvarovek na d35/30mm, povrchová úprava Al, lepící páska,, dodávka a montáž</t>
  </si>
  <si>
    <t>722180053VD</t>
  </si>
  <si>
    <t>Izolace potrubí z min.vlny včetně izolace tvarovek na d42/40mm, povrchová úprava Al, lepící páska,, dodávka a montáž</t>
  </si>
  <si>
    <t>722180054VD</t>
  </si>
  <si>
    <t>Izolace potrubí z min.vlny včetně izolace tvarovek na d54/50mm, povrchová úprava Al, lepící páska,, dodávka a montáž</t>
  </si>
  <si>
    <t>722180055VD</t>
  </si>
  <si>
    <t>Izolace potrubí z min.vlny včetně izolace tvarovek na d64/50mm, povrchová úprava Al, lepící páska,, dodávka a montáž</t>
  </si>
  <si>
    <t>722189001VD</t>
  </si>
  <si>
    <t>Izolace z min.vlna tl.25mm/AL-požární rozvod.Izolace potrubí včetně tvarovek</t>
  </si>
  <si>
    <t>722235331RV1</t>
  </si>
  <si>
    <t>Kohout kulový celonerezový, DN 15, dodávka a montáž, pro demineralizovanou vodu</t>
  </si>
  <si>
    <t xml:space="preserve">1*2   MO2, součet viz schéma vodovodu, v.č. 106 : </t>
  </si>
  <si>
    <t>722295084VD</t>
  </si>
  <si>
    <t>Cirkulační čerpadlo teplé vody, 230V, G5/4" vnější závit, dodávka a montáž</t>
  </si>
  <si>
    <t xml:space="preserve">nerez nebo bronz, pro H=4,00 a průtok 3,00 m3/h : </t>
  </si>
  <si>
    <t>72242239060VD</t>
  </si>
  <si>
    <t>Rohový ventil se zpětnou klapkou G1/2", dodávka a montáž</t>
  </si>
  <si>
    <t xml:space="preserve">1*4   d, součet viz schéma vodovodu, v.č. 106 : </t>
  </si>
  <si>
    <t>72242239062VD</t>
  </si>
  <si>
    <t>Podomítkový ventil průtočný, G1/2", chromová rozeta a rukojeť, dodávka a montáž</t>
  </si>
  <si>
    <t xml:space="preserve">1*1   MO1 (2x), součet viz schéma vodovodu, v.č. 106 : </t>
  </si>
  <si>
    <t>72242239871VD</t>
  </si>
  <si>
    <t>Pračkový rohový ventil se zpětnou klapkou, G1/2"xG3/4", dodávka a montáž</t>
  </si>
  <si>
    <t xml:space="preserve">1*1   rezerve demi, součet viz půdorys vodovodu, v.č. 104 : </t>
  </si>
  <si>
    <t xml:space="preserve">1*1   MC, součet viz schéma vodovodu, v.č. 106 : </t>
  </si>
  <si>
    <t>722009014VD</t>
  </si>
  <si>
    <t>Vyregulování soustavy teplé vody a cirkulace</t>
  </si>
  <si>
    <t>722009021VD</t>
  </si>
  <si>
    <t>Oddělovač potrubních systémů typ BA DN20, dodávka a montáž, napojení na kanalizaci-volné hrdlo DN50</t>
  </si>
  <si>
    <t>722422389001VD</t>
  </si>
  <si>
    <t>Ventil uzavírací se šikmým sedlem, DN15, závitový nebo lisovací spoj, těleso červený bronz, sedlo, ventilu z nerezi, vřetenový převod, dodávka a montáž</t>
  </si>
  <si>
    <t>722422389002VD</t>
  </si>
  <si>
    <t>Ventil uzavírací se šikmým sedlem, DN20, závitový nebo lisovací spoj, těleso červený bronz, sedlo, ventilu z nerezi, vřetenový převod, dodávka a montáž</t>
  </si>
  <si>
    <t xml:space="preserve">1*32   součet viz schéma vodovodu, v.č. 106 : </t>
  </si>
  <si>
    <t>722422389003VD</t>
  </si>
  <si>
    <t>Ventil uzavírací se šikmým sedlem, DN25, závitový nebo lisovací spoj, těleso červený bronz, sedlo, ventilu z nerezi, vřetenový převod, dodávka a montáž</t>
  </si>
  <si>
    <t xml:space="preserve">1*6   součet viz schéma vodovodu, v.č. 106 : </t>
  </si>
  <si>
    <t>722422389005VD</t>
  </si>
  <si>
    <t>Ventil uzavírací se šikmým sedlem, DN40, závitový nebo lisovací spoj, těleso červený bronz, sedlo, ventilu z nerezi, vřetenový převod, dodávka a montáž</t>
  </si>
  <si>
    <t>722422389006VD</t>
  </si>
  <si>
    <t>Ventil uzavírací se šikmým sedlem, DN50, závitový nebo lisovací spoj, těleso červený bronz, sedlo, ventilu z nerezi, vřetenový převod, dodávka a montáž</t>
  </si>
  <si>
    <t xml:space="preserve">1*4   součet viz schéma vodovodu, v.č. 106 : </t>
  </si>
  <si>
    <t>722422389007VD</t>
  </si>
  <si>
    <t>Ventil uzavírací se šikmým sedlem, DN65, závitový nebo lisovací spoj, těleso červený bronz, sedlo, ventilu z nerezi, dodávka a montáž</t>
  </si>
  <si>
    <t>725019101R00</t>
  </si>
  <si>
    <t>Výlevky diturvitové výlevka s plastovou mřížkou, stojící</t>
  </si>
  <si>
    <t xml:space="preserve">1*2   VYL, součet viz schéma vodovodu a kanalizace, v.č. 105, 106 : </t>
  </si>
  <si>
    <t>725860202R00</t>
  </si>
  <si>
    <t>Zápachové uzávěrky (sifony) pro zařizovací předměty D 40, 50 mm x 6/4"; pro dřezy; PP; příslušenství stavitelný kulový kloub</t>
  </si>
  <si>
    <t xml:space="preserve">1*4   N, součet viz schéma vodovodu a kanalizace, v.č. 105, 106 : </t>
  </si>
  <si>
    <t xml:space="preserve">1*3   DZ, součet viz schéma vodovodu a kanalizace, v.č. 105, 106 : </t>
  </si>
  <si>
    <t>725860213R00</t>
  </si>
  <si>
    <t>Zápachové uzávěrky (sifony) pro zařizovací předměty D 32, 40 mm x 5/4"; pro umyvadla; PP; příslušenství krycí růžice odtoku, zpětný uzávěr</t>
  </si>
  <si>
    <t xml:space="preserve">1*2   U, součet viz schéma vodovodu a kanalizace, v.č. 105, 106 : </t>
  </si>
  <si>
    <t xml:space="preserve">1*2   Uo, součet viz schéma vodovodu a kanalizace, v.č. 105, 106 : </t>
  </si>
  <si>
    <t xml:space="preserve">1*3   UN, součet viz schéma vodovodu a kanalizace, v.č. 105, 106 : </t>
  </si>
  <si>
    <t xml:space="preserve">1*3   UZB, součet viz schéma vodovodu a kanalizace, v.č. 105, 106 : </t>
  </si>
  <si>
    <t>725017122RV1</t>
  </si>
  <si>
    <t>Umyvadlo keramické, bílé, 55cm, dodávka a montáž</t>
  </si>
  <si>
    <t>725090011VD</t>
  </si>
  <si>
    <t>Demontáž stávajících zařizovacích předmětů včetně přesunu hmot ekologické likvidace odpadu</t>
  </si>
  <si>
    <t>725825111RV1</t>
  </si>
  <si>
    <t>Baterie umyvadlová nástěnná ruční chrom, keramická kartuše, usměrňovač toku, dodávka a montáž</t>
  </si>
  <si>
    <t xml:space="preserve">bez perlátoru : </t>
  </si>
  <si>
    <t>725825111RV2</t>
  </si>
  <si>
    <t>Baterie umyvadlová nástěnná ruční chrom, loketní ovládání, keramická kartuše, usměrňovač toku,, dodávka a montáž</t>
  </si>
  <si>
    <t>725825114RV1</t>
  </si>
  <si>
    <t>Baterie dřezová nástěnná ruční chrom, keramická kartuše, usměrňovač toku, dodávka a montáž</t>
  </si>
  <si>
    <t xml:space="preserve">1*3   VZ, součet viz schéma vodovodu a kanalizace, v.č. 105, 106 : </t>
  </si>
  <si>
    <t>725119001VD</t>
  </si>
  <si>
    <t>Nádržka vysoko položená, bílý plast + RVG1/2" + splachovací trubka vedená ve stěně, připojovací, hadička, dodávka a montáž</t>
  </si>
  <si>
    <t xml:space="preserve">1*2   NAD, součet viz schéma vodovodu a kanalizace, v.č. 105, 106 : </t>
  </si>
  <si>
    <t>767995101RV1</t>
  </si>
  <si>
    <t>Systémové uložení potrubí</t>
  </si>
  <si>
    <t xml:space="preserve">0,5*(223)+0,5*(461)   0,5kg/1,0m potrubí vodovodu a kanalizace, viz výkresy kanalizace a vodovodu : </t>
  </si>
  <si>
    <t>342</t>
  </si>
  <si>
    <t>767995102RV1</t>
  </si>
  <si>
    <t>Nosná kovová konstrukce pro potrubí kanalizace, atypický zámečnický výrobek, dodávka a montáž</t>
  </si>
  <si>
    <t xml:space="preserve">pro potrubí odvodu kondenzátu v 1.PP, odvod kondenzátu z potrubí VZT pod strupem 1.PP - strojovna VZT : </t>
  </si>
  <si>
    <t xml:space="preserve">1,5*(20)   1,5kg/1,0m potrubí, viz půdorys kanalizace v 1.PP, v.č. 101 : </t>
  </si>
  <si>
    <t>941955002R00</t>
  </si>
  <si>
    <t>Lešení lehké pracovní pomocné pomocné, o výšce lešeňové podlahy přes 1,2 do 1,9 m</t>
  </si>
  <si>
    <t>970051080R00</t>
  </si>
  <si>
    <t>Jádrové vrtání, kruhové prostupy v železobetonu jádrové vrtání , do D 80 mm, ŽB</t>
  </si>
  <si>
    <t>0,37*1</t>
  </si>
  <si>
    <t>970056080R00</t>
  </si>
  <si>
    <t>Jádrové vrtání, kruhové prostupy v železobetonu příplatek za jádrové vrtání do stropu, do D 80 mm, ŽB</t>
  </si>
  <si>
    <t>713400821R00</t>
  </si>
  <si>
    <t>Odstranění tepelné izolace potrubí pásy nebo foĺiemi_x000D_
 potrubí</t>
  </si>
  <si>
    <t>(2*3,14*0,025)*10</t>
  </si>
  <si>
    <t>(2*3,14*0,0125)*10</t>
  </si>
  <si>
    <t>722182011R00</t>
  </si>
  <si>
    <t>Montáž tepelné izolace potrubí lepicí páska, sponky , do DN 25</t>
  </si>
  <si>
    <t>722182014R00</t>
  </si>
  <si>
    <t>Montáž tepelné izolace potrubí lepicí páska, sponky , přes DN 25 do DN 40</t>
  </si>
  <si>
    <t>732199100RM1</t>
  </si>
  <si>
    <t>Montáž orientačních štítků s dodávkou orientačního štítku</t>
  </si>
  <si>
    <t>soubor</t>
  </si>
  <si>
    <t>800-731</t>
  </si>
  <si>
    <t>733110806R00</t>
  </si>
  <si>
    <t>Demontáž potrubí z ocelových trubek závitových přes 15 do DN 32</t>
  </si>
  <si>
    <t>(beztlaký kondenzát od stávaj.VZT č.11)</t>
  </si>
  <si>
    <t>733120819R00</t>
  </si>
  <si>
    <t>Demontáž potrubí z ocelových trubek hladkých přes 38 do D 60,3</t>
  </si>
  <si>
    <t>(přípojka potrubí ke stávajícímu VZT zařízení č.11)</t>
  </si>
  <si>
    <t>733890803R00</t>
  </si>
  <si>
    <t>Vnitrostaveništní přemístění demontovaných hmot rozvodů potrubí vodorovně do 100 m_x000D_
 z objektů výšky přes 6 do 24 m</t>
  </si>
  <si>
    <t>vrtání : 0,00106</t>
  </si>
  <si>
    <t>izolace : 0,00495</t>
  </si>
  <si>
    <t>potrubí : 0,032+0,0473</t>
  </si>
  <si>
    <t>armatury : 0,039+0,034+0,0035</t>
  </si>
  <si>
    <t>ocel : 0,03</t>
  </si>
  <si>
    <t>734100812R00</t>
  </si>
  <si>
    <t>Demontáž přírubových armatur se dvěma přírubami, přes 50 do DN 100</t>
  </si>
  <si>
    <t>Demontáž stávajícího regulačního ventilu M=128kg/h vč. pohonu a protipřírub u parního zvlhčovače stávaj. VZT zařízení č.11</t>
  </si>
  <si>
    <t>734160812R00</t>
  </si>
  <si>
    <t>Demontáž odvaděčů kondenzátu do DN 25</t>
  </si>
  <si>
    <t>u stávajícího VZT zařízení č.11</t>
  </si>
  <si>
    <t>734200824R00</t>
  </si>
  <si>
    <t>Demontáž závitových armatur se dvěma závity, přes 6/4 do G 2"</t>
  </si>
  <si>
    <t>767996801R00</t>
  </si>
  <si>
    <t>Demontáž ostatních doplňků staveb atypických konstrukcí_x000D_
 o hmotnosti přes 20 do 50 kg</t>
  </si>
  <si>
    <t>(uložení potrubí)</t>
  </si>
  <si>
    <t>1,5*10,0</t>
  </si>
  <si>
    <t>998733203R00</t>
  </si>
  <si>
    <t>Přesun hmot pro rozvody potrubí v objektech výšky do 24 m</t>
  </si>
  <si>
    <t>03-1.1.1_P</t>
  </si>
  <si>
    <t>D+M Trubky z nerez oceli dle AISI 316; RA&lt;0,8; leštěno, po montáži odmaštěno, mořeno a pasivováno; , ruční svařování; pro rozvody potrubí čisté páry 2,7bar D38x2</t>
  </si>
  <si>
    <t>03-1.1.10_P</t>
  </si>
  <si>
    <t>D+M koleno 90° z nerez oceli dle AISI 304, D22x2</t>
  </si>
  <si>
    <t>03-1.1.2_P</t>
  </si>
  <si>
    <t>D+M Trubky z nerez oceli dle AISI 304; po montáži odmaštěno, mořeno a pasivováno; ruční svařování;, pro rozvody potrubí kondenzátu čisté páry 2,7bar a odfuku od pojistných ventilů D22x2</t>
  </si>
  <si>
    <t>03-1.1.7_P</t>
  </si>
  <si>
    <t>D+M Napojení na stávající nerezové potrubí AISI 316  D38x2  potrubím D38x2</t>
  </si>
  <si>
    <t>03-1.1.8_P</t>
  </si>
  <si>
    <t>D+M Napojení na stávající nerezové potrubí AISI 304  D22x2 potrubím D22x2</t>
  </si>
  <si>
    <t>03-1.1.9_P</t>
  </si>
  <si>
    <t>D+M koleno 90° z nerez oceli dle AISI 316, D38x2</t>
  </si>
  <si>
    <t>03-1.2.1.1_P</t>
  </si>
  <si>
    <t>D+M Filtr nerez AISI 316 pro čistou páru odolný do 200°C, PN 16, síto s kruhovými otvory 0,8mm, přivařovací , D11/4"</t>
  </si>
  <si>
    <t>03-1.2.1.2_P</t>
  </si>
  <si>
    <t>D+M Kulový kohout třídílný nerez AISI 304 pro kondenzát čisté páry, přivařovací, odolný do 200°C, PN 16, ovládaný pákou,  D1/2"</t>
  </si>
  <si>
    <t>03-1.2.1.3_P</t>
  </si>
  <si>
    <t>D+M Zpětný ventil nerez AISI 304 pro kondenzát čisté páry, PN16, D1/2"</t>
  </si>
  <si>
    <t>03-1.2.1.4_P</t>
  </si>
  <si>
    <t>D+M Manometr nerez O 100, 0-6bar, do 200°C vč. vodní předlohy "U" nerez O 1/2", manometrického, zkušebního ventilu třícestného nerez O 1/2"</t>
  </si>
  <si>
    <t>03-1.3.1_P</t>
  </si>
  <si>
    <t>D+M Doplňkové konstrukce - závěsy potrubí , (konzole, kluz. podpěry, objímky, táhla), stavebnicového systému(galvanicky pozinkované)</t>
  </si>
  <si>
    <t>03-1.3.10_P</t>
  </si>
  <si>
    <t>Ruční vytlačovací přístroj</t>
  </si>
  <si>
    <t>03-1.3.11_P</t>
  </si>
  <si>
    <t>D+M Protipožární identifikační štítek</t>
  </si>
  <si>
    <t>03-1.3.4_P</t>
  </si>
  <si>
    <t>D+M Pasivace a proplach</t>
  </si>
  <si>
    <t>03-1.3.5_P</t>
  </si>
  <si>
    <t>D+M Kontrola svarů</t>
  </si>
  <si>
    <t>03-1.3.6_P</t>
  </si>
  <si>
    <t>D+M Sterilizace</t>
  </si>
  <si>
    <t>03-1.3.7_P</t>
  </si>
  <si>
    <t>D+M Dokumentace zmapování svarů</t>
  </si>
  <si>
    <t>03-1.3.8_P</t>
  </si>
  <si>
    <t>D+M Validace - Instalační a Operační kvalifikace</t>
  </si>
  <si>
    <t>03-1.3.9_P</t>
  </si>
  <si>
    <t>D+M Protipožární těsnění prostupů ocel.trubek přes stavební požárně dělicí konstrukci: silikonový , protipožární tmel, pož.odolnost až EI 180min, kartuše 310ml</t>
  </si>
  <si>
    <t>03-1.5.1_P</t>
  </si>
  <si>
    <t>D+M Zaslepení stávající přípojky</t>
  </si>
  <si>
    <t>230120041R00</t>
  </si>
  <si>
    <t>Čištění potrubí profukováním nebo proplach. DN 32</t>
  </si>
  <si>
    <t>5+4</t>
  </si>
  <si>
    <t>230170011R00</t>
  </si>
  <si>
    <t>Zkouška těsnosti potrubí, DN do 40</t>
  </si>
  <si>
    <t>904      R00</t>
  </si>
  <si>
    <t>Hzs-zkousky v ramci montaz.praci</t>
  </si>
  <si>
    <t>h</t>
  </si>
  <si>
    <t>Prav.M</t>
  </si>
  <si>
    <t>Požární dohled po řezání a sváření</t>
  </si>
  <si>
    <t>283233621R</t>
  </si>
  <si>
    <t>páska spojovací Al, PE; samolepicí; jednostranně; spoj parotěsný; š = 50,0 mm; l = 50 m</t>
  </si>
  <si>
    <t>63143051R</t>
  </si>
  <si>
    <t>pouzdro potrubní minerální vlákno; povrchová úprava Al fólie; vnitřní průměr 27,0 mm; tl. izolace 25,0 mm; provozní teplota  do 600 °C; tepelná vodivost (50°C) 0,040 W/mK; tepelná vodivost (250°C) 0,083 W/mK</t>
  </si>
  <si>
    <t>63143113R</t>
  </si>
  <si>
    <t>pouzdro potrubní minerální vlákno; povrchová úprava Al fólie; vnitřní průměr 43,0 mm; tl. izolace 40,0 mm; provozní teplota  do 600 °C; tepelná vodivost (50°C) 0,040 W/mK; tepelná vodivost (250°C) 0,083 W/mK</t>
  </si>
  <si>
    <t>941955003R00</t>
  </si>
  <si>
    <t>Lešení lehké pracovní pomocné pomocné, o výšce lešeňové podlahy přes 1,9 do 2,5 m</t>
  </si>
  <si>
    <t>DN25 : (29+4+42)</t>
  </si>
  <si>
    <t>DN 32 : (14+12+38+12+24)</t>
  </si>
  <si>
    <t>722182016R00</t>
  </si>
  <si>
    <t>Montáž tepelné izolace potrubí lepicí páska, sponky , přes DN 40 do DN 80</t>
  </si>
  <si>
    <t>DN50 : (17+38+6)</t>
  </si>
  <si>
    <t>733111125R00</t>
  </si>
  <si>
    <t>Potrubí z trubek závitových ocelových bezešvých, běžných, nízkotlaké a středotlaké, DN 25</t>
  </si>
  <si>
    <t>(29+4+42)</t>
  </si>
  <si>
    <t>733111126R00</t>
  </si>
  <si>
    <t>Potrubí z trubek závitových ocelových bezešvých, běžných, nízkotlaké a středotlaké, DN 32</t>
  </si>
  <si>
    <t>(14+12+38+12+24)</t>
  </si>
  <si>
    <t>733111128R00</t>
  </si>
  <si>
    <t>Potrubí z trubek závitových ocelových bezešvých, běžných, nízkotlaké a středotlaké, DN 50</t>
  </si>
  <si>
    <t>(17+38+6)</t>
  </si>
  <si>
    <t>733110808R00</t>
  </si>
  <si>
    <t>Demontáž potrubí z ocelových trubek závitových přes 32 do DN 50</t>
  </si>
  <si>
    <t>733190106R00</t>
  </si>
  <si>
    <t>Tlakové zkoušky potrubí ocelových závitových, plastových, měděných do DN 32</t>
  </si>
  <si>
    <t>DN 25 : (29+4+42)</t>
  </si>
  <si>
    <t>733190108R00</t>
  </si>
  <si>
    <t>Tlakové zkoušky potrubí ocelových závitových, plastových, měděných přes DN 40 do DN 50</t>
  </si>
  <si>
    <t>potrubí : 1,25552</t>
  </si>
  <si>
    <t>armatury : 0,1050</t>
  </si>
  <si>
    <t>734172112R00</t>
  </si>
  <si>
    <t>Průhledítka, mezikusy, přírubové spoje mezikusy z ocelových trubek hladkých - jednoznačné_x000D_
 DN 25</t>
  </si>
  <si>
    <t>734173414R00</t>
  </si>
  <si>
    <t>Průhledítka, mezikusy, přírubové spoje přírubové spoje_x000D_
 PN 1,6/I MPa, DN 50</t>
  </si>
  <si>
    <t>734193216R00</t>
  </si>
  <si>
    <t>Ostatní přírubové armatury včetně dodávky materiálu mezipřírubová uzavírací a regulační klapka, DN 50, PN 16, litina, spoj bez navaření přírub</t>
  </si>
  <si>
    <t>734209104R00</t>
  </si>
  <si>
    <t>Montáž závitových armatur armatury ve specifikaci s jedním závitem, G 3/4"</t>
  </si>
  <si>
    <t>MONTÁŽ PRO: POHON PRO TLAKOVĚ NEZÁVISLÝ 2-CESTNÝ REGULAČNÍ VENTIL</t>
  </si>
  <si>
    <t>NAPÁJECÍ NAPĚTÍ 24V, OVLÁDÁNÍ 0-10V, ROVNOPROCENTNÍ CHARAKTERISTIKA, VŠE DODÁVKA MaR,</t>
  </si>
  <si>
    <t>734209114R00</t>
  </si>
  <si>
    <t>Montáž závitových armatur armatury ve specifikaci se dvěma závity, G 3/4"</t>
  </si>
  <si>
    <t>MONTÁŽ PRO: TLAKOVĚ NEZÁVISLÝ 2-CESTNÝ REGULAČNÍ VENTIL</t>
  </si>
  <si>
    <t>VŠE DODÁVKA MaR,</t>
  </si>
  <si>
    <t>734209118R00</t>
  </si>
  <si>
    <t>Montáž závitových armatur armatury ve specifikaci se dvěma závity, G 2"</t>
  </si>
  <si>
    <t>734235123R00</t>
  </si>
  <si>
    <t>Ventily a kohouty uzavírací závitové včetně dodávky materiálu kulový kohout, DN 25, vnitřní-vnitřní, PN 35, mosaz</t>
  </si>
  <si>
    <t>734235126R00</t>
  </si>
  <si>
    <t>Ventily a kohouty uzavírací závitové včetně dodávky materiálu kulový kohout, DN 50, vnitřní-vnitřní, PN 35, mosaz</t>
  </si>
  <si>
    <t>734245123R00</t>
  </si>
  <si>
    <t>Ventily a klapky zpětné závitové včetně dodávky materiálu zpětný ventil, DN 25, vnitřní-vnitřní závit, PN 16, mosaz</t>
  </si>
  <si>
    <t>734245126R00</t>
  </si>
  <si>
    <t>Ventily a klapky zpětné závitové včetně dodávky materiálu zpětný ventil, DN 50, vnitřní-vnitřní závit, PN 10, mosaz</t>
  </si>
  <si>
    <t>734265314R00</t>
  </si>
  <si>
    <t>Šroubení včetně dodávky materiálu topenářské šroubení, DN 25, přímé, PN 16, mosaz</t>
  </si>
  <si>
    <t>734265317R00</t>
  </si>
  <si>
    <t>Šroubení včetně dodávky materiálu topenářské šroubení, DN 50, přímé, PN 16,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</si>
  <si>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</si>
  <si>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</si>
  <si>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</si>
  <si>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</si>
  <si>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734295216R00</t>
  </si>
  <si>
    <t>Ostatní armatury filtry a kohouty kulové s filtrem závitové včetně dodávky materiálu filtr, DN 50, vnitřní-vnitřní závit, PN 20, mosaz</t>
  </si>
  <si>
    <t>734421150R00</t>
  </si>
  <si>
    <t>Tlakoměry včetně dodávky materiálu_x000D_
 deformační 0-10 MPa č. 53312, D 100</t>
  </si>
  <si>
    <t>734494213R00</t>
  </si>
  <si>
    <t>Stavoznaky, ochranné jímky, návarky návarky s trubkovým závitem_x000D_
 G 1/2"</t>
  </si>
  <si>
    <t>Návarek pro teploměr a manometr</t>
  </si>
  <si>
    <t>783226100R00</t>
  </si>
  <si>
    <t>Nátěry kov.stavebních doplňk.konstrukcí syntetické základní</t>
  </si>
  <si>
    <t>0,065*236</t>
  </si>
  <si>
    <t>783424740R00</t>
  </si>
  <si>
    <t>Nátěry potrubí a armatur syntetické potrubí, do DN 50 mm, základní</t>
  </si>
  <si>
    <t>na vzduchu schnoucí</t>
  </si>
  <si>
    <t>DN32 : (14+12+38+12+24)</t>
  </si>
  <si>
    <t>03-2.1.1-T</t>
  </si>
  <si>
    <t>D+M Čerpadlo oběhové, elektronicky regulovatelné,(Č-11.P), Q=3,9 m3, H=3,0 m, Pel=56 W, 230 V, dodávka topení, -šroubení pro čerpadlo G 1" (2ks)</t>
  </si>
  <si>
    <t>03-2.1.2-T</t>
  </si>
  <si>
    <t>D+M Čerpadlo oběhové, elektronicky regulovatelné,(Č-11.1.D), Q=0,62 m3, H=3,0 m, Pel=51 W, 230 V, dodávka topení, -šroubení pro čerpadlo G 1" (2ks)</t>
  </si>
  <si>
    <t>03-2.1.3-T</t>
  </si>
  <si>
    <t>D+M Čerpadlo oběhové, elektronicky regulovatelné,(Č-11.2.D), Q=0,63 m3, H=3,0 m, Pel=51 W, 230 V, dodávka topení, -šroubení pro čerpadlo G 1" (2ks)</t>
  </si>
  <si>
    <t>03-2.1.4-T</t>
  </si>
  <si>
    <t>D+M Čerpadlo oběhové, elektronicky regulovatelné,(Č-11.3.D), Q=0,61 m3, H=3,0 m, Pel=51 W, 230 V, dodávka topení, -šroubení pro čerpadlo G 1" (2ks)</t>
  </si>
  <si>
    <t>03-2.1.5-T</t>
  </si>
  <si>
    <t>D+M Čerpadlo oběhové, elektronicky regulovatelné,(Č-12.D), Q=0,47 m3, H=3,0 m, Pel=51 W, 230 V, dodávka topení, -šroubení pro čerpadlo G 1" (2ks)</t>
  </si>
  <si>
    <t>03-2.1.7-T</t>
  </si>
  <si>
    <t>Uvedení čerpadel do provozu</t>
  </si>
  <si>
    <t>03-2.3.12-T</t>
  </si>
  <si>
    <t>D+M Automatomatický odvzdušňovací ventil G1/2"</t>
  </si>
  <si>
    <t>03-2.3.2a-T</t>
  </si>
  <si>
    <t>D+M Vyvažovací ventil ruční závitový s měřícími vsuvkami G 1/2“</t>
  </si>
  <si>
    <t>03-2.3.2b-T</t>
  </si>
  <si>
    <t>D+M Vyvažovací ventil ruční závitový s měřícími vsuvkami G 3/4“</t>
  </si>
  <si>
    <t>03-2.3.2d-T</t>
  </si>
  <si>
    <t>D+M Vyvažovací ventil ruční závitový s měřícími vsuvkami G 6/4“</t>
  </si>
  <si>
    <t>03-2.3.8-T</t>
  </si>
  <si>
    <t>D+M Teploměr jednotrubkový, stonek 100 mm, nerez jímka  rozsah 0-120°C</t>
  </si>
  <si>
    <t>03-2.4.2-T</t>
  </si>
  <si>
    <t>D+M Doplňkové konstrukce – závěsy potrubí (objímky+táhla)</t>
  </si>
  <si>
    <t>73420910P</t>
  </si>
  <si>
    <t>Montáž armatur závitových,s 1závitem, G 2</t>
  </si>
  <si>
    <t>73449421P</t>
  </si>
  <si>
    <t>Návarky pro čidla MaR G 1/2,  (dle MaR), 100 mm, jímka</t>
  </si>
  <si>
    <t>767990010RA0</t>
  </si>
  <si>
    <t>Ostatní atypické kovové prvky do 5 kg/kus</t>
  </si>
  <si>
    <t>Hydraulické vyvážení topného systému : 36</t>
  </si>
  <si>
    <t>Zajištění požárního dozoru po řezání a sváření : 160</t>
  </si>
  <si>
    <t>Napuštění a vypuštění systému : 12</t>
  </si>
  <si>
    <t>904      R02</t>
  </si>
  <si>
    <t>Hzs-zkousky v ramci montaz.praci, Topná zkouška</t>
  </si>
  <si>
    <t>-vyvážení a zaregulování systému</t>
  </si>
  <si>
    <t>vyvážení a zaregulování systému : 72</t>
  </si>
  <si>
    <t>909      R00</t>
  </si>
  <si>
    <t>Hzs-nezmeritelne stavebni prace</t>
  </si>
  <si>
    <t>63143082R</t>
  </si>
  <si>
    <t>pouzdro potrubní minerální vlákno; povrchová úprava Al fólie; vnitřní průměr 34,0 mm; tl. izolace 30,0 mm; provozní teplota  do 600 °C; tepelná vodivost (50°C) 0,040 W/mK; tepelná vodivost (250°C) 0,083 W/mK</t>
  </si>
  <si>
    <t>63143083R</t>
  </si>
  <si>
    <t>pouzdro potrubní minerální vlákno; povrchová úprava Al fólie; vnitřní průměr 43,0 mm; tl. izolace 30,0 mm; provozní teplota  do 600 °C; tepelná vodivost (50°C) 0,040 W/mK; tepelná vodivost (250°C) 0,083 W/mK</t>
  </si>
  <si>
    <t>63143155R</t>
  </si>
  <si>
    <t>pouzdro potrubní minerální vlákno; povrchová úprava Al fólie; vnitřní průměr 61,0 mm; tl. izolace 50,0 mm; provozní teplota  do 600 °C; tepelná vodivost (50°C) 0,040 W/mK; tepelná vodivost (250°C) 0,083 W/mK</t>
  </si>
  <si>
    <t>A4.26</t>
  </si>
  <si>
    <t>970031160R00</t>
  </si>
  <si>
    <t>Jádrové vrtání, kruhové prostupy v cihelném zdivu jádrové vrtání, do D 160 mm, zdivo cihelné</t>
  </si>
  <si>
    <t>0,15*20</t>
  </si>
  <si>
    <t>970033160R00</t>
  </si>
  <si>
    <t>Jádrové vrtání, kruhové prostupy v cihelném zdivu příplatek za jádrové vrtání ve H nad 1,5 m , do D 160 mm, zdivo cihelné</t>
  </si>
  <si>
    <t>(2*3,14*0,05)*80</t>
  </si>
  <si>
    <t>713571111RU1</t>
  </si>
  <si>
    <t>Požárně ochranná manžeta EI 90, D 50 mm</t>
  </si>
  <si>
    <t>713571112RU1</t>
  </si>
  <si>
    <t>Požárně ochranná manžeta EI 90, D 63 mm</t>
  </si>
  <si>
    <t>733110810R00</t>
  </si>
  <si>
    <t>Demontáž potrubí z ocelových trubek závitových přes 50 do DN 80</t>
  </si>
  <si>
    <t>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t>
  </si>
  <si>
    <t>potrubí do DN100 : 0,68640</t>
  </si>
  <si>
    <t>izolace : 0,05275</t>
  </si>
  <si>
    <t>734109214R00</t>
  </si>
  <si>
    <t>Montáž přírubových armatur armatury ve specifikaci se dvěma přírubami, PN 1,6, DN 50</t>
  </si>
  <si>
    <t>(regulační ventily dod. MaR)</t>
  </si>
  <si>
    <t>734163118R00</t>
  </si>
  <si>
    <t>Odváděče kondenzátu, odlučovače vody, filtry, přírubové spoje včetně dodávky materiálu_x000D_
 filtr, DN 80, PN 16, spoj s navařením přírub, litina</t>
  </si>
  <si>
    <t>734173416R00</t>
  </si>
  <si>
    <t>Průhledítka, mezikusy, přírubové spoje přírubové spoje_x000D_
 PN 1,6/I MPa, DN 65</t>
  </si>
  <si>
    <t>734173417R00</t>
  </si>
  <si>
    <t>Průhledítka, mezikusy, přírubové spoje přírubové spoje_x000D_
 PN 1,6/I MPa, DN 80</t>
  </si>
  <si>
    <t>3.2.4 : 4</t>
  </si>
  <si>
    <t>3.2.2 : 5</t>
  </si>
  <si>
    <t>734193218R00</t>
  </si>
  <si>
    <t>Ostatní přírubové armatury včetně dodávky materiálu mezipřírubová uzavírací a regulační klapka, DN 80, PN 16, litina, spoj bez navaření přírub</t>
  </si>
  <si>
    <t>734209113R00</t>
  </si>
  <si>
    <t>Montáž závitových armatur armatury ve specifikaci se dvěma závity, G 1/2"</t>
  </si>
  <si>
    <t>734209116R00</t>
  </si>
  <si>
    <t>Montáž závitových armatur armatury ve specifikaci se dvěma závity, G 5/4"</t>
  </si>
  <si>
    <t>734235124R00</t>
  </si>
  <si>
    <t>Ventily a kohouty uzavírací závitové včetně dodávky materiálu kulový kohout, DN 32, vnitřní-vnitřní, PN 35, mosaz</t>
  </si>
  <si>
    <t>734235125R00</t>
  </si>
  <si>
    <t>Ventily a kohouty uzavírací závitové včetně dodávky materiálu kulový kohout, DN 40, vnitřní-vnitřní, PN 35, mosaz</t>
  </si>
  <si>
    <t>734235131R00</t>
  </si>
  <si>
    <t>Ventily a kohouty uzavírací závitové včetně dodávky materiálu kulový kohout s odvodněním, DN 15, vnitřní-vnitřní, PN 42, mosaz</t>
  </si>
  <si>
    <t>A4.12</t>
  </si>
  <si>
    <t>734235132R00</t>
  </si>
  <si>
    <t>Ventily a kohouty uzavírací závitové včetně dodávky materiálu kulový kohout s odvodněním, DN 20, vnitřní-vnitřní, PN 42, mosaz</t>
  </si>
  <si>
    <t>734265312R00</t>
  </si>
  <si>
    <t>Šroubení včetně dodávky materiálu topenářské šroubení, DN 15, přímé, PN 16, mosaz</t>
  </si>
  <si>
    <t>3.2.9 : 2</t>
  </si>
  <si>
    <t>734265315R00</t>
  </si>
  <si>
    <t>Šroubení včetně dodávky materiálu topenářské šroubení, DN 32, přímé, PN 16, mosaz</t>
  </si>
  <si>
    <t>3.2.1 : 8</t>
  </si>
  <si>
    <t>3.2.3 : 8</t>
  </si>
  <si>
    <t>3.2.5 : 3</t>
  </si>
  <si>
    <t>3.2.9 : 4</t>
  </si>
  <si>
    <t>734265316R00</t>
  </si>
  <si>
    <t>Šroubení včetně dodávky materiálu topenářské šroubení, DN 40, přímé, PN 16, mosaz</t>
  </si>
  <si>
    <t>3.2.1 : 4</t>
  </si>
  <si>
    <t>3.2.3 : 2</t>
  </si>
  <si>
    <t>3.2.5 : 1</t>
  </si>
  <si>
    <t>3.2.1 : 2</t>
  </si>
  <si>
    <t>734295214R00</t>
  </si>
  <si>
    <t>Ostatní armatury filtry a kohouty kulové s filtrem závitové včetně dodávky materiálu filtr, DN 32, vnitřní-vnitřní závit, PN 20, mosaz</t>
  </si>
  <si>
    <t>734295215R00</t>
  </si>
  <si>
    <t>Ostatní armatury filtry a kohouty kulové s filtrem závitové včetně dodávky materiálu filtr, DN 40, vnitřní-vnitřní závit, PN 20, mosaz</t>
  </si>
  <si>
    <t>734411141R00</t>
  </si>
  <si>
    <t>Teploměry technické a měřiče tepla teploměr dvojkový s pevným stonkem a jímkou rozsah do 200° C_x000D_
 DTR, pevný stonek 60 mm</t>
  </si>
  <si>
    <t>-30 až +50 °C</t>
  </si>
  <si>
    <t>734494121R00</t>
  </si>
  <si>
    <t>Stavoznaky, ochranné jímky, návarky návarky s metrickým závitem_x000D_
 M 20x1,5, délka do 220 mm</t>
  </si>
  <si>
    <t>734494215R00</t>
  </si>
  <si>
    <t>Stavoznaky, ochranné jímky, návarky návarky s trubkovým závitem_x000D_
 G 1"</t>
  </si>
  <si>
    <t>(dle specifikace MaR)</t>
  </si>
  <si>
    <t>783222100R00</t>
  </si>
  <si>
    <t>Nátěry kov.stavebních doplňk.konstrukcí syntetické dvojnásobné</t>
  </si>
  <si>
    <t>230120043R00</t>
  </si>
  <si>
    <t>Čištění potrubí profukováním nebo proplach. DN 50</t>
  </si>
  <si>
    <t>230120046R00</t>
  </si>
  <si>
    <t>Čištění potrubí profukováním nebo proplach. DN 100</t>
  </si>
  <si>
    <t>3.1.1a-CHL</t>
  </si>
  <si>
    <t>D+M Plastové potrubí třívrstvé pro rozvody chladicí a technologické vody vody do teploty 40°C, vyztužené čedičovým vláknem polypropylen typu 4 (PP-RCT) složení PP-RCT/PP-RCT+BF/PP-RCT, S5, SDR 11</t>
  </si>
  <si>
    <t>(min. 15bar) délková roztažnost max. 0,05mm/m°C; včetně tvarovek a redukcí, deklarovaná životnost 50let, záruka výrobce 10let, D20x2,3</t>
  </si>
  <si>
    <t>3.1.1b-CHL</t>
  </si>
  <si>
    <t>(min. 15bar) délková roztažnost max. 0,05mm/m°C; včetně tvarovek a redukcí, deklarovaná životnost 50let, záruka výrobce 10let, D40x3,7</t>
  </si>
  <si>
    <t>24*2+3*2*2</t>
  </si>
  <si>
    <t>3.1.1c-CHL</t>
  </si>
  <si>
    <t>(min. 15bar) délková roztažnost max. 0,05mm/m°C; včetně tvarovek a redukcí, deklarovaná životnost 50let, záruka výrobce 10let, D50x4,6</t>
  </si>
  <si>
    <t>10*2</t>
  </si>
  <si>
    <t>3.1.1d-CHL</t>
  </si>
  <si>
    <t>(min. 15bar) délková roztažnost max. 0,05mm/m°C; včetně tvarovek a redukcí, deklarovaná životnost 50let, záruka výrobce 10let, D63x5,8</t>
  </si>
  <si>
    <t>10*2+32*2+10*2</t>
  </si>
  <si>
    <t>3.1.1f-CHL</t>
  </si>
  <si>
    <t>(min. 15bar) délková roztažnost max. 0,05mm/m°C; včetně tvarovek a redukcí, deklarovaná životnost 50let, záruka výrobce 10let, D90x8,2</t>
  </si>
  <si>
    <t>26*2+14*2+2*2</t>
  </si>
  <si>
    <t>3.1.2a-CHL</t>
  </si>
  <si>
    <t>D+M Připojení na stávající rozvody (dle skutečné dimenze rozvodů) do DN50</t>
  </si>
  <si>
    <t>3.1.2b-CHL</t>
  </si>
  <si>
    <t>D+M Připojení na stávající rozvody (dle skutečné dimenze rozvodů) do DN100</t>
  </si>
  <si>
    <t>3.2.11-CHL</t>
  </si>
  <si>
    <t>D+M Automatický odvzdušňovací ventil s plovákem řízeným bezúkapovým odfukovacím ventilem, (automatické odvzdušňování při provozu a plnění, automatické zavzdušňování při vypouštění)</t>
  </si>
  <si>
    <t>provoz odvzdušňování do 10 bar, G3/4"</t>
  </si>
  <si>
    <t>3.2.15-CHL</t>
  </si>
  <si>
    <t>D+M Doplňkové konstrukce - stavebnicové prvky</t>
  </si>
  <si>
    <t>3.2.7-CHL</t>
  </si>
  <si>
    <t>D+M Ruční vyvažovací ventil závitový; PN20 se samotěsnícími měřícími vsuvkami, plynulé nastavení, aretovatelné přednastavení, kvs=33, včetně šroubení a těsnění, DN50</t>
  </si>
  <si>
    <t>3.2.8-CHL</t>
  </si>
  <si>
    <t>D+M Ruční vyvažovací ventil přírubový PN16 se samotěsnícími měřícími vsuvkami, plynulé nastavení , kv hodnoty, aretovatelné přednastavení, tlakově odlehčená kuželka, vč. protipřírub a těsnění, DN65</t>
  </si>
  <si>
    <t>3.5.1a-CHL</t>
  </si>
  <si>
    <t>D+M Izolační trubice ze syntetického kaučuku pro izolování rozvodů chlazení,teplotní rozsah-40~+50°C, součinitel tepelné vodivosti 0,033W/mK,tl. izolace 25mm (znač. vnitřní průměr izol.),do DN20</t>
  </si>
  <si>
    <t>3.5.1b-CHL</t>
  </si>
  <si>
    <t>D+M Izolační trubice ze syntetického kaučuku pro izolování rozvodů chlazení,teplotní rozsah-40~+50°C, součinitel tepelné vodivosti 0,033W/mK,tl. izolace 25mm (znač. vnitřní průměr izol.),do DN40</t>
  </si>
  <si>
    <t>3.5.1c-CHL</t>
  </si>
  <si>
    <t>D+M Izolační trubice ze syntetického kaučuku pro izolování rozvodů chlazení,teplotní rozsah-40~+50°C, součinitel tepelné vodivosti 0,033W/mK,tl. izolace 25mm (znač. vnitřní průměr izol.),do DN50</t>
  </si>
  <si>
    <t>3.5.1d-CHL</t>
  </si>
  <si>
    <t>D+M Izolační trubice ze syntetického kaučuku pro izolování rozvodů chlazení,teplotní rozsah-40~+50°C, součinitel tepelné vodivosti 0,033W/mK,tl. izolace 25mm (znač. vnitřní průměr izol.),do DN63</t>
  </si>
  <si>
    <t>3.5.1f-CHL</t>
  </si>
  <si>
    <t>D+M Izolační trubice ze syntetického kaučuku pro izolování rozvodů chlazení,teplotní rozsah-40~+50°C, součinitel tepelné vodivosti 0,033W/mK,tl. izolace 25mm (znač. vnitřní průměr izol.),do DN90</t>
  </si>
  <si>
    <t>3.5.2-CHL</t>
  </si>
  <si>
    <t>D+M Izolace plošná ze syntetického kaučuku pro izolování těles tloušťka 25mm</t>
  </si>
  <si>
    <t>3.5.3a-CHL</t>
  </si>
  <si>
    <t>D+M Izolační chladové objímky pro mechanické kotvení tl.izol.25mm, vnitř.průměr izolace 20mm</t>
  </si>
  <si>
    <t>3.5.3b-CHL</t>
  </si>
  <si>
    <t>D+M Izolační chladové objímky pro mechanické kotvení tl.izol.25mm, vnitř.průměr izolace 40mm</t>
  </si>
  <si>
    <t>3.5.3c-CHL</t>
  </si>
  <si>
    <t>D+M Izolační chladové objímky pro mechanické kotvení tl.izol.25mm, vnitř.průměr izolace 50mm</t>
  </si>
  <si>
    <t>3.5.3d-CHL</t>
  </si>
  <si>
    <t>D+M Izolační chladové objímky pro mechanické kotvení tl.izol.25mm, vnitř.průměr izolace 63mm</t>
  </si>
  <si>
    <t>3.5.3f-CHL</t>
  </si>
  <si>
    <t>D+M Izolační chladové objímky pro mechanické kotvení tl.izol.25mm, vnitř.průměr izolace 90mm</t>
  </si>
  <si>
    <t>3.5.4-CHL</t>
  </si>
  <si>
    <t>Neoprenové lepidlo 1l</t>
  </si>
  <si>
    <t xml:space="preserve">l     </t>
  </si>
  <si>
    <t>3.5.5-CHL</t>
  </si>
  <si>
    <t>Čistič lepidla 1l</t>
  </si>
  <si>
    <t>3.5.6-CHL</t>
  </si>
  <si>
    <t>Samolepicí páska 3mmx50mmx15m</t>
  </si>
  <si>
    <t>733190109P</t>
  </si>
  <si>
    <t>Tlaková zkouška potrubí  DN 100</t>
  </si>
  <si>
    <t>767990010RAA</t>
  </si>
  <si>
    <t>Zaregulování systému - chladicí zkouška : 72</t>
  </si>
  <si>
    <t>Hydraulické vyvážení chladicího systému : 4</t>
  </si>
  <si>
    <t>Zprovoznění (v kooperaci s MaR) : 8</t>
  </si>
  <si>
    <t>Naplnění a odvdušnění systému (ze stáv.systému v kooperaci s provozovatelem) : 8</t>
  </si>
  <si>
    <t>Vypuštění potřebné části stáv.systému : 4</t>
  </si>
  <si>
    <t>Požární dohled dle vyhlášky č.87/2000Sb. : 24</t>
  </si>
  <si>
    <t>31948309.AR</t>
  </si>
  <si>
    <t>příruba zaslepovací; mat. 11 375; Js 80 mm; 1,6 MPa; PN 16; vnitř.D = 78,0 mm; vnější D1= 200 mm; ČSN 13 1325</t>
  </si>
  <si>
    <t>Poznámka</t>
  </si>
  <si>
    <t>sada</t>
  </si>
  <si>
    <t xml:space="preserve">V ceně za dílo musí být zahrnuty veškeré materiály a výkony odpovídající textové a výkresové části dokumentace, které jsou nedílnou součástí agregovaných položek výkazu výměr. : </t>
  </si>
  <si>
    <t xml:space="preserve">Dodavatel je zodpovědný za úplnost své cenové nabídky, a je povinnen si ověřit skutečné množství a požadovanou kvalitu dodávaných stavebních prací, výrobků a jejich součástí dle předložené dokumentace. : </t>
  </si>
  <si>
    <t xml:space="preserve">Zadavatel požaduje vyplnit jednotkové ceny jednotlivých položek (pro případné přípočty a odpočty za dodatečně požadované výkony nebo změny v rozsahu : </t>
  </si>
  <si>
    <t xml:space="preserve">Cena každé položky musí zahrnovat kompletní provedení, tzn. celkovou dodávku a montáž, vč. ostatních pomocných a doplňkových materiálů a prací, přesunu hmot a všech režií a nákladů zhotovitele souvisejících s realizovanou částí. : </t>
  </si>
  <si>
    <t xml:space="preserve">PŘELOŽENÍ STÁVAJÍCÍCH VYPÍNAČŮ OSVĚTLENÍ V M.Č.2011, A 2117A - NUTNÉ PROVÉST JEŠTĚ PŘED ZAHÁJENÍM BOURACÍCH PRACÍ!! : </t>
  </si>
  <si>
    <t xml:space="preserve">Před objednávkou svítidel provést koordinaci s dodavatelem svítidel, aby byla zajištěna kompatibilita mezi svítidly a stropními podhledy. : </t>
  </si>
  <si>
    <t xml:space="preserve">Barevné provedení zásuvek bude podle příslušného napájecího obvodu (MDO - bílá, DO - zelená, ZIS DO - žlutá, ZIS VDO - oranžová, VDO-PC - hnědá), všechny zásuvky budou s popisovým polem : </t>
  </si>
  <si>
    <t xml:space="preserve">Rámečky pro zásuvky volit s ohledem na sestavení zázuvek dle půdorysu (rámeček jednoduchý, dvojnásobný, trojnásobný apod.) : </t>
  </si>
  <si>
    <t xml:space="preserve">Výměry jsou stanoveny z výkresů. : </t>
  </si>
  <si>
    <t>DOPLŇKY KONSTRUKCI - Kapsa na dokumentaci, D1.03.06-110</t>
  </si>
  <si>
    <t>23</t>
  </si>
  <si>
    <t>DOPLŇKY KONSTRUKCI - Bezpečnostní tabulky, D1.03.06-110</t>
  </si>
  <si>
    <t>DOPLŇKY KONSTRUKCI - Propojovací vodiče, lišty, nosné konstrukce, držáky přípojnic, kryty, lišty,, popipisné štítky apod. D1.03.06-110</t>
  </si>
  <si>
    <t>Oceloplechový skříňový rozvaděč, 5 polí - Krytí: IP40/IP20 - Pole 600x2000x400, D1.03.06-110</t>
  </si>
  <si>
    <t>Ks</t>
  </si>
  <si>
    <t>POL3_1</t>
  </si>
  <si>
    <t>Oceloplechový skříňový rozvaděč, 5 polí - Krytí: IP40/IP20 - -Pole 600x2000x400 (zakrytování z, tahokovu pro zajištění přirozeného větrání traf) D1.03.06-110</t>
  </si>
  <si>
    <t>Oceloplechový skříňový rozvaděč, 5 polí - Krytí: IP40/IP20 - Pole 400x2000x400, D1.03.06-110</t>
  </si>
  <si>
    <t>Podstavec pod rozvaděč - Podstavec v.100mm, š. 800mm, hl. 400mm, D1.03.06-110</t>
  </si>
  <si>
    <t>Podstavec pod rozvaděč - Podstavec v.100mm, š. 600mm, hl. 400mm, D1.03.06-110</t>
  </si>
  <si>
    <t>Podstavec pod rozvaděč - Podstavec v.100mm, š. 400mm, hl. 400mm, D1.03.06-110</t>
  </si>
  <si>
    <t>BOČNÍ ZÁKRYT IP40 - Hloubka 400 mm, D1.03.06-110</t>
  </si>
  <si>
    <t>BOČNÍ ZÁKRYT IP40 - Dělící přepážka mezi poli, D1.03.06-110</t>
  </si>
  <si>
    <t>21</t>
  </si>
  <si>
    <t>DOPLŇKY KONSTRUKCI -  Zákryt z plechu, D1.03.06-110</t>
  </si>
  <si>
    <t>26</t>
  </si>
  <si>
    <t>PŘIPOJNICE Cu - Cu 20x5, D1.03.06-110</t>
  </si>
  <si>
    <t>PŘIPOJNICE Cu - Podpěrný izolátor pro přípojnice, D1.03.06-110</t>
  </si>
  <si>
    <t>PŘIPOJNICE Cu - Držák podpěrného izolátoru, D1.03.06-110</t>
  </si>
  <si>
    <t>Oceloplechový skříňový rozvaděč, 5 polí - Krytí: IP40/IP20 - Pole 800x2000x400, D1.03.06-110</t>
  </si>
  <si>
    <t>100</t>
  </si>
  <si>
    <t>HLÍDAČE IZOLAČNÍHO STAVU - Zesilovač signálu, D1.03.06-110</t>
  </si>
  <si>
    <t>102</t>
  </si>
  <si>
    <t>Zásuvka do rozvaděče 2P+PE, 230V/16A, D1.03.06-110</t>
  </si>
  <si>
    <t>104</t>
  </si>
  <si>
    <t>Řadová svorkovnice do 2,5 mm2, D1.03.06-110</t>
  </si>
  <si>
    <t>105</t>
  </si>
  <si>
    <t>Řadová svorkovnice do 4 mm2, D1.03.06-110</t>
  </si>
  <si>
    <t>106</t>
  </si>
  <si>
    <t>Řadová svornice do 10 mm2, D1.03.06-110</t>
  </si>
  <si>
    <t>108</t>
  </si>
  <si>
    <t>UCPÁVKOVÁ VÝVODKA - P42, D1.03.06-110</t>
  </si>
  <si>
    <t>109</t>
  </si>
  <si>
    <t>UCPÁVKOVÁ VÝVODKA - P36, D1.03.06-110</t>
  </si>
  <si>
    <t>110</t>
  </si>
  <si>
    <t>UCPÁVKOVÁ VÝVODKA - P29, D1.03.06-110</t>
  </si>
  <si>
    <t>111</t>
  </si>
  <si>
    <t>UCPÁVKOVÁ VÝVODKA - P16, D1.03.06-110</t>
  </si>
  <si>
    <t>112</t>
  </si>
  <si>
    <t>UCPÁVKOVÁ VÝVODKA - P13.5, D1.03.06-110</t>
  </si>
  <si>
    <t>31</t>
  </si>
  <si>
    <t>VÝKONOVÉ VYPÍNAČE -  Hlavní vypínač, 3-pól, In=100A, D1.03.06-110</t>
  </si>
  <si>
    <t>VÝKONOVÉ VYPÍNAČE -  Pomocné kontakty přepínací 1/1, D1.03.06-110</t>
  </si>
  <si>
    <t>33</t>
  </si>
  <si>
    <t>VÝKONOVÉ VYPÍNAČE -  Vypínací cívka 230V, D1.03.06-110</t>
  </si>
  <si>
    <t>34</t>
  </si>
  <si>
    <t>VÝKONOVÉ VYPÍNAČE -  Vypínač, 3-pól, In=80A, D1.03.06-110</t>
  </si>
  <si>
    <t>36</t>
  </si>
  <si>
    <t>VÝKONOVÉ VYPÍNAČE -  Vypínač 3-pól, In=63A, D1.03.06-110</t>
  </si>
  <si>
    <t>41</t>
  </si>
  <si>
    <t>Ochrana napájecího vedení NN (50Hz) - SPD typ 2 - Přepětová ochrana , 3-fázový systém,3+1, TN-S,, 40, kA (8/20) D1.03.06-110</t>
  </si>
  <si>
    <t>43</t>
  </si>
  <si>
    <t>Pojistkový odpínač válcových pojistek, 3 polový, vel.22,do 125A, D1.03.06-110</t>
  </si>
  <si>
    <t>44</t>
  </si>
  <si>
    <t>Pojistkový odpínač válcových pojistek, 3 polový, vel.14 do 63A, D1.03.06-110</t>
  </si>
  <si>
    <t>45</t>
  </si>
  <si>
    <t>Pojistkový odpínač válcových pojistek, 1 polový vel.14 do 63A, D1.03.06-110</t>
  </si>
  <si>
    <t>46</t>
  </si>
  <si>
    <t>Pojistkový odpínač válcových pojistek, 1 polový,  vel. 10 do 32A, D1.03.06-110</t>
  </si>
  <si>
    <t>47</t>
  </si>
  <si>
    <t>Pojistkový odpínač vel 10 do 32A, 2 polový, D1.03.06-110</t>
  </si>
  <si>
    <t>58</t>
  </si>
  <si>
    <t>Signální svítidla - Signálka s LED, 230.....240V, zelená, D1.03.06-110</t>
  </si>
  <si>
    <t>59</t>
  </si>
  <si>
    <t>Signální svítidla - Signálka s LED, 230.....240V, bílá, D1.03.06-110</t>
  </si>
  <si>
    <t>Ovládače - Stop tlačítko 3 zap. kontakty + krytka, D1.03.06-110</t>
  </si>
  <si>
    <t>Jistič, char C, 1-pólový, Icn=10kA, In=10A, D1.03.06-110</t>
  </si>
  <si>
    <t>64</t>
  </si>
  <si>
    <t>Jistič, char C, 1-pólový, Icn=10kA, In=16A, D1.03.06-110</t>
  </si>
  <si>
    <t>65</t>
  </si>
  <si>
    <t>Jistič, char B, 1-pólový, Icn=10kA, In=6A, D1.03.06-110</t>
  </si>
  <si>
    <t>66</t>
  </si>
  <si>
    <t>Jistič,  char B, 1-pólový, Icn=10kA, In=10A, D1.03.06-110</t>
  </si>
  <si>
    <t>67</t>
  </si>
  <si>
    <t>Jistič,  char B, 1-pólový, Icn=10kA, In=16A, D1.03.06-110</t>
  </si>
  <si>
    <t>Jistič,  char B, 2-pólový, Icn=10kA, In=16A, D1.03.06-110</t>
  </si>
  <si>
    <t>70</t>
  </si>
  <si>
    <t>Proudové chrániče s nadproudovou ochranou - Chránič s nadpr.ochr Ir=250A+puls.SS,A,1+N,char.B,, Idn=0.03A, In=16A D1.03.06-110</t>
  </si>
  <si>
    <t>71</t>
  </si>
  <si>
    <t>Proudové chrániče s nadproudovou ochranou -  Chránič s nadpr.ochr Ir=250A+puls.SS,A,1+N,char.C,, Idn=0.03A, In=10A D1.03.06-110</t>
  </si>
  <si>
    <t>72</t>
  </si>
  <si>
    <t>Proudové chrániče s nadproudovou ochranou - Chránič s nadpr.ochr Ir=250A+puls.SS,A,1+N,char.C,, Idn=0.03A, In=16A D1.03.06-110</t>
  </si>
  <si>
    <t>74</t>
  </si>
  <si>
    <t>Instalační stykač, 230V~, 25A, 2zap. kont., D1.03.06-110</t>
  </si>
  <si>
    <t>75</t>
  </si>
  <si>
    <t>Instalační stykač, 230V~, 25A, 4zap. kont., D1.03.06-110</t>
  </si>
  <si>
    <t>77</t>
  </si>
  <si>
    <t>Přepínač L1, L2, L3, 3 kontakty, D1.03.06-110</t>
  </si>
  <si>
    <t>79</t>
  </si>
  <si>
    <t>Sítový monitor napětí pro spínání nouzového osvětlení, BUS, inversní,  8 vstupů, RS485, D1.03.06-110</t>
  </si>
  <si>
    <t>81</t>
  </si>
  <si>
    <t>Impulsní relé, 230 V~, 1zap. kont., D1.03.06-110</t>
  </si>
  <si>
    <t>TŘÍFÁZOVÉ AUTOMATICKÉ PŘEPÍNACÍ A MONITOROVACÍ MODULY  Přepínací a monitorovací modul, 80A s funkcí, automatického  amanuálního přepínání (dodávka včetně 3 ks měřících transformátorů proudu</t>
  </si>
  <si>
    <t>4xprogramovatelný vstupní kontakt, 4x programovatelný digitální vstup, signalizace, alarmová hlášení, připojení a přeženos dat pomocí RS485 s protokolem BMS) D1.03.06-110</t>
  </si>
  <si>
    <t>85</t>
  </si>
  <si>
    <t>Příslušenství monitorovacího modulu, D1.03.06-110</t>
  </si>
  <si>
    <t>87</t>
  </si>
  <si>
    <t>Oddělovací transformátory pro zdravotnictví  se sníženým náběhovým proudem a sníženým ztrátovým, výkonem - Oddělovací transformátor jednofázový 230/230V, 5kVA D1.03.06-110</t>
  </si>
  <si>
    <t>88</t>
  </si>
  <si>
    <t>Oddělovací transformátory pro zdravotnictví  se sníženým náběhovým proudem a sníženým ztrátovým, výkonem - Oddělovací transformátor jednofázový 230/230V, 4kVA D1.03.06-110</t>
  </si>
  <si>
    <t>MĚŘÍCÍ TRANSFORMÁTOR PROUDU NN - 50/0,05A, D1.03.06-110</t>
  </si>
  <si>
    <t>92</t>
  </si>
  <si>
    <t>Přepínač sítí 80A, 2x pom.kont 1/0, 2x0/1, uzamykatelná rukojeť, D1.03.06-110</t>
  </si>
  <si>
    <t>93</t>
  </si>
  <si>
    <t>Přepínač sítí 63A, 2x pom.kont 1/0, 2x0/1, uzamykatelná rukojeť, D1.03.06-110</t>
  </si>
  <si>
    <t>Bezpečnostní napájecí zdroj 230V AC/ AC20, 9VA, D1.03.06-110</t>
  </si>
  <si>
    <t>HLÍDAČE IZOLAČNÍHO STAVU - Vyhodnocovací jednotka lokálních poruch, 6 kanálu, AC 230V, D1.03.06-110</t>
  </si>
  <si>
    <t>98</t>
  </si>
  <si>
    <t>HLÍDAČE IZOLAČNÍHO STAVU - Hlídač izolačního stavu 230V AC, 50/60Hz, D1.03.06-110</t>
  </si>
  <si>
    <t>HLÍDAČE IZOLAČNÍHO STAVU - Kontrolní a signalizační panel, USB, až 150 alarmových adres, D1.03.06-110</t>
  </si>
  <si>
    <t>49</t>
  </si>
  <si>
    <t>Pojistková vložka vel.22, 80A gG, D1.03.06-110</t>
  </si>
  <si>
    <t>50</t>
  </si>
  <si>
    <t>Pojistková vložka vel.22, 63A gG, D1.03.06-110</t>
  </si>
  <si>
    <t>51</t>
  </si>
  <si>
    <t>Pojistková vložka vel 14, 50A gG, D1.03.06-110</t>
  </si>
  <si>
    <t>52</t>
  </si>
  <si>
    <t>Pojistková vložka vel 14, 32A aM, D1.03.06-110</t>
  </si>
  <si>
    <t>53</t>
  </si>
  <si>
    <t>Pojistková vložka vel 14, 50A aM, D1.03.06-110</t>
  </si>
  <si>
    <t>54</t>
  </si>
  <si>
    <t>Pojistková vložka vel. 10, 16A, gG, D1.03.06-110</t>
  </si>
  <si>
    <t>55</t>
  </si>
  <si>
    <t>Pojistková vložka vel. 10 4A, gG, D1.03.06-110</t>
  </si>
  <si>
    <t>56</t>
  </si>
  <si>
    <t>Pojistková vložka vel. 10 6A, gG, D1.03.06-110</t>
  </si>
  <si>
    <t>116</t>
  </si>
  <si>
    <t>117</t>
  </si>
  <si>
    <t>118</t>
  </si>
  <si>
    <t>119</t>
  </si>
  <si>
    <t>120</t>
  </si>
  <si>
    <t>121</t>
  </si>
  <si>
    <t>122</t>
  </si>
  <si>
    <t>123</t>
  </si>
  <si>
    <t>124</t>
  </si>
  <si>
    <t>128</t>
  </si>
  <si>
    <t>129</t>
  </si>
  <si>
    <t>130</t>
  </si>
  <si>
    <t>131</t>
  </si>
  <si>
    <t>143</t>
  </si>
  <si>
    <t>144</t>
  </si>
  <si>
    <t>146</t>
  </si>
  <si>
    <t>148</t>
  </si>
  <si>
    <t>149</t>
  </si>
  <si>
    <t>151</t>
  </si>
  <si>
    <t>152</t>
  </si>
  <si>
    <t>153</t>
  </si>
  <si>
    <t>155</t>
  </si>
  <si>
    <t>156</t>
  </si>
  <si>
    <t>Proudové chrániče s nadproudovou ochranou - Chránič s nadpr.ochr Ir=250A+puls.SS,A,1+N,char.C,, Idn=0.03A, In=10A D1.03.06-110</t>
  </si>
  <si>
    <t>157</t>
  </si>
  <si>
    <t>159</t>
  </si>
  <si>
    <t>162</t>
  </si>
  <si>
    <t>164</t>
  </si>
  <si>
    <t>166</t>
  </si>
  <si>
    <t>169</t>
  </si>
  <si>
    <t>170</t>
  </si>
  <si>
    <t>172</t>
  </si>
  <si>
    <t>Oddělovací transformátory pro zdravotnictví  se sníženým náběhovým proudem a sníženým ztrátovým, výkonem Oddělovací transformátor jednofázový 230/230V, 5kVA D1.03.06-110</t>
  </si>
  <si>
    <t>173</t>
  </si>
  <si>
    <t>Oddělovací transformátory pro zdravotnictví  se sníženým náběhovým proudem a sníženým ztrátovým, výkonem Oddělovací transformátor jednofázový 230/230V, 4kVA D1.03.06-110</t>
  </si>
  <si>
    <t>175</t>
  </si>
  <si>
    <t>177</t>
  </si>
  <si>
    <t>178</t>
  </si>
  <si>
    <t>180</t>
  </si>
  <si>
    <t>182</t>
  </si>
  <si>
    <t>183</t>
  </si>
  <si>
    <t>185</t>
  </si>
  <si>
    <t>187</t>
  </si>
  <si>
    <t>188</t>
  </si>
  <si>
    <t>189</t>
  </si>
  <si>
    <t>191</t>
  </si>
  <si>
    <t>192</t>
  </si>
  <si>
    <t>193</t>
  </si>
  <si>
    <t>194</t>
  </si>
  <si>
    <t>195</t>
  </si>
  <si>
    <t>134</t>
  </si>
  <si>
    <t>135</t>
  </si>
  <si>
    <t>136</t>
  </si>
  <si>
    <t>137</t>
  </si>
  <si>
    <t>138</t>
  </si>
  <si>
    <t>139</t>
  </si>
  <si>
    <t>140</t>
  </si>
  <si>
    <t>141</t>
  </si>
  <si>
    <t>215</t>
  </si>
  <si>
    <t>DOPLŇKY KONSTRUKCI - Kapsa na dokumentaci, D1.03.06-111</t>
  </si>
  <si>
    <t>216</t>
  </si>
  <si>
    <t>DOPLŇKY KONSTRUKCI - Bezpečnostní tabulky, D1.03.06-111</t>
  </si>
  <si>
    <t>217</t>
  </si>
  <si>
    <t>DOPLŇKY KONSTRUKCI - Propojovací vodiče, lišty, nosné konstrukce, držáky přípojnic, kryty, lišty,, popipisné štítky apod. D1.03.06-111</t>
  </si>
  <si>
    <t>202</t>
  </si>
  <si>
    <t>Oceloplechový skříňový rozvaděč, 5 polí - Krytí: IP40/IP20 - Pole 800x2000x400, D1.03.06-111</t>
  </si>
  <si>
    <t>203</t>
  </si>
  <si>
    <t>Oceloplechový skříňový rozvaděč, 5 polí - Krytí: IP40/IP20 - Pole 600x2000x400, D1.03.06-111</t>
  </si>
  <si>
    <t>204</t>
  </si>
  <si>
    <t>Oceloplechový skříňový rozvaděč, 5 polí - Krytí: IP40/IP20 - Pole 600x2000x400 (zakrytování z, tahokovu pro zajištění přirozeného větrání traf) D1.03.06-111</t>
  </si>
  <si>
    <t>205</t>
  </si>
  <si>
    <t>Oceloplechový skříňový rozvaděč, 5 polí - Krytí: IP40/IP20 - Pole 400x2000x400, D1.03.06-111</t>
  </si>
  <si>
    <t>207</t>
  </si>
  <si>
    <t>Podstavec pod rozvaděč - Podstavec v.100mm, š. 800mm, hl. 400mm, D1.03.06-111</t>
  </si>
  <si>
    <t>208</t>
  </si>
  <si>
    <t>Podstavec pod rozvaděč - Podstavec v.100mm, š. 600mm, hl. 400mm, D1.03.06-111</t>
  </si>
  <si>
    <t>209</t>
  </si>
  <si>
    <t>Podstavec pod rozvaděč - Podstavec v.100mm, š. 400mm, hl. 400mm, D1.03.06-111</t>
  </si>
  <si>
    <t>211</t>
  </si>
  <si>
    <t>BOČNÍ ZÁKRYT IP40 - Hloubka 400 mm, D1.03.06-111</t>
  </si>
  <si>
    <t>212</t>
  </si>
  <si>
    <t>BOČNÍ ZÁKRYT IP40 - Dělící přepážka mezi poli, D1.03.06-111</t>
  </si>
  <si>
    <t>214</t>
  </si>
  <si>
    <t>DOPLŇKY KONSTRUKCI -  Zákryt z plechu, D1.03.06-111</t>
  </si>
  <si>
    <t>219</t>
  </si>
  <si>
    <t>Cu 20x5, D1.03.06-111</t>
  </si>
  <si>
    <t>220</t>
  </si>
  <si>
    <t>Podpěrný izolátor pro přípojnice, D1.03.06-111</t>
  </si>
  <si>
    <t>224</t>
  </si>
  <si>
    <t>Hlavní vypínač, 3-pól, In=100A, D1.03.06-111</t>
  </si>
  <si>
    <t>225</t>
  </si>
  <si>
    <t>Pomocné kontakty přepínací 1/1, D1.03.06-111</t>
  </si>
  <si>
    <t>226</t>
  </si>
  <si>
    <t>Vypínací cívka 230V, D1.03.06-111</t>
  </si>
  <si>
    <t>227</t>
  </si>
  <si>
    <t>Vypínač, 3-pól, In=80A, D1.03.06-111</t>
  </si>
  <si>
    <t>228</t>
  </si>
  <si>
    <t>229</t>
  </si>
  <si>
    <t>230</t>
  </si>
  <si>
    <t>Vypínač 3-pól, In=63A, D1.03.06-111</t>
  </si>
  <si>
    <t>231</t>
  </si>
  <si>
    <t>232</t>
  </si>
  <si>
    <t>234</t>
  </si>
  <si>
    <t>Ochrana napájecího vedení NN (50Hz) - SPD typ 2 - Přepětová ochrana , 3-fázový systém,3+1, TN-S,, 40, kA (8/20) D1.03.06-111</t>
  </si>
  <si>
    <t>236</t>
  </si>
  <si>
    <t>Pojistkový odpínač válcových pojistek, 3 polový, vel.22,do 125A, D1.03.06-111</t>
  </si>
  <si>
    <t>237</t>
  </si>
  <si>
    <t>Pojistkový odpínač válcových pojistek, 3 polový, vel.14 do 63A, D1.03.06-111</t>
  </si>
  <si>
    <t>238</t>
  </si>
  <si>
    <t>Pojistkový odpínač válcových pojistek, 1 polový vel.14 do 63A, D1.03.06-111</t>
  </si>
  <si>
    <t>239</t>
  </si>
  <si>
    <t>Pojistkový odpínač válcových pojistek, 1 polový,  vel. 10 do 32A, D1.03.06-111</t>
  </si>
  <si>
    <t>240</t>
  </si>
  <si>
    <t>Pojistkový odpínač vel 10 do 32A, 2 polový, D1.03.06-111</t>
  </si>
  <si>
    <t>251</t>
  </si>
  <si>
    <t>Signální svítidla - Signálka s LED, 230.....240V, zelená, D1.03.06-111</t>
  </si>
  <si>
    <t>252</t>
  </si>
  <si>
    <t>Signální svítidla - Signálka s LED, 230.....240V, bílá, D1.03.06-111</t>
  </si>
  <si>
    <t>254</t>
  </si>
  <si>
    <t>Ovládače - Stop tlačítko 3 zap. kontakty + krytka, D1.03.06-111</t>
  </si>
  <si>
    <t>256</t>
  </si>
  <si>
    <t>Jistič, char C, 1-pólový, Icn=10kA, In=10A, D1.03.06-111</t>
  </si>
  <si>
    <t>257</t>
  </si>
  <si>
    <t>Jistič, char C, 1-pólový, Icn=10kA, In=16A, D1.03.06-111</t>
  </si>
  <si>
    <t>258</t>
  </si>
  <si>
    <t>Jistič, char B, 1-pólový, Icn=10kA, In=6A, D1.03.06-111</t>
  </si>
  <si>
    <t>259</t>
  </si>
  <si>
    <t>Jistič,  char B, 1-pólový, Icn=10kA, In=10A, D1.03.06-111</t>
  </si>
  <si>
    <t>260</t>
  </si>
  <si>
    <t>Jistič,  char B, 1-pólový, Icn=10kA, In=16A, D1.03.06-111</t>
  </si>
  <si>
    <t>261</t>
  </si>
  <si>
    <t>Jistič,  char B, 2-pólový, Icn=10kA, In=16A, D1.03.06-111</t>
  </si>
  <si>
    <t>263</t>
  </si>
  <si>
    <t>Proudové chrániče s nadproudovou ochranou - Chránič s nadpr.ochr Ir=250A+puls.SS,A,1+N,char.B,, Idn=0.03A, In=16A D1.03.06-111</t>
  </si>
  <si>
    <t>264</t>
  </si>
  <si>
    <t>Proudové chrániče s nadproudovou ochranou -  Chránič s nadpr.ochr Ir=250A+puls.SS,A,1+N,char.C,, Idn=0.03A, In=10A D1.03.06-111</t>
  </si>
  <si>
    <t>265</t>
  </si>
  <si>
    <t>Proudové chrániče s nadproudovou ochranou - Chránič s nadpr.ochr Ir=250A+puls.SS,A,1+N,char.C,, Idn=0.03A, In=16A D1.03.06-111</t>
  </si>
  <si>
    <t>267</t>
  </si>
  <si>
    <t>Instalační stykač, 230V~, 25A, 2zap. kont., D1.03.06-111</t>
  </si>
  <si>
    <t>268</t>
  </si>
  <si>
    <t>Instalační stykač, 230V~, 25A, 4zap. kont., D1.03.06-111</t>
  </si>
  <si>
    <t>270</t>
  </si>
  <si>
    <t>Přepínač L1, L2, L3, 3 kontakty, D1.03.06-111</t>
  </si>
  <si>
    <t>272</t>
  </si>
  <si>
    <t>Sítový monitor napětí pro spínání nouzového osvětlení, BUS, inversní,  8 vstupů, RS485, D1.03.06-111</t>
  </si>
  <si>
    <t>274</t>
  </si>
  <si>
    <t>Impulsní relé, 230 V~, 1zap. kont., D1.03.06-111</t>
  </si>
  <si>
    <t>277</t>
  </si>
  <si>
    <t>4xprogramovatelný vstupní kontakt, 4x programovatelný digitální vstup, signalizace, alarmová hlášení, připojení a přeženos dat pomocí RS485 s protokolem BMS) D1.03.06-111</t>
  </si>
  <si>
    <t>278</t>
  </si>
  <si>
    <t>Příslušenství monitorovacího modulu, D1.03.06-111</t>
  </si>
  <si>
    <t>280</t>
  </si>
  <si>
    <t>Oddělovací transformátory pro zdravotnictví  se sníženým náběhovým proudem a sníženým ztrátovým, výkonem - Oddělovací transformátor jednofázový 230/230V, 5kVA D1.03.06-111</t>
  </si>
  <si>
    <t>281</t>
  </si>
  <si>
    <t>Oddělovací transformátory pro zdravotnictví  se sníženým náběhovým proudem a sníženým ztrátovým, výkonem - Oddělovací transformátor jednofázový 230/230V, 4kVA D1.03.06-111</t>
  </si>
  <si>
    <t>283</t>
  </si>
  <si>
    <t>MĚŘÍCÍ TRANSFORMÁTOR PROUDU NN - 50/0,05A, D1.03.06-111</t>
  </si>
  <si>
    <t>285</t>
  </si>
  <si>
    <t>Přepínač sítí 80A, 2x pom.kont 1/0, 2x0/1, uzamykatelná rukojeť, D1.03.06-111</t>
  </si>
  <si>
    <t>286</t>
  </si>
  <si>
    <t>Přepínač sítí 63A, 2x pom.kont 1/0, 2x0/1, uzamykatelná rukojeť, D1.03.06-111</t>
  </si>
  <si>
    <t>288</t>
  </si>
  <si>
    <t>Bezpečnostní napájecí zdroj 230V AC/ AC20, 9VA, D1.03.06-111</t>
  </si>
  <si>
    <t>290</t>
  </si>
  <si>
    <t>HLÍDAČE IZOLAČNÍHO STAVU - Vyhodnocovací jednotka lokálních poruch, 6 kanálu, AC 230V, D1.03.06-111</t>
  </si>
  <si>
    <t>291</t>
  </si>
  <si>
    <t>HLÍDAČE IZOLAČNÍHO STAVU - Hlídač izolačního stavu 230V AC, 50/60Hz, D1.03.06-111</t>
  </si>
  <si>
    <t>293</t>
  </si>
  <si>
    <t>Zásuvka do rozvaděče 2P+PE, 230V/16A, D1.03.06-111</t>
  </si>
  <si>
    <t>295</t>
  </si>
  <si>
    <t>Řadová svorkovnice do 2,5 mm2, D1.03.06-111</t>
  </si>
  <si>
    <t>296</t>
  </si>
  <si>
    <t>Řadová svorkovnice do 4 mm2, D1.03.06-111</t>
  </si>
  <si>
    <t>297</t>
  </si>
  <si>
    <t>Řadová svornice do 10 mm2, D1.03.06-111</t>
  </si>
  <si>
    <t>299</t>
  </si>
  <si>
    <t>UCPÁVKOVÁ VÝVODKA - P42, D1.03.06-111</t>
  </si>
  <si>
    <t>300</t>
  </si>
  <si>
    <t>UCPÁVKOVÁ VÝVODKA - P36, D1.03.06-111</t>
  </si>
  <si>
    <t>301</t>
  </si>
  <si>
    <t>UCPÁVKOVÁ VÝVODKA - P29, D1.03.06-111</t>
  </si>
  <si>
    <t>302</t>
  </si>
  <si>
    <t>UCPÁVKOVÁ VÝVODKA -P16, D1.03.06-111</t>
  </si>
  <si>
    <t>303</t>
  </si>
  <si>
    <t>UCPÁVKOVÁ VÝVODKA - P13.5, D1.03.06-111</t>
  </si>
  <si>
    <t>242</t>
  </si>
  <si>
    <t>Pojistková vložka vel.22, 80A gG, D1.03.06-111</t>
  </si>
  <si>
    <t>243</t>
  </si>
  <si>
    <t>Pojistková vložka vel.22, 63A gG, D1.03.06-111</t>
  </si>
  <si>
    <t>244</t>
  </si>
  <si>
    <t>Pojistková vložka vel 14, 50A gG, D1.03.06-111</t>
  </si>
  <si>
    <t>245</t>
  </si>
  <si>
    <t>Pojistková vložka vel 14, 32A aM, D1.03.06-111</t>
  </si>
  <si>
    <t>246</t>
  </si>
  <si>
    <t>Pojistková vložka vel 14, 50A aM, D1.03.06-111</t>
  </si>
  <si>
    <t>247</t>
  </si>
  <si>
    <t>Pojistková vložka vel. 10, 16A, gG, D1.03.06-111</t>
  </si>
  <si>
    <t>248</t>
  </si>
  <si>
    <t>Pojistková vložka vel. 10 4A, gG, D1.03.06-111</t>
  </si>
  <si>
    <t>249</t>
  </si>
  <si>
    <t>Pojistková vložka vel. 10 6A, gG, D1.03.06-111</t>
  </si>
  <si>
    <t>307</t>
  </si>
  <si>
    <t>VÝKONOVÉ VYPÍNAČE -  Hlavní vypínač, 3-pól, In=100A, D1.03.06-111</t>
  </si>
  <si>
    <t>308</t>
  </si>
  <si>
    <t>VÝKONOVÉ VYPÍNAČE -  Pomocné kontakty přepínací 1/1, D1.03.06-111</t>
  </si>
  <si>
    <t>309</t>
  </si>
  <si>
    <t>VÝKONOVÉ VYPÍNAČE - Vypínací cívka 230V, D1.03.06-111</t>
  </si>
  <si>
    <t>310</t>
  </si>
  <si>
    <t>VÝKONOVÉ VYPÍNAČE -  Vypínač, 3-pól, In=80A, D1.03.06-111</t>
  </si>
  <si>
    <t>311</t>
  </si>
  <si>
    <t>312</t>
  </si>
  <si>
    <t>VÝKONOVÉ VYPÍNAČE -  Vypínací cívka 230V, D1.03.06-111</t>
  </si>
  <si>
    <t>313</t>
  </si>
  <si>
    <t>VÝKONOVÉ VYPÍNAČE -  Vypínač 3-pól, In=63A, D1.03.06-111</t>
  </si>
  <si>
    <t>314</t>
  </si>
  <si>
    <t>315</t>
  </si>
  <si>
    <t>317</t>
  </si>
  <si>
    <t>319</t>
  </si>
  <si>
    <t>320</t>
  </si>
  <si>
    <t>321</t>
  </si>
  <si>
    <t>322</t>
  </si>
  <si>
    <t>323</t>
  </si>
  <si>
    <t>334</t>
  </si>
  <si>
    <t>335</t>
  </si>
  <si>
    <t>337</t>
  </si>
  <si>
    <t>339</t>
  </si>
  <si>
    <t>340</t>
  </si>
  <si>
    <t>341</t>
  </si>
  <si>
    <t>343</t>
  </si>
  <si>
    <t>344</t>
  </si>
  <si>
    <t>346</t>
  </si>
  <si>
    <t>347</t>
  </si>
  <si>
    <t>348</t>
  </si>
  <si>
    <t>351</t>
  </si>
  <si>
    <t>353</t>
  </si>
  <si>
    <t>355</t>
  </si>
  <si>
    <t>357</t>
  </si>
  <si>
    <t>360</t>
  </si>
  <si>
    <t>361</t>
  </si>
  <si>
    <t>363</t>
  </si>
  <si>
    <t>364</t>
  </si>
  <si>
    <t>366</t>
  </si>
  <si>
    <t>368</t>
  </si>
  <si>
    <t>369</t>
  </si>
  <si>
    <t>371</t>
  </si>
  <si>
    <t>373</t>
  </si>
  <si>
    <t>374</t>
  </si>
  <si>
    <t>375</t>
  </si>
  <si>
    <t>HLÍDAČE IZOLAČNÍHO STAVU - Kontrolní a signalizační panel, 12 dig. vstupů,USB, až 150 alarmových, adres D1.03.06-111</t>
  </si>
  <si>
    <t>377</t>
  </si>
  <si>
    <t>378</t>
  </si>
  <si>
    <t>Zásuvka do rozvaděče 3P+PE+N, 400V/32A, D1.03.06-111</t>
  </si>
  <si>
    <t>380</t>
  </si>
  <si>
    <t>381</t>
  </si>
  <si>
    <t>382</t>
  </si>
  <si>
    <t>384</t>
  </si>
  <si>
    <t>385</t>
  </si>
  <si>
    <t>386</t>
  </si>
  <si>
    <t>387</t>
  </si>
  <si>
    <t>UCPÁVKOVÁ VÝVODKA - P16, D1.03.06-111</t>
  </si>
  <si>
    <t>388</t>
  </si>
  <si>
    <t>325</t>
  </si>
  <si>
    <t>326</t>
  </si>
  <si>
    <t>327</t>
  </si>
  <si>
    <t>328</t>
  </si>
  <si>
    <t>329</t>
  </si>
  <si>
    <t>330</t>
  </si>
  <si>
    <t>331</t>
  </si>
  <si>
    <t>332</t>
  </si>
  <si>
    <t>395</t>
  </si>
  <si>
    <t>Oceloplechové rozvodnice  - Propojovací vodiče, lišty, nosné konstrukce, držáky přípojnic, kryty,, lišty, apod. D1.03.06-112</t>
  </si>
  <si>
    <t>396</t>
  </si>
  <si>
    <t>Oceloplechové rozvodnice - Kapsa na dokumentaci, D1.03.06-112</t>
  </si>
  <si>
    <t>397</t>
  </si>
  <si>
    <t>Oceloplechové rozvodnice - Bezpečnostní tabulky, D1.03.06-112</t>
  </si>
  <si>
    <t>Ochrana napájecího vedení NN (50Hz) - SPD typ 2 - Přepětová ochrana , 3-fázový systém,3+1, TN-S,, 40, kA (8/20) D1.03.06-112</t>
  </si>
  <si>
    <t>401</t>
  </si>
  <si>
    <t>Hlavní vypínač, 3 pól, In=40A, D1.03.06-112</t>
  </si>
  <si>
    <t>403</t>
  </si>
  <si>
    <t>Pojistkový odpínač válcových pojistek, 3 polový, vel.14 do 63A, D1.03.06-112</t>
  </si>
  <si>
    <t>406</t>
  </si>
  <si>
    <t>Jistič, char C, 1-pólový, Icn=10kA, In=10A, D1.03.06-112</t>
  </si>
  <si>
    <t>407</t>
  </si>
  <si>
    <t>Jednotka pom.kont.průchozí 1z1v,, D1.03.06-112</t>
  </si>
  <si>
    <t>408</t>
  </si>
  <si>
    <t>Jistič, char B, 1-pólový, Icn=10kA, In=6A, D1.03.06-112</t>
  </si>
  <si>
    <t>409</t>
  </si>
  <si>
    <t>Jistič,  char B, 1-pólový, Icn=10kA, In=10A, D1.03.06-112</t>
  </si>
  <si>
    <t>410</t>
  </si>
  <si>
    <t>Jistič,  char B, 1-pólový, Icn=10kA, In=16A, D1.03.06-112</t>
  </si>
  <si>
    <t>412</t>
  </si>
  <si>
    <t>Instalační stykač, 230V~, 25A, 2zap. kont., D1.03.06-112</t>
  </si>
  <si>
    <t>414</t>
  </si>
  <si>
    <t>Impulsní relé, 230 V~, 1zap. kont., D1.03.06-112</t>
  </si>
  <si>
    <t>416</t>
  </si>
  <si>
    <t>Proudové chrániče s nadproudovou ochranou - Chránič s nadpr.ochr Ir=250A+puls.SS,A,1+N,char.B,, Idn=0.03A, In=16A D1.03.06-112</t>
  </si>
  <si>
    <t>418</t>
  </si>
  <si>
    <t>Sítový monitor napětí pro spínání nouzového osvětlení, BUS, inversní,  8 vstupů, RS485, D1.03.06-112</t>
  </si>
  <si>
    <t>420</t>
  </si>
  <si>
    <t>Řadová svorkovnice do 2,5 mm2, D1.03.06-112</t>
  </si>
  <si>
    <t>421</t>
  </si>
  <si>
    <t>Řadová svorkovnice do 4 mm2, D1.03.06-112</t>
  </si>
  <si>
    <t>423</t>
  </si>
  <si>
    <t>UCPÁVKOVÁ VÝVODKA - P29, D1.03.06-112</t>
  </si>
  <si>
    <t>424</t>
  </si>
  <si>
    <t>UCPÁVKOVÁ VÝVODKA - P16, D1.03.06-112</t>
  </si>
  <si>
    <t>425</t>
  </si>
  <si>
    <t>UCPÁVKOVÁ VÝVODKA - P13.5, D1.03.06-112</t>
  </si>
  <si>
    <t>394</t>
  </si>
  <si>
    <t>Oceloplechová nástěnná rozvodnice 144 modulů, 550 x 1050 x 150 mm (ŠxVxH), IP40/IP20, D1.03.06-112</t>
  </si>
  <si>
    <t>404</t>
  </si>
  <si>
    <t>Pojistková vložka vel 14, 32A gG, D1.03.06-112</t>
  </si>
  <si>
    <t>431</t>
  </si>
  <si>
    <t>Oceloplechové rozvodnice - Propojovací vodiče, lišty, nosné konstrukce, držáky přípojnic, kryty,, lišty, apod. D1.03.06-113</t>
  </si>
  <si>
    <t>432</t>
  </si>
  <si>
    <t>Oceloplechové rozvodnice - Kapsa na dokumentaci, D1.03.06-113</t>
  </si>
  <si>
    <t>433</t>
  </si>
  <si>
    <t>Oceloplechové rozvodnice - Bezpečnostní tabulky, D1.03.06-113</t>
  </si>
  <si>
    <t>435</t>
  </si>
  <si>
    <t>Ochrana napájecího vedení NN (50Hz) - SPD typ 2 - Přepětová ochrana , 3-fázový systém,3+1, TN-S,, 40, kA (8/20) D1.03.06-113</t>
  </si>
  <si>
    <t>437</t>
  </si>
  <si>
    <t>HLAVNÍ VYPÍNAČ - Vypínač 3-pól, In=63A, D1.03.06-113</t>
  </si>
  <si>
    <t>439</t>
  </si>
  <si>
    <t>Pojistkový odpínač válcových pojistek, 3 polový, vel.14 do 63A, D1.03.06-113</t>
  </si>
  <si>
    <t>442</t>
  </si>
  <si>
    <t>Jistič, char B, 1-pólový, Icn=10kA, In=6A, D1.03.06-113</t>
  </si>
  <si>
    <t>444</t>
  </si>
  <si>
    <t>Proudové chrániče s nadproudovou ochranou - Chránič s nadpr.ochr Ir=250A+puls.SS,A,1+N,char.B,, Idn=0.03A, In=16A D1.03.06-113</t>
  </si>
  <si>
    <t>446</t>
  </si>
  <si>
    <t>Řadová svorkovnice do 4 mm2, D1.03.06-113</t>
  </si>
  <si>
    <t>448</t>
  </si>
  <si>
    <t>UCPÁVKOVÁ VÝVODKA -  P29, D1.03.06-113</t>
  </si>
  <si>
    <t>449</t>
  </si>
  <si>
    <t>UCPÁVKOVÁ VÝVODKA - P16, D1.03.06-113</t>
  </si>
  <si>
    <t>450</t>
  </si>
  <si>
    <t>UCPÁVKOVÁ VÝVODKA - P13.5, D1.03.06-113</t>
  </si>
  <si>
    <t>430</t>
  </si>
  <si>
    <t>Oceloplechová nástěnná rozvodnice 96 modulů, 550 x 750 x 150 mm (ŠxVxH), IP40/IP20, D1.03.06-113</t>
  </si>
  <si>
    <t>440</t>
  </si>
  <si>
    <t>Pojistková vložka vel 14, 40A gG, D1.03.06-113</t>
  </si>
  <si>
    <t>456</t>
  </si>
  <si>
    <t>Oceloplechové rozvodnice - Propojovací vodiče, lišty, nosné konstrukce, držáky přípojnic, kryty,, lišty, apod. D1.03.06-114</t>
  </si>
  <si>
    <t>457</t>
  </si>
  <si>
    <t>Oceloplechové rozvodnice - Kapsa na dokumentaci, D1.03.06-114</t>
  </si>
  <si>
    <t>458</t>
  </si>
  <si>
    <t>Oceloplechové rozvodnice - Bezpečnostní tabulky, D1.03.06-114</t>
  </si>
  <si>
    <t>460</t>
  </si>
  <si>
    <t>Ochrana napájecího vedení NN (50Hz) - SPD typ 2 - Přepětová ochrana , 3-fázový systém,3+1, TN-S,, 40, kA (8/20) D1.03.06-114</t>
  </si>
  <si>
    <t>462</t>
  </si>
  <si>
    <t>HLAVNÍ VYPÍNAČ - Vypínač 3-pól, In=63A, D1.03.06-114</t>
  </si>
  <si>
    <t>464</t>
  </si>
  <si>
    <t>Pojistkový odpínač válcových pojistek, 3 polový, vel.14 do 63A, D1.03.06-114</t>
  </si>
  <si>
    <t>467</t>
  </si>
  <si>
    <t>Jistič, char B, 1-pólový, Icn=10kA, In=6A, D1.03.06-114</t>
  </si>
  <si>
    <t>468</t>
  </si>
  <si>
    <t>Jistič,  char B, 1-pólový, Icn=10kA, In=10A, D1.03.06-114</t>
  </si>
  <si>
    <t>469</t>
  </si>
  <si>
    <t>Jistič, char C, 1-pólový, Icn=10kA, In=16A, D1.03.06-114</t>
  </si>
  <si>
    <t>471</t>
  </si>
  <si>
    <t>Řadová svorkovnice do 4 mm2, D1.03.06-114</t>
  </si>
  <si>
    <t>473</t>
  </si>
  <si>
    <t>UCPÁVKOVÁ VÝVODKA - P29, D1.03.06-114</t>
  </si>
  <si>
    <t>474</t>
  </si>
  <si>
    <t>UCPÁVKOVÁ VÝVODKA - P16, D1.03.06-114</t>
  </si>
  <si>
    <t>475</t>
  </si>
  <si>
    <t>UCPÁVKOVÁ VÝVODKA - P13.5, D1.03.06-114</t>
  </si>
  <si>
    <t>455</t>
  </si>
  <si>
    <t>Oceloplechová nástěnná rozvodnice 96 modulů, 550 x 750 x 150 mm (ŠxVxH), IP40/IP20, D1.03.06-114</t>
  </si>
  <si>
    <t>465</t>
  </si>
  <si>
    <t>Pojistková vložka vel 14, 50A gG, D1.03.06-114</t>
  </si>
  <si>
    <t>482</t>
  </si>
  <si>
    <t>SOUČÁSTI KOMUNIKAČNÍ SBĚRNICE - Kontrolní a signalizační panel, USB, až 150 alarmových adres, D1.03.06-115</t>
  </si>
  <si>
    <t xml:space="preserve">Výroba rozvaděče je součástí dodávky monitorovacích a zobrazovacích panelů : </t>
  </si>
  <si>
    <t xml:space="preserve">Přístroje komunikační sběrnice budou předány výrobci rozvaděče : </t>
  </si>
  <si>
    <t>483</t>
  </si>
  <si>
    <t>SOUČÁSTI KOMUNIKAČNÍ SBĚRNICE - Převodník rozhraní RS485, Us AC/DC 24....240V, 50...60Hz, D1.03.06-115</t>
  </si>
  <si>
    <t>485</t>
  </si>
  <si>
    <t>Bezpečnostní napájecí zdroj 230V AC/ AC20, 9VA, D1.03.06-115</t>
  </si>
  <si>
    <t>490</t>
  </si>
  <si>
    <t>HLAVNÍ VYPÍNAČ - Vypínač, 3-pól, In=80A, D1.03.06-116</t>
  </si>
  <si>
    <t>492</t>
  </si>
  <si>
    <t>3 polový pojistkový odpínač nožových pojistek do 160A vel .00, D1.03.06-116</t>
  </si>
  <si>
    <t>493</t>
  </si>
  <si>
    <t>Pojistkový odpínač válcových pojistek, 3 polový, vel.14 do 63A, D1.03.06-116</t>
  </si>
  <si>
    <t>502</t>
  </si>
  <si>
    <t>Ochrana napájecího vedení 230 V/50 Hz  kombinované svodiče typu 1 a 2 (B+C) pro síť TN-C -, Kombinovaný svodič bleskových proudů a přepětí, vhodné pro 3-fázový systém TN-C, instalace na vstupu</t>
  </si>
  <si>
    <t>do budovy, 75 kA (10/350), 180 kA (8/20) D1.03.06--116</t>
  </si>
  <si>
    <t>504</t>
  </si>
  <si>
    <t>Ochrana napájecího vedení NN (50Hz) - SPD typ 2 - Přepětová ochrana , 3-fázový systém,3+1, TN-S,, 40, kA (8/20) D1.03.06-116</t>
  </si>
  <si>
    <t>506</t>
  </si>
  <si>
    <t>POMOCNÝ MATERIÁL - Propojovací vodiče, lišty, nosné konstrukce, držáky přípojnic, kryty, lišty,, apod. D1.03.06-116</t>
  </si>
  <si>
    <t>508</t>
  </si>
  <si>
    <t>Řadová svorkovnice do 2,5 mm2, D1.03.06-116</t>
  </si>
  <si>
    <t>510</t>
  </si>
  <si>
    <t>UCPÁVKOVÁ VÝVODKA - P42, D1.03.06-116</t>
  </si>
  <si>
    <t>511</t>
  </si>
  <si>
    <t>UCPÁVKOVÁ VÝVODKA - P36, D1.03.06-116</t>
  </si>
  <si>
    <t>512</t>
  </si>
  <si>
    <t>UCPÁVKOVÁ VÝVODKA - P29, D1.03.06-116</t>
  </si>
  <si>
    <t>513</t>
  </si>
  <si>
    <t>UCPÁVKOVÁ VÝVODKA - P16, D1.03.06-116</t>
  </si>
  <si>
    <t>514</t>
  </si>
  <si>
    <t>UCPÁVKOVÁ VÝVODKA - P13.5, D1.03.06-116</t>
  </si>
  <si>
    <t>495</t>
  </si>
  <si>
    <t>Pojistková vložka 125A gG vel. 00, D1.03.06--116</t>
  </si>
  <si>
    <t>496</t>
  </si>
  <si>
    <t>Pojistková vložka 80A gG vel. 00, D1.03.06-116</t>
  </si>
  <si>
    <t>497</t>
  </si>
  <si>
    <t>Pojistková vložka 63A gG vel. 00, D1.03.06-116</t>
  </si>
  <si>
    <t>498</t>
  </si>
  <si>
    <t>Pojistková vložka 40A gG vel. 00, D1.03.06-116</t>
  </si>
  <si>
    <t>499</t>
  </si>
  <si>
    <t>Pojistková vložka 32A gG vel. 00, D1.03.06-116</t>
  </si>
  <si>
    <t>Pojistková vložka vel 14, 63A gG, D1.03.06-116</t>
  </si>
  <si>
    <t>524</t>
  </si>
  <si>
    <t>Rozvodnice pro zapuštění do plechové příčky -  300x200x90 mm, D1.03.06-117</t>
  </si>
  <si>
    <t>544</t>
  </si>
  <si>
    <t>Spínače pro rozvody ve zdravotnictví - Přístroj přepínače střídavého (bezšroubové svorky); řazení 6,, 6So (do hořlavých podkladů B až F) D1.03.06-104</t>
  </si>
  <si>
    <t>549</t>
  </si>
  <si>
    <t>Krabice přístrojová pod omítku D68, D1.03.06-104</t>
  </si>
  <si>
    <t>551</t>
  </si>
  <si>
    <t>ELEKTROINSTALAČNÍ KRABICE - NA POVRCH, BEZHALOGENOVÁ - Krabice odbočná plastová, 5-ti pólová svork., IP 54,12 otv. D1.03.06-104</t>
  </si>
  <si>
    <t>553</t>
  </si>
  <si>
    <t>KABEL SILOVÝ, BEZHALOGENOVÝ B2ca s1d0 - Cu 3x1.5 (barevné značení O), volně, D1.03.06-104</t>
  </si>
  <si>
    <t>556</t>
  </si>
  <si>
    <t>PŘELOŽENÍ VYPÍNAČE - HZS - Drobné stavební práce, D1.03.06-104</t>
  </si>
  <si>
    <t>557</t>
  </si>
  <si>
    <t>PŘELOŽENÍ VYPÍNAČE - HZS - Montážní práce, D1.03.06-104</t>
  </si>
  <si>
    <t>563</t>
  </si>
  <si>
    <t>Svítidla "A" - LED svítidlo 41W, (ekv. 4x14W) vestavné do podhledu M600, IP54, mikrosmatický optický, systém,  index podání barev Ra&gt;80, 4000K, 4397 lm D1.03.06-104</t>
  </si>
  <si>
    <t>565</t>
  </si>
  <si>
    <t>Svítidla "B" (dodávka vestaveb OS) - LED svítidlo 41W, (ekv. 4x14W) vestavné do systémového kovového, podhledu M625, IP54, mikrosmatický optický systém,  index podání barev Ra&gt;80, 4000K, 4397 lm</t>
  </si>
  <si>
    <t>(dodávka vestaveb OS) D1.03.06-104</t>
  </si>
  <si>
    <t>567</t>
  </si>
  <si>
    <t>Svítidla "C" (dodávka vestaveb OS) - LED svítidlo 118W, (ekv. 4x28W) vestavné do systémového, kovového podhledu M625x1250, IP65, optický systém s tvrzeným oboustranně matovaným krycím sklem,</t>
  </si>
  <si>
    <t>index podání barev Ra&gt;90, 4000K, 1000 lm, stmívatelné systémem DALI (dodávka vestaveb OS) D1.03.06-104</t>
  </si>
  <si>
    <t>569</t>
  </si>
  <si>
    <t>Svítidla "D" (dodávka vestaveb OS) - LED svítidlo 41W, (ekv. 4x14W) vestavné do systémového kovového, podhledu M625x625, optický systém s tvrzeným oboustranně matovaným sklem,  index podání barev</t>
  </si>
  <si>
    <t>Ra&gt;90, 4000K, 4000 lm (dodávka vestaveb OS) D1.03.06-104</t>
  </si>
  <si>
    <t>571</t>
  </si>
  <si>
    <t>Svítidla "DS" (dodávka vestaveb OS) - LED svítidlo 41W, (ekv. 4x14W) vestavné do systémového, kovového podhledu M625x625, optický systém s tvrzeným oboustranně matovaným sklem,  index podání</t>
  </si>
  <si>
    <t>barev Ra&gt;90, 4000K, 4000 lm,  stmívatelné systémem DALI, (dodávka vestaveb OS) D1.03.06-104</t>
  </si>
  <si>
    <t>573</t>
  </si>
  <si>
    <t>Svítidla "F" -LED svítidlo průmyslové (ekv. 2x36W), přisazené, IP65, polykarbonátový difuzér, index, podání barev Ra&gt;80, 4000K, 4100 lm D1.03.06-104</t>
  </si>
  <si>
    <t>575</t>
  </si>
  <si>
    <t>Svítidla "R" (dodávka vestaveb OS) - Výstražné svítidlo "RTG - NEVSTUPOVAT" (dodávka vestaveb OS), D1.03.06-104</t>
  </si>
  <si>
    <t>577</t>
  </si>
  <si>
    <t>Spínače pro rozvody ve zdravotnictví - Přístroj spínače jednopólového (bezšroubové svorky); řazení 1, , 1So (do hořlavých podkladů B až F) D1.03.06-104</t>
  </si>
  <si>
    <t>578</t>
  </si>
  <si>
    <t>579</t>
  </si>
  <si>
    <t>Spínače pro rozvody ve zdravotnictví - Přístroj přepínače křížového (bezšroubové svorky); řazení 7,, 7So (do hořlavých podkladů B až F) D1.03.06-104</t>
  </si>
  <si>
    <t>580</t>
  </si>
  <si>
    <t>Spínače pro rozvody ve zdravotnictví - Přístroj ovládače zapínacího se svorkou N (bezšroubové, svorky); řazení 1/0, 1/0So, 1/0S (do hořlavých podkladů B až F) D1.03.06-104</t>
  </si>
  <si>
    <t>590</t>
  </si>
  <si>
    <t>Spínač pod omítku IP44 - Spínač jednopolový, s popisovým polem a rámečkem, zapuštěná montáž; řazení, 6,(1) b. bílá D1.03.06-104</t>
  </si>
  <si>
    <t>592</t>
  </si>
  <si>
    <t>Spínač nástěnný s popisovým polem - Spínač jednopólový IP 54; řazení 1;  b. bílá (na hořlavé, podklady B až D) D1.03.06-104</t>
  </si>
  <si>
    <t>594</t>
  </si>
  <si>
    <t>Krabice přístrojová  do kovových příček, vzduchotěsná, D 68, D1.03.06-104</t>
  </si>
  <si>
    <t>596</t>
  </si>
  <si>
    <t>598</t>
  </si>
  <si>
    <t>SVORKOVNICE KRABICOVÁ - 273-104 3x1-2,5mm2, D1.03.06-104</t>
  </si>
  <si>
    <t>600</t>
  </si>
  <si>
    <t>601</t>
  </si>
  <si>
    <t>KABEL SILOVÝ, BEZHALOGENOVÝ B2ca s1d0 - Cu 3x1.5 (barevné značení J) , volně, D1.03.06-104</t>
  </si>
  <si>
    <t>603</t>
  </si>
  <si>
    <t>KABEL SDĚLOVACÍ BEZHALOGENOVÝ B2ca s1d0 - SHKFH-R 2x2x0,8 , volně, D1.03.06-104</t>
  </si>
  <si>
    <t>605</t>
  </si>
  <si>
    <t>KABELOVÁ PŘÍCHYTKA - PŘÍCHYTKA JEDNOSTRANNÁ PRO 1 KABEL DO PRŮMĚRU 10mm, D1.03.06-104</t>
  </si>
  <si>
    <t>607</t>
  </si>
  <si>
    <t>KABEL SILOVÝ, BEZHALOGENOVÝ B2ca s1d0, FUNKČNÍ PŘI POŽÁRU, P60-R - Cu 3x1.5 (barevné značení J) ,, pevně D1.03.06-104</t>
  </si>
  <si>
    <t>608</t>
  </si>
  <si>
    <t>KABEL SILOVÝ, BEZHALOGENOVÝ B2ca s1d0, FUNKČNÍ PŘI POŽÁRU, P60-R - Cu 3x1.5 (barevné značení O) ,, pevně D1.03.06-104</t>
  </si>
  <si>
    <t>610</t>
  </si>
  <si>
    <t>UKONČENÍ KABELŮ - do 4x10  mm2, D1.03.06-104</t>
  </si>
  <si>
    <t>612</t>
  </si>
  <si>
    <t>OCELOVÁ PŘÍCHYTKA PRO KABEL + ŠROUB DO BETONU, KOMPLET, P60-R - Ocelová příchytka pro kabel s, funkčností při požáru P60-R, do průměru 10mm  vč. šroubu do betonu D1.03.06-104</t>
  </si>
  <si>
    <t>614</t>
  </si>
  <si>
    <t>Žlab kabelový  60x50, vč. spojek, nosných konstrukcí a příslušenství, D1.03.06-104</t>
  </si>
  <si>
    <t>616</t>
  </si>
  <si>
    <t>BEZHALOGENOVÉ TRUBKY - TRUBKA OHEBNÁ 350 N PA K MECHANICKÉ OCHRANĚ KABELŮ D16 mm2, D1.03.06-104</t>
  </si>
  <si>
    <t>617</t>
  </si>
  <si>
    <t>BEZHALOGENOVÉ TRUBKY - TRUBKA TUHÁ 750 N HF D16 mm2 vč. příchytek, D1.03.06-104</t>
  </si>
  <si>
    <t>619</t>
  </si>
  <si>
    <t>Nosná lišta pro upevnění svítidel vč. příslušenství a závěsů - komplet, D1.03.06-104</t>
  </si>
  <si>
    <t>621</t>
  </si>
  <si>
    <t>POŽÁRNÍ UCPÁVKA - EI 90 Kabel. přepážka PROMASTOP - I, D1.03.06-104</t>
  </si>
  <si>
    <t>623</t>
  </si>
  <si>
    <t>Práce v HZS - Demontáže stávajících svítidel, rozvodů, ovladačů, apod. - za provozu, D1.03.06-104</t>
  </si>
  <si>
    <t>624</t>
  </si>
  <si>
    <t>Práce v HZS -  Měření osvětlenosti po realizaci, D1.03.06-104</t>
  </si>
  <si>
    <t>625</t>
  </si>
  <si>
    <t>Práce v HZS - Demontáž a zpětná montáž svítidel na chodbách kde bude probíhat demontáž a zpětná, montáž podhledu - za provozu D1.03.06-104</t>
  </si>
  <si>
    <t>626</t>
  </si>
  <si>
    <t>Práce v HZS -  Drobné stavební práce, D1.03.06-104</t>
  </si>
  <si>
    <t>627</t>
  </si>
  <si>
    <t>Práce v HZS -  Ekologická likvadace demontovaného materiálu, odvoz, skladkování, D1.03.06-104</t>
  </si>
  <si>
    <t>628</t>
  </si>
  <si>
    <t>Práce v HZS -  Práce mimo ceníky, koordinace, D1.03.06-104</t>
  </si>
  <si>
    <t>629</t>
  </si>
  <si>
    <t>Práce v HZS -  Účast při zkouškách, vypínání, připojování, D1.03.06-104</t>
  </si>
  <si>
    <t>632</t>
  </si>
  <si>
    <t>PROVEDENI REVIZNICH ZKOUSEK DLE CSN 331500 - Revizni technik, D1.03.06-104</t>
  </si>
  <si>
    <t>633</t>
  </si>
  <si>
    <t>PROVEDENI REVIZNICH ZKOUSEK DLE CSN 331500 - Spoluprace s reviz.technikem, D1.03.06-104</t>
  </si>
  <si>
    <t>545</t>
  </si>
  <si>
    <t>Spínače pro rozvody ve zdravotnictví - Kryt spínače kolébkového;  b. alpská bílá, D1.03.06-104</t>
  </si>
  <si>
    <t>547</t>
  </si>
  <si>
    <t>Rámečky  pro spínače pro rozvody ve zdravotnictví - Rámeček pro elektroinstalační přístroje,, jednonásobný, s popisovým polem;  b. alpská bílá D1.03.06-104</t>
  </si>
  <si>
    <t>582</t>
  </si>
  <si>
    <t>Kryty pro spínače pro rozvody ve zdravotnictví - Kryt spínače kolébkového;  b. alpská bílá, D1.03.06-104</t>
  </si>
  <si>
    <t>583</t>
  </si>
  <si>
    <t>Kryty pro spínače pro rozvody ve zdravotnictví - Kryt spínače kolébkového, s čirým průzorem;  b., alpská bílá D1.03.06-104</t>
  </si>
  <si>
    <t>585</t>
  </si>
  <si>
    <t>586</t>
  </si>
  <si>
    <t>Rámečky  pro spínače pro rozvody ve zdravotnictví - Rameček pro elektroinstalační přístroje,, dvojnásobný vodorovný, s popisovým polem;  alpská bílá D1.03.06-104</t>
  </si>
  <si>
    <t>588</t>
  </si>
  <si>
    <t>Doutnavka signalizační, světlo oranžové, pro spínače ; řazení S, D1.03.06-104</t>
  </si>
  <si>
    <t>1159</t>
  </si>
  <si>
    <t>Podružný materiál</t>
  </si>
  <si>
    <t>1160</t>
  </si>
  <si>
    <t>PPV 6,00% z montáže: materiál + práce</t>
  </si>
  <si>
    <t>1161</t>
  </si>
  <si>
    <t>Doprava 3,60%, Přesun 1,00%</t>
  </si>
  <si>
    <t>638</t>
  </si>
  <si>
    <t>Nouzová svítidla "NP1" - Nouzové svítidlo LED s piktogramem (pro CBS),  230V AC / 220V DC, IP65,, adresný monitoring, přisazené nástěnné, 1W, 105 lm D1.03.06-105</t>
  </si>
  <si>
    <t>640</t>
  </si>
  <si>
    <t>Nouzová svítidla "NP3V" - Nouzové svítidlo LED s piktogramem (pro CBS),  230V AC / 220V DC, IP65,, adresný monitoring, vestavné do stěny,vestavný box + krycí deska,  1W, 105 lm D1.03.06-105</t>
  </si>
  <si>
    <t>642</t>
  </si>
  <si>
    <t>Nouzová svítidla "NB1V" - Nouzové svítidlo bezpečnostní pro osvětlení únikových cest, LED 1,6W, (pro, CBS),  230V AC / 220V DC, IP44,  adresný monitoring, vestavné stropní, 1x1,6W, 142 lm D1.03.06-105</t>
  </si>
  <si>
    <t>644</t>
  </si>
  <si>
    <t>Nouzová svítidla "NB3P" - Nouzové svítidlo bezpečnostní pro osvětlení otevřených prostorů, (antipanika) LED  (pro CBS),  230V AC / 220V DC, IP54,  adresný monitoring, přisazené, 4x1W, 410 lm</t>
  </si>
  <si>
    <t>D1.03.06-105</t>
  </si>
  <si>
    <t>646</t>
  </si>
  <si>
    <t>ELEKTROINSTALAČNÍ KRABICE - POŽÁRNĚ ODOLNÁ, 90min. - PO, Krabice rozvodná plastová, IP 54, vč., keramické svorkovnice, 1,5-6mm2 D1.03.06-105</t>
  </si>
  <si>
    <t>648</t>
  </si>
  <si>
    <t>ZVODNÁ KRABICE BEZHALOGENOVÁ NA POVRCH PRO NAPOJENÍ MONITORINGU NAPĚTÍ - Krabice odbočná plastová,, 5-ti pólová svork. IP 54,12 otv. D1.03.06-105</t>
  </si>
  <si>
    <t>650</t>
  </si>
  <si>
    <t>KABEL SILOVÝ, BEZHALOGENOVÝ B2ca s1d0, FUNKČNÍ PŘI POŽÁRU, P60-R - Cu 3x1.5 (barevné značení J) ,, pevně D1.03.06-105</t>
  </si>
  <si>
    <t>652</t>
  </si>
  <si>
    <t>KABEL SDĚLOVACÍ, BEZHALOGENOVÝ, B2ca s1d0 - SHKFH-R B2ca s1d0 4x2x0,8 , pevně, D1.03.06-105</t>
  </si>
  <si>
    <t>654</t>
  </si>
  <si>
    <t>UKONČENÍ KABELŮ - do 4x10  mm2, D1.03.06-105</t>
  </si>
  <si>
    <t>656</t>
  </si>
  <si>
    <t>KABELOVÁ PŘÍCHYTKA - PŘÍCHYTKA JEDNOSTRANNÁ PRO 1 KABEL DO PRŮMĚRU 10mm, D1.03.06-105</t>
  </si>
  <si>
    <t>658</t>
  </si>
  <si>
    <t>OCELOVÁ PŘÍCHYTKA PRO KABEL + ŠROUB DO BETONU, KOMPLET, P60-R - Ocelová příchytka pro kabel s, funkčností při požáru P60-R, do průměru 10mm  vč. šroubu do betonu D1.03.06-105</t>
  </si>
  <si>
    <t>660</t>
  </si>
  <si>
    <t>ZÁVITOVÁ TYČ M10 SE ZACHOVÁNÍM FUNKČNOSTI P60-R - Závitová tyč včetně spojovacích matic, kotvy a, příchytek pro upevnění kabelu, komplet, d=2m D1.03.06-105</t>
  </si>
  <si>
    <t>662</t>
  </si>
  <si>
    <t>OCELOVÁ KONSTRUKCE VŠEOBECNĚ - Pásová, profilová, D1.03.06-105</t>
  </si>
  <si>
    <t>664</t>
  </si>
  <si>
    <t>POŽÁRNÍ UCPÁVKA - EI 90 Kabel. přepážka PROMASTOP - I, D1.03.06-105</t>
  </si>
  <si>
    <t>666</t>
  </si>
  <si>
    <t>Práce v HZS - Přeprogramování podružné stanice CBS, D1.01.06-105</t>
  </si>
  <si>
    <t>667</t>
  </si>
  <si>
    <t>Práce v HZS - Napojení okruhů NO na stávající podružnou stanici CBS, včetně monitoringu výpadku el., sítě D1.03.06-105</t>
  </si>
  <si>
    <t>668</t>
  </si>
  <si>
    <t>Práce v HZS - Demontáže (stávající svítidla, rozvody, apod) -za provozu, D1.03.06-105</t>
  </si>
  <si>
    <t>669</t>
  </si>
  <si>
    <t>Práce v HZS - Měření osvětlenosti po realizaci, D1.03.06-105</t>
  </si>
  <si>
    <t>670</t>
  </si>
  <si>
    <t>Práce v HZS - Demontáž a zpětná montáž svítidel na chodbách kde bude probíhat demontáž a zpětná, montáž podhledu - za provozu D1.03.06-105</t>
  </si>
  <si>
    <t>671</t>
  </si>
  <si>
    <t>Práce v HZS - Ekologická likvadace demontovaného materiálu, odvoz, skladkování, D1.03.06-105</t>
  </si>
  <si>
    <t>672</t>
  </si>
  <si>
    <t>Práce v HZS - Napojení na stávající rozvody a zařízení, D1.03.06-105</t>
  </si>
  <si>
    <t>673</t>
  </si>
  <si>
    <t>Práce v HZS - Práce mimo ceníky, koordinace, D1.03.06-105</t>
  </si>
  <si>
    <t>674</t>
  </si>
  <si>
    <t>Práce v HZS - Účast při zkouškách, vypínání, připojování, D1.03.06-105</t>
  </si>
  <si>
    <t>677</t>
  </si>
  <si>
    <t>PROVEDENI REVIZNICH ZKOUSEK DLE CSN 331500 - Revizni technik, D1.03.06-105</t>
  </si>
  <si>
    <t>678</t>
  </si>
  <si>
    <t>PROVEDENI REVIZNICH ZKOUSEK DLE CSN 331500 -  Spoluprace s reviz.technikem, D1.03.06-105</t>
  </si>
  <si>
    <t>683</t>
  </si>
  <si>
    <t>Montáž rozvodnic nástěnných a zapuštěných oceloplechových -  Do 100 kg, D1.03.06-106</t>
  </si>
  <si>
    <t>685</t>
  </si>
  <si>
    <t>Montáž rozváděčů skříňových - do 400 kg, D1.03.06-106</t>
  </si>
  <si>
    <t>689</t>
  </si>
  <si>
    <t>POJISTKOVÁ VLOŽKA E27 - Pojistka závitová E27/16A gG, D1.03.06-106</t>
  </si>
  <si>
    <t>691</t>
  </si>
  <si>
    <t>ZÁSUVKA NN, PRO ZDRAVOTNICTVÍ - Zásuvka jednonásobná (bezšroubové svorky), s ochranným kolíkem, s, clonkami; řazení 2P+PE D1.03.06-106</t>
  </si>
  <si>
    <t>693</t>
  </si>
  <si>
    <t>ZÁSUVKA NN, SE SIGNALIZACÍ PROVOZNÍHO STAVU, PRO ZDRAVOTNICTVÍ - Zásuvka jednonásobná (bezšroubové, svorky), s ochranným kolíkem, s clonkami; se signalizací provozního stavu; řazení 2P+PE D1.03.06-106</t>
  </si>
  <si>
    <t>695</t>
  </si>
  <si>
    <t>ZÁSUVKA NN, S OCHRANOU PŘED PŘEPĚTÍM, PRO ZDRAVOTNICTVÍ - Zásuvka jednonásobná (bezšroubové svorky),, s ochranným kolíkem, s clonkami, s ochranou před přepětím, optická signalizace poruchy; řazení</t>
  </si>
  <si>
    <t>2P+PE; D1.03.06-106</t>
  </si>
  <si>
    <t>697</t>
  </si>
  <si>
    <t>ZÁSUVKA PRO VYROVNÁNÍ POTENCIÁLŮ - Svorka pro vyrovnání potenciálů, dvojnásobná, zapuštěná;, D1.03.06-106</t>
  </si>
  <si>
    <t>704</t>
  </si>
  <si>
    <t>ZÁSUVKA NN ZAPUŠTĚNÁ, IP44 - Zásuvka jednonásobná, s ochranným kolíkem, s clonkami; řazení 2P+PE; b., bílá D1.03.06-106</t>
  </si>
  <si>
    <t>706</t>
  </si>
  <si>
    <t>ZÁSUVKA PRŮMYSLOVÁ ZAPUŠTĚNÁ, IP 44, PRO RTG, LASER - Zásuvka průmyslová IP 44, chráněná, s víčkem,, zapuštěná montáž; řazení 2P+PE, pro RTG, LASER D1.03.06-106</t>
  </si>
  <si>
    <t>708</t>
  </si>
  <si>
    <t>ZÁSUVKA NN NÁSTĚNNÁ ,  IP 44 (PLAST) - Zásuvka jednonásobná nástěnná IP 44, s ochranným kolíkem, s, víčkem; řazení 2P+PE; b. bílá D1.03.06-106</t>
  </si>
  <si>
    <t>710</t>
  </si>
  <si>
    <t>Spínače pro rozvody ve zdravotnictví - Přístroj spínače jednopólového (bezšroubové svorky); řazení 1, , 1So (do hořlavých podkladů B až F) D1.03.06-106</t>
  </si>
  <si>
    <t>Spínače pro rozvody ve zdravotnictví - Přístroj spínače jednopólového se svorkou N (bezšroubové, svorky); řazení 1S (do hořlavých podkladů B až F) D1.03.06-106</t>
  </si>
  <si>
    <t>720</t>
  </si>
  <si>
    <t>KRABICE PŘÍSTROJOVÁ BEZHALOGENOVÁ - Krabice přístrojová do kovových příček, vzduchotěsná,, D1.03.06-106</t>
  </si>
  <si>
    <t>KRABICE PŘÍSTROJOVÁ BEZHALOGENOVÁ - Krabice pro uzemnění atistatické podlahy, vestavná do kovových, příček, vzduchotěsná, se šroubovou svorkou a víčkem D1.03.06-106</t>
  </si>
  <si>
    <t>KRABICE PŘÍSTROJOVÁ BEZHALOGENOVÁ - Krabice pro uzemnění kovových konstrukcí příček, vestavná do, kovových příček, vzduchotěsná, se šroubovou svorkou a víčkem D1.03.06-106</t>
  </si>
  <si>
    <t>724</t>
  </si>
  <si>
    <t>Hlavní ochranná přípojnice pospojování pro vodič 70mm2. s krytem, D1.03.06-106</t>
  </si>
  <si>
    <t>726</t>
  </si>
  <si>
    <t>EKVIPOTENCIONÁLNÍ SVORKOVNICE - pro vodiče do 16 mm2, s krytem, D1.03.06-106</t>
  </si>
  <si>
    <t>728</t>
  </si>
  <si>
    <t>ELEKTROINSTALAČNÍ KRABICE - NA POVRCH, BEZHALOGENOVÁ - Krabice odbočná plastová, 5-ti pólová svork., IP 54,12 otv. D1.03.06-106</t>
  </si>
  <si>
    <t>730</t>
  </si>
  <si>
    <t>POHONY DVEŘÍ - Napojení pohonu dveří, D1.03.06-106</t>
  </si>
  <si>
    <t>731</t>
  </si>
  <si>
    <t>POHONY DVEŘÍ - Napojení (loketního, tlačítkového) spínače pohonu dveří, D1.03.06-106</t>
  </si>
  <si>
    <t>733</t>
  </si>
  <si>
    <t>KABEL SILOVÝ, BEZHALOGENOVÝ B2ca s1d0  - Cu 1x4mm2, volně, D1.03.06-106</t>
  </si>
  <si>
    <t>734</t>
  </si>
  <si>
    <t>KABEL SILOVÝ, BEZHALOGENOVÝ B2ca s1d0  - Cu 1x6mm2 , volně, D1.03.06-106</t>
  </si>
  <si>
    <t>735</t>
  </si>
  <si>
    <t>KABEL SILOVÝ, BEZHALOGENOVÝ B2ca s1d0  - Cu 1x10mm2 , volně, D1.03.06-106</t>
  </si>
  <si>
    <t>736</t>
  </si>
  <si>
    <t>KABEL SILOVÝ, BEZHALOGENOVÝ B2ca s1d0  - Cu 1x16mm2 , volně, D1.03.06-106</t>
  </si>
  <si>
    <t>737</t>
  </si>
  <si>
    <t>KABEL SILOVÝ, BEZHALOGENOVÝ B2ca s1d0  - Cu 1x25mm2 , volně, D1.03.06-106</t>
  </si>
  <si>
    <t>738</t>
  </si>
  <si>
    <t>KABEL SILOVÝ, BEZHALOGENOVÝ B2ca s1d0  - Cu 1x50mm2 , volně, D1.03.06-106</t>
  </si>
  <si>
    <t>739</t>
  </si>
  <si>
    <t>KABEL SILOVÝ, BEZHALOGENOVÝ B2ca s1d0  - Cu 1x70mm2 , volně, D1.03.06-106</t>
  </si>
  <si>
    <t>740</t>
  </si>
  <si>
    <t>KABEL SILOVÝ, BEZHALOGENOVÝ B2ca s1d0  - Cu 3x1.5 (barevné značení O), volně, D1.03.06-106</t>
  </si>
  <si>
    <t>741</t>
  </si>
  <si>
    <t>KABEL SILOVÝ, BEZHALOGENOVÝ B2ca s1d0  - Cu 3x1.5 (barevné značení J) , volně, D1.03.06-106</t>
  </si>
  <si>
    <t>742</t>
  </si>
  <si>
    <t>KABEL SILOVÝ, BEZHALOGENOVÝ B2ca s1d0  -  Cu 2x2.5 (barevné značení O) , volně, D1.03.06-106</t>
  </si>
  <si>
    <t>743</t>
  </si>
  <si>
    <t>KABEL SILOVÝ, BEZHALOGENOVÝ B2ca s1d0  - Cu 3x2,5 (barevné značení J) volně, D1.03.06-106</t>
  </si>
  <si>
    <t>744</t>
  </si>
  <si>
    <t>KABEL SILOVÝ, BEZHALOGENOVÝ B2ca s1d0  - Cu 3x4 (barevné značení J) volně, D1.03.06-106</t>
  </si>
  <si>
    <t>745</t>
  </si>
  <si>
    <t>KABEL SILOVÝ, BEZHALOGENOVÝ B2ca s1d0  - Cu 2x6 (barevné značení O) , volně, D1.03.06-106</t>
  </si>
  <si>
    <t>746</t>
  </si>
  <si>
    <t>KABEL SILOVÝ, BEZHALOGENOVÝ B2ca s1d0  - Cu 5x6 (barevné značení J) volně, D1.03.06-106</t>
  </si>
  <si>
    <t>747</t>
  </si>
  <si>
    <t>KABEL SILOVÝ, BEZHALOGENOVÝ B2ca s1d0  - Cu 5x10 (barevné značení J) volně, D1.03.06-106</t>
  </si>
  <si>
    <t>748</t>
  </si>
  <si>
    <t>KABEL SILOVÝ, BEZHALOGENOVÝ B2ca s1d0  - Cu 5x16 (barevné značení J) volně, D1.03.06-106</t>
  </si>
  <si>
    <t>749</t>
  </si>
  <si>
    <t>KABEL SILOVÝ, BEZHALOGENOVÝ B2ca s1d0  - Cu 5x25 (barevné značení J) volně, D1.03.06-106</t>
  </si>
  <si>
    <t>751</t>
  </si>
  <si>
    <t>KABEL SDĚLOVACÍ BEZHALOGENOVÝ B2ca s1d0 - Cu 4x2x0,8 , volně, D1.03.06-106</t>
  </si>
  <si>
    <t>753</t>
  </si>
  <si>
    <t>UKONČENÍ KABELŮ -  4x10  mm2, D1.03.06-106</t>
  </si>
  <si>
    <t>754</t>
  </si>
  <si>
    <t>UKONČENÍ KABELŮ -  5x6  mm2, D1.03.06-106</t>
  </si>
  <si>
    <t>755</t>
  </si>
  <si>
    <t>UKONČENÍ KABELŮ -  5x10 mm2, D1.03.06-106</t>
  </si>
  <si>
    <t>756</t>
  </si>
  <si>
    <t>UKONČENÍ KABELŮ -  5x16 mm2, D1.03.06-106</t>
  </si>
  <si>
    <t>757</t>
  </si>
  <si>
    <t>UKONČENÍ KABELŮ -  5x25 mm2, D1.03.06-106</t>
  </si>
  <si>
    <t>759</t>
  </si>
  <si>
    <t>Dielektrický koberec š=1200 mm, D1.03.06-106</t>
  </si>
  <si>
    <t>761</t>
  </si>
  <si>
    <t>TRUBKY BEZHALOGENOVÉ - TRUBKA OHEBNÁ 350 N PA K MECHANICKÉ OCHRANĚ KABELŮ D16 mm2, D1.03.06-106</t>
  </si>
  <si>
    <t>762</t>
  </si>
  <si>
    <t>TRUBKY BEZHALOGENOVÉ - TRUBKA TUHÁ 750 N HF D16 mm2 vč. příchytek, D1.03.06-106</t>
  </si>
  <si>
    <t>764</t>
  </si>
  <si>
    <t>KABELOVÉ ŽLABY PLECHOVÉ DĚROVANÉ - Žlab kabelový  60x50, vč. spojek, nosných konstrukcí a, příslušenství D1.03.06-106</t>
  </si>
  <si>
    <t>765</t>
  </si>
  <si>
    <t>KABELOVÉ ŽLABY PLECHOVÉ DĚROVANÉ - Žlab kabelový  60x100, vč. spojek, nosných konstrukcí a, příslušenství D1.03.06-106</t>
  </si>
  <si>
    <t>KABELOVÉ ŽLABY PLECHOVÉ DĚROVANÉ - Žlab kabelový 60x200, vč. spojek, nosných konstrukcí a, příslušenství D1.03.06-106</t>
  </si>
  <si>
    <t>KABELOVÉ ŽLABY PLECHOVÉ DĚROVANÉ - Žlab kabelový 60x300, vč. spojek, nosných konstrukcí a, příslušenství D1.03.06-106</t>
  </si>
  <si>
    <t>KABELOVÉ ŽLABY PLECHOVÉ DĚROVANÉ - Žlab kabelový 60x400, vč. spojek, nosných konstrukcí a, příslušenství D1.03.06-106</t>
  </si>
  <si>
    <t>770</t>
  </si>
  <si>
    <t>POŽÁRNÍ UCPÁVKA - EI 90 Kabel. přepážka, D1.03.06-106</t>
  </si>
  <si>
    <t>774</t>
  </si>
  <si>
    <t>PRUCHOZÍ IZOLOVANÉ SVORKY - Zemnicí svorka na potrubí, D1.03.06-106</t>
  </si>
  <si>
    <t>PRUCHOZÍ IZOLOVANÉ SVORKY - Zemnicí svorka na baterie, D1.03.06-106</t>
  </si>
  <si>
    <t>778</t>
  </si>
  <si>
    <t>SVORKA UZEMŇOVACÍ -  připojovací, D1.03.06-106</t>
  </si>
  <si>
    <t>780</t>
  </si>
  <si>
    <t>HODINOVE ZUCTOVACI SAZBY - Uprava stavajiciho rozvadece, D1.03.06-106</t>
  </si>
  <si>
    <t>687</t>
  </si>
  <si>
    <t>Monitorování napájení zdravotnických prostorů komunikační sběrnicí - Zprovoznění, nastavení a, ověření přístrojů komunikační sběrnice D1.03.06-106</t>
  </si>
  <si>
    <t>699</t>
  </si>
  <si>
    <t>Rámeček pro elektroinstalační přístroje, D1.03.06-106</t>
  </si>
  <si>
    <t>Kryty pro spínače pro rozvody ve zdravotnictví - Kryt spínače kolébkového;  b. alpská bílá, D1.03.06-106</t>
  </si>
  <si>
    <t>714</t>
  </si>
  <si>
    <t>Kryty pro spínače pro rozvody ve zdravotnictví - Kryt spínače kolébkového, s čirým průzorem;  b., alpská bílá D1.03.06-106</t>
  </si>
  <si>
    <t>716</t>
  </si>
  <si>
    <t>Rámečky  pro spínače pro rozvody ve zdravotnictví  - Rámeček pro elektroinstalační přístroje,, jednonásobný, s popisovým polem;  b. alpská bílá D1.03.06-106</t>
  </si>
  <si>
    <t>718</t>
  </si>
  <si>
    <t>Doutnavka signalizační, světlo oranžové, pro spínače ; řazení S, D1.03.06-106</t>
  </si>
  <si>
    <t>PRUCHOZÍ IZOLOVANÉ SVORKY - Svorka průchozí 6mm2 (12-ti pólové provedení), D1.03.06-106</t>
  </si>
  <si>
    <t>773</t>
  </si>
  <si>
    <t>PRUCHOZÍ IZOLOVANÉ SVORKY - Svorka průchozí HPS 35mm2 (12-ti pólové provedení), D1.03.06-106</t>
  </si>
  <si>
    <t>775</t>
  </si>
  <si>
    <t>PRUCHOZÍ IZOLOVANÉ SVORKY - Pásek uzemňovací Cu, 0.5m, D1.03.06-106</t>
  </si>
  <si>
    <t>796</t>
  </si>
  <si>
    <t>KABEL SILOVÝ,IZOLACE PVC - Cu 5x16 (barevné značení J), volně, D1.03.06-108, 109</t>
  </si>
  <si>
    <t>797</t>
  </si>
  <si>
    <t>KABEL SILOVÝ,IZOLACE PVC - Cu 5x6 (barevné značení J) , volně, D1.03.06-108, 109</t>
  </si>
  <si>
    <t>798</t>
  </si>
  <si>
    <t>KABEL SILOVÝ,IZOLACE PVC - Cu 1x25mm2 , zelenožlutý, volně, D1.03.06-108, 109</t>
  </si>
  <si>
    <t>800</t>
  </si>
  <si>
    <t>KABEL SE SNÍŽENOU HOŘLAVOSTÍ,  TŘÍDA REAKCE NA OHEŇ - B2 ca, s1, d1 - Cu 5x6 mm2 ,(barevné značení, "J"), volně D1.03.06-108, 109</t>
  </si>
  <si>
    <t>802</t>
  </si>
  <si>
    <t>UKONČENÍ KABELŮ -  5x6  mm2, D1.03.06-108, 109</t>
  </si>
  <si>
    <t>803</t>
  </si>
  <si>
    <t>UKONČENÍ KABELŮ -  5x16  mm2, D1.03.06-108, 109</t>
  </si>
  <si>
    <t>UKONČENÍ KABELŮ -  1x  25   mm2, D1.03.06-108, 109</t>
  </si>
  <si>
    <t>806</t>
  </si>
  <si>
    <t>KABELOVÉ ŽLABY MŘÍŽOVÉ - Žlab kabelový  55x50, vč. spojek, nosných konstrukcí a příslušenství, D1.03.06-108, 109</t>
  </si>
  <si>
    <t>808</t>
  </si>
  <si>
    <t>STOUPACÍ KABELOVÁ TRASA - Stoupací kabelový žebřík  š.200, D1.03.06-108, 109</t>
  </si>
  <si>
    <t>810</t>
  </si>
  <si>
    <t>POŽÁRNÍ UCPÁVKA - EI 60 Kabel. přepážka, D1.03.06-108, 109</t>
  </si>
  <si>
    <t>812</t>
  </si>
  <si>
    <t>HODINOVE ZUCTOVACI SAZBY -  Uprava stavajiciho rozvadece, D1.03.06-108, 109</t>
  </si>
  <si>
    <t>785</t>
  </si>
  <si>
    <t>Doplnění rozvaděče RMO27.1 pole č.6 (MDO) - Pojistkový odpínač válcových pojistek, 3 polový, vel.22,, do 125A D1.03.06-108</t>
  </si>
  <si>
    <t>786</t>
  </si>
  <si>
    <t>Doplnění rozvaděče RMO27.1 pole č.6 (MDO) - Pojistková vložka vel.22, 63A  gG, D1.03.06-108</t>
  </si>
  <si>
    <t>787</t>
  </si>
  <si>
    <t>Doplnění rozvaděče RMO27.1 pole č.6 (MDO) - Pojistkový odpínač válcových pojistek, 3 polový, vel.14, do 63A D1.03.06-108</t>
  </si>
  <si>
    <t>788</t>
  </si>
  <si>
    <t>Doplnění rozvaděče RMO27.1 pole č.6 (MDO) - Pojistková vložka vel.14, 32A  gG, D1.03.06-108</t>
  </si>
  <si>
    <t>790</t>
  </si>
  <si>
    <t>Doplnění rozvaděče RMO27.2 pole č.3 (DO) - Pojistkový odpínač válcových pojistek, 3 polový, vel.14, do 63A D1.03.06-109</t>
  </si>
  <si>
    <t>791</t>
  </si>
  <si>
    <t>Doplnění rozvaděče RMO27.2 pole č.3 (DO) - Pojistková vložka vel.14, 32A  gG, D1.03.06-109</t>
  </si>
  <si>
    <t>793</t>
  </si>
  <si>
    <t>Doplnění rozvaděče RMO27.5 pole č.6 (MDO) - Pojistkový odpínač válcových pojistek, 3 polový, vel.14, do 63A D1.03.06-109</t>
  </si>
  <si>
    <t>794</t>
  </si>
  <si>
    <t>Doplnění rozvaděče RMO27.5 pole č.6 (MDO) - Pojistková vložka vel.14, 32A  gG, D1.03.06-109</t>
  </si>
  <si>
    <t>817</t>
  </si>
  <si>
    <t>KABEL SE SNÍŽENOU HOŘLAVOSTÍ, TŘÍDA REAKCE NA OHEŇ - B2 ca, s1, d0 - Cu 5x16 (barevné značení "J"),, pevně D1.03.06-106,107</t>
  </si>
  <si>
    <t>819</t>
  </si>
  <si>
    <t>UKONČENÍ KABELŮ -  5x16  mm2, D1.03.06-106, 107</t>
  </si>
  <si>
    <t>821</t>
  </si>
  <si>
    <t>KABELOVÁ PŘÍCHYTKA -  příchytka kabelu na kabelový rošt, D1.03.06-106,107</t>
  </si>
  <si>
    <t>828</t>
  </si>
  <si>
    <t>KABEL SE SNÍŽENOU HOŘLAVOSTÍ, TŘÍDA REAKCE NA OHEŇ - B2 ca, s1, d0 - Cu 3x2.5 (barevné značení J),, volně D1.03.06-118</t>
  </si>
  <si>
    <t>829</t>
  </si>
  <si>
    <t>KABEL SE SNÍŽENOU HOŘLAVOSTÍ, TŘÍDA REAKCE NA OHEŇ - B2 ca, s1, d0 - Cu 1x6mm2, zelenožlutý , volně, D1.03.06-118</t>
  </si>
  <si>
    <t>831</t>
  </si>
  <si>
    <t>UKONČENÍ KABELŮ -  4x10  mm2, D1.03.06-118</t>
  </si>
  <si>
    <t>833</t>
  </si>
  <si>
    <t>UKONČENÍ  VODIČŮ V ROZVADĚČÍCH - Do   6   mm2, D1.03.06-118</t>
  </si>
  <si>
    <t>835</t>
  </si>
  <si>
    <t>Žlab kabelový  35x50, vč. spojek, nosných konstrukcí a příslušenství, D1.03.06-118</t>
  </si>
  <si>
    <t>826</t>
  </si>
  <si>
    <t>Pojistky vložky E27 - 16A , pomalá, D1.03.06-118</t>
  </si>
  <si>
    <t>846</t>
  </si>
  <si>
    <t>POŽÁRNÍ UCPÁVKA - EI 90 Kabel. přepážka</t>
  </si>
  <si>
    <t>841</t>
  </si>
  <si>
    <t>VYBOURANI OTVORU VE STENE BETONOVE DO PRUMERU 60mm -  Stena do 300mm</t>
  </si>
  <si>
    <t>844</t>
  </si>
  <si>
    <t>VYBOURANI OTVORU VE STENE  BETONOVE DO PLOCHY 2.25 dm2 Stena do 300mm</t>
  </si>
  <si>
    <t>849</t>
  </si>
  <si>
    <t>LESENI LEHKE PRACOVNI O VYSCE LESENOVE PODLAHY - Do 2.5 m</t>
  </si>
  <si>
    <t>854</t>
  </si>
  <si>
    <t>Demontáže stávající elektroinstalace</t>
  </si>
  <si>
    <t>855</t>
  </si>
  <si>
    <t>Ekologická likvadace demontovaného materiálu, odvoz, skladkování</t>
  </si>
  <si>
    <t>856</t>
  </si>
  <si>
    <t>Úprava stávající elektroinstalace v souvislosti se stavebními úpravami stávajících prostor</t>
  </si>
  <si>
    <t>857</t>
  </si>
  <si>
    <t>Vyhledani pripojovaciho mista</t>
  </si>
  <si>
    <t>858</t>
  </si>
  <si>
    <t>Napojení na stávající zařízení</t>
  </si>
  <si>
    <t>859</t>
  </si>
  <si>
    <t>Požární dohled dle vyhlášky č. 87/200 Sb. při svařování, broušení kovů, řezání kovů a tepelném, dělení kovů</t>
  </si>
  <si>
    <t>860</t>
  </si>
  <si>
    <t>Zabezpeceni pracoviste</t>
  </si>
  <si>
    <t>861</t>
  </si>
  <si>
    <t>Priprava ke komplexni zkousce</t>
  </si>
  <si>
    <t>862</t>
  </si>
  <si>
    <t>Zkusebni provoz</t>
  </si>
  <si>
    <t>863</t>
  </si>
  <si>
    <t>Zauceni obsluhy</t>
  </si>
  <si>
    <t>864</t>
  </si>
  <si>
    <t>Stavební přípomoce</t>
  </si>
  <si>
    <t>865</t>
  </si>
  <si>
    <t>Nespecifikované montáže</t>
  </si>
  <si>
    <t>866</t>
  </si>
  <si>
    <t>Inženýrská činnost při legislativě vyhrazených elektrických zařízení dle vyhl. č. 73/2010 Sb. a, spoluzpráce s organizací státního odborného dozoru (TIČR)</t>
  </si>
  <si>
    <t>868</t>
  </si>
  <si>
    <t>SPOLUPRACE S DODAVATELEM PŘI - zapojovani a zkouskach</t>
  </si>
  <si>
    <t>870</t>
  </si>
  <si>
    <t>KOORDINACE POSTUPU PRACI -  S ostatnimi profesemi</t>
  </si>
  <si>
    <t>873</t>
  </si>
  <si>
    <t>PROVEDENI REVIZNICH ZKOUSEK DLE CSN 331500 Revizni technik</t>
  </si>
  <si>
    <t>874</t>
  </si>
  <si>
    <t>PROVEDENI REVIZNICH ZKOUSEK DLE CSN 331500  Spoluprace s reviz.technikem</t>
  </si>
  <si>
    <t>SK_1</t>
  </si>
  <si>
    <t>Datový rozvadeč 19", výška 45U, 800x800mm, přední celoplechové dveře  dodávka a montáž</t>
  </si>
  <si>
    <t xml:space="preserve">výkres č. D1.03.07-101 a technická zpráva : : </t>
  </si>
  <si>
    <t xml:space="preserve">Stojanový 19" datový rozvaděč, horizontální výška 45 unitů 19", rozměry základny 800x800mm, krytí IP 20, 4x posuvné vertikální lišty k instalaci zařízení, ocelový svařovaný skelet s odnímatelnými uzamykatelnými krycími panely-bočnicemi (montáž : </t>
  </si>
  <si>
    <t xml:space="preserve">/demontáž bez použití nářadí), přední dveře jednokřídlé celoplechové, zámek dveří s výklopnou klikou s jednotným systémem uzamykání dveří i bočnic, systém pantů umožňuje otvírání dveří pod úhlem téměř 180°, dveře lze změnit na otevírání : </t>
  </si>
  <si>
    <t xml:space="preserve">na opačnou stranu. Kabelové vstupy kryté vylamovacími záslepkami jsou umístěny v horní a ve spodní části rozvaděče, lemová ochrana hran a kartáčové záslepky prostupů součástí rozvaděče. Možnost beznástrojového umístění ventilace do stropu : </t>
  </si>
  <si>
    <t xml:space="preserve">nebo podlahy, 4 nivelizační nožky pro ustavení rozvaděče, příprava k ochrannému pospojování všech všech dílů rozvaděče. Rozvaděče je možné spojovat do řady. Nostnost podstavce 400 kg. Barva rozvaděče šedá - RAL 7035. : </t>
  </si>
  <si>
    <t>SK_10</t>
  </si>
  <si>
    <t>Optický patchcord LC-LC 9/125, 2m, duplex. Dodávka a montáž</t>
  </si>
  <si>
    <t xml:space="preserve">Optický propojovací kabel, duplex SM 9/125 OS1, konektory DXLC(PC) - DXLC(PC), barva modrá, ferule zirconiová, plášť LSZH, barva žlutá, konstrukce ZIPcord 2x4,2mm, : </t>
  </si>
  <si>
    <t xml:space="preserve">tahový prvek aramidová střiž, sekundární ochrana TB 900um, přenosové paramatry IL max: 0.30dB, útlum &lt;0.4dB/km (@ 1310nm), délka 2 m. : </t>
  </si>
  <si>
    <t>SK_11</t>
  </si>
  <si>
    <t>Předkonektorovaný optický kabel, 24 vláken OS2, konektory LC(PC), délka 150m dodávka a montáž</t>
  </si>
  <si>
    <t xml:space="preserve">Z výroby předkonektorovaný optický kabel, 24 vláken OS2 G.657A1, okonektorovaný 48x LC(PC) na vlákně 900um, kabel konstrukce single LT do průměru 7mm, LSZH plášť, : </t>
  </si>
  <si>
    <t xml:space="preserve">oba konce osazeny kabelovými průchodkami a ochranou konektorů do prům. 30mm, osazen 1x zatahovací oko. Provedení kabelu: útlum vlákna max. 0,34/km/1310nm, konektor IL max. 0,15 dB, RL min. 55dB. Podporuje systém pro rychlou a flexibilní montáž : </t>
  </si>
  <si>
    <t xml:space="preserve">rekonfiguraci bez svařování a konektorování. 100% testovaných linek z výroby, umožňuje instalaci/rekonfiguraci bez nutosti měření. Obsahuje protokol o měření z výroby. Osazen PG průchodkami 13,5 mm. Délka 150 m. Provozní teplota od -20 do +60°C. : </t>
  </si>
  <si>
    <t>SK_12</t>
  </si>
  <si>
    <t>Předkonektorovaný optický kabel, 24 vláken OS2, konektory LC(PC), délka 130m dodávka a montáž</t>
  </si>
  <si>
    <t xml:space="preserve">Z výroby předkonektorovaný optický kabel, 24 vláken OS2 G.657A1, okonektorovaný 48x LC(PC) na vlákně 900um, kabel konstrukce single LT do průměru 7mm, LSZH plášť, oba konce osazeny kabelovými průchodkami a ochranou konektorů : </t>
  </si>
  <si>
    <t xml:space="preserve">konektorů do prům. 30mm, osazen 1x zatahovací oko. Provedení kabelu: útlum vlákna max. 0,34/km/1310nm, konektor IL max. 0,15 dB, RL min. 55dB. Podporuje systém pro rychlou a flexibilní montáž/rekonfiguraci bez svařování : </t>
  </si>
  <si>
    <t xml:space="preserve">a konektorování. 100% testovaných linek z výroby, umožňuje instalaci/rekonfiguraci bez nutosti měření. Obsahuje protokol o měření z výroby. Osazen PG průchodkami 13,5 mm. Délka 130 m. Provozní teplota od -20 do +60°C. : </t>
  </si>
  <si>
    <t>SK_13</t>
  </si>
  <si>
    <t>HDPE TRUBKA 40/33 - ČERVENÁ 4X1 ČERNÝ PRUH dodávka a montáž</t>
  </si>
  <si>
    <t xml:space="preserve">technická zpráva : : </t>
  </si>
  <si>
    <t xml:space="preserve">Do HDPE trubek je optický kabel zafukován nebo zatažen. Trubky se spojujírozebíratelnými mechanickými spojkami nebo jsou svářeny. : </t>
  </si>
  <si>
    <t xml:space="preserve">Trubka je v červené barvě a má na své vnějsí straně kontrastníkoextrudované černé pruhy umístěné pravidelně po obvoduv úhlu 90°. : </t>
  </si>
  <si>
    <t>SK_14</t>
  </si>
  <si>
    <t>ISDN Patch panel 50 port CAT3 LSA 1U BK dodávka a montáž</t>
  </si>
  <si>
    <t xml:space="preserve">19" Patch panel ISDN 50 port cat.3- 19" nestíněný ISDN patch panel určený pro montáž do 19" datového rozvaděče.- 10 x 5 pozic zářezového pole typu LSA (krone)- 50 nestíněných RJ45 portů- výška 1U- cat.3- horní zářez- barva černá : </t>
  </si>
  <si>
    <t>SK_15</t>
  </si>
  <si>
    <t>LSA (Krone) páska 10x2 rozpojovací dodávka a montáž vč. držáku</t>
  </si>
  <si>
    <t xml:space="preserve">LSA (Krone) páska 10x2 rozpojovací vč. držáku : </t>
  </si>
  <si>
    <t>SK_16</t>
  </si>
  <si>
    <t>Telefonní kabel SYKFY 50x2x0,5 dodávka a montáž</t>
  </si>
  <si>
    <t xml:space="preserve">Sdělovací vnitřní kabely s Al stíněním. Použití: Kabely jsou určeny pro pevné vnitřní rozvody ve sdělovací technice : </t>
  </si>
  <si>
    <t>SK_17</t>
  </si>
  <si>
    <t>Vyvazovací panel 19“, 1U dodávka a montáž</t>
  </si>
  <si>
    <t xml:space="preserve">Panel vyvazovací (ring run) výška 1U, 19", 5 úchytů hlubokých 64 mm, šedý kovový, plastová oka. : </t>
  </si>
  <si>
    <t>SK_18</t>
  </si>
  <si>
    <t>Vyvazovací panel 19“, 2U dodávka a montáž</t>
  </si>
  <si>
    <t xml:space="preserve">Panel vyvazovací (ring run) výška 2U, 19", 5 úchytů hlubokých 64 mm, šedý kovový, plastová oka. : </t>
  </si>
  <si>
    <t>SK_20</t>
  </si>
  <si>
    <t>Datová zásuvka nástěnná 1x RJ45 stíněný, kat.6A, bílý dodávka a montáž</t>
  </si>
  <si>
    <t xml:space="preserve">Datová zásuvka nástěnná, 1xRJ45 kat. 6A STP, bílý s prachovou krytkou. Provedení s rámečkem pro instalaci do krabice pod omítkou. Rámeček určený pro podomítkovou montáž, kovový třmen, platový krycí rámeček, velikost  80x80mm. Datová zásuvka : </t>
  </si>
  <si>
    <t xml:space="preserve">kompaktní robustní konstrukce, s úhlovým vyvedením RJ45 zdířek. Konektor splňuje požadavky definované v mezinárodních standardech pro Cat 6A dle TIA/EIA 568, resp. třídu Ea dle EN 50173 a ISO 11801. Konektor s plynotěsnými IDC zářezovými : </t>
  </si>
  <si>
    <t xml:space="preserve">kontakty s nulovou výtlačnou silou osazený prachovou krytkou proti vytržení kabelu a s konektorem RJ45  vybaveným samovýtlačnou prachotěsnou záclonkou s funkcí ochrany proti neúplnému zasunutí. Konektor s pozlacenými kontakty s minimální : </t>
  </si>
  <si>
    <t xml:space="preserve">životností 700 cyklů. Konektror plně stíněnné konstrukce. Konektor umožňuje integraci do systému managementu fyzické vrstvy. Duální značení portu popisem a barevnou identifikací. Vyhovuje požadavkům RoHS. Záruka výrobce 25 let. : </t>
  </si>
  <si>
    <t>SK_21</t>
  </si>
  <si>
    <t>Datová zásuvka nástěnná 2x RJ45 stíněný, kat.6A, bílý dodávka a montáž</t>
  </si>
  <si>
    <t xml:space="preserve">Datová zásuvka nástěnná, 2xRJ45 kat. 6A STP, bílý s prachovou krytkou. Provedení s rámečkem pro instalaci do krabice pod omítkou. Rámeček určený pro podomítkovou montáž, kovový třmen, platový krycí rámeček, velikost  80x80mm. Datová zásuvka : </t>
  </si>
  <si>
    <t>SK_23</t>
  </si>
  <si>
    <t>19" modulární propojovací panel pro 16 STP RJ45 modulů, černý, neosazený, výška 1U dodávka a montáž</t>
  </si>
  <si>
    <t xml:space="preserve">19" modulární propojovací panel pro 16x RJ45 STP, 1U, neosazený zakončovacími konektory. Umožňuje duální značení každého portu popisem a barevnou identifikací. Kovové tělo a integrovaný zadní kabelový kabelový management. Záruka výrobce 25 let. : </t>
  </si>
  <si>
    <t>SK_26</t>
  </si>
  <si>
    <t>Stíněný kabel U/FTP, kat. 6A, LSZH plášť fialový, 4 páry, klasifikace B2ca, S1, d1 dodávka a montáž</t>
  </si>
  <si>
    <t xml:space="preserve">Kabel U/FTP Cat 6A, 100 Ohm, 4páry s Cu jádrem AWG 23 (O0,55mm) bez napojování, určený pro horizontální rozvody, který splňuje požadavky definované v mezinárodních standardech Cat 6A dle TIA/EIA 568, : </t>
  </si>
  <si>
    <t xml:space="preserve">resp. třídu Ea dle  EN 50173 a ISO 11801. Splňuje požadavky EN 50399:2011 pro volně vedené kabely s klasifikací B2ca, S1, d1. Záruka výrobce 25 let. : </t>
  </si>
  <si>
    <t>14351</t>
  </si>
  <si>
    <t>SK_3</t>
  </si>
  <si>
    <t>Vertikální vyvazovací panel dvouřadý, výška 42U dodávka a montáž</t>
  </si>
  <si>
    <t xml:space="preserve">Verikální vyvazovací panel, pro montáž do přední 19" roviny, materiál plat, provedení hřeben dvouřadý s možností osazení krycího panelu, barva černá RAL9005 : </t>
  </si>
  <si>
    <t>SK_31</t>
  </si>
  <si>
    <t>Switch Cisco WS-C2960X-48TD-L dodávka a montáž</t>
  </si>
  <si>
    <t>SK_32</t>
  </si>
  <si>
    <t>Switch Cisco WS-C2960X-48LPD-L dodávka a montáž</t>
  </si>
  <si>
    <t>SK_33</t>
  </si>
  <si>
    <t>Stackovací modul Cisco C2960X-STACK dodávka a montáž</t>
  </si>
  <si>
    <t>SK_34</t>
  </si>
  <si>
    <t>SFP+ modul 10GBASE-LRM  PN: SFP-10G-LRM dodávka a montáž</t>
  </si>
  <si>
    <t>SK_4</t>
  </si>
  <si>
    <t>Ventilační jednotka do stropu s termostatem, 4x ventilátor, příkon max 60W  dodavka a montáž</t>
  </si>
  <si>
    <t xml:space="preserve">Ventilační jednotka pro datové rozvaděče. Ventilační jednotku je možné uchytit do stropu nebo do dna rozvaděče (do dna s adaptérem). Ventilační jednotka je vybavena ochranou před nebezpečným dotykem. : </t>
  </si>
  <si>
    <t xml:space="preserve">K ventilační jednotce je připojen termostat, který je určen k regulaci ventilačního zařízení. Součástí je i přívodní napájecí kabel. Počet ventilátorů: 4, celkový příkon 60W max. Barevné provedení je šedá (RAL 7035) : </t>
  </si>
  <si>
    <t>SK_41</t>
  </si>
  <si>
    <t>Bezúdržbový akumulátor 12VDC/7Ah dodávka a montáž</t>
  </si>
  <si>
    <t>SK_42</t>
  </si>
  <si>
    <t>PRAFlaCom 3x2x0,5 - kabel oheň retardující, bezhalogenový, klasifikace B2ca s1 d1 dodávka  a montáž</t>
  </si>
  <si>
    <t>48</t>
  </si>
  <si>
    <t>SK_43</t>
  </si>
  <si>
    <t>KU68 - krabice pod omítku (do příčky) dodávka a montáž</t>
  </si>
  <si>
    <t>SK_44</t>
  </si>
  <si>
    <t>1240HFPP ohebná bezhalogenová ochranná trubka DN40 vč. protahovacího drátu dodávka a montáž</t>
  </si>
  <si>
    <t>SK_45</t>
  </si>
  <si>
    <t>Drátěný kabelový žlab 50*50 - vč. komplet příslušenství dodávka a montáž</t>
  </si>
  <si>
    <t>SK_46</t>
  </si>
  <si>
    <t>Drátěný kabelový žlab 100*50 - vč. komplet příslušenství dodávka a montáž</t>
  </si>
  <si>
    <t>SK_47</t>
  </si>
  <si>
    <t>Drátěný kabelový žlab 250*50 - vč. komplet příslušenství dodávka a montáž</t>
  </si>
  <si>
    <t>SK_48</t>
  </si>
  <si>
    <t>Drátěný kabelový žlab 300*100 - vč. komplet příslušenství dodávka a montáž</t>
  </si>
  <si>
    <t>SK_49</t>
  </si>
  <si>
    <t>Svazkový držák Grip 15x NYM3x1,5 dodávka a montáž</t>
  </si>
  <si>
    <t>SK_5</t>
  </si>
  <si>
    <t>Napájecí panel 1U/19", 8x230V, vypínač, kabel 3m dodávka a montáž</t>
  </si>
  <si>
    <t xml:space="preserve">19“ rozvodný panel 1U do 19" datových rozvaděčů, osazen 8 x zásuvka podle ČSN, max. 16 A; kabel 3 x 1,5 mm, 2 m + zástrčka univerzál CZ-DE max. 16 A; podsvícený vypínač s bezpečnostním krytem; RAL 9005 : </t>
  </si>
  <si>
    <t>SK_50</t>
  </si>
  <si>
    <t>Svazkový držák Grip 30x NYM3x1,5 dodávka a montáž</t>
  </si>
  <si>
    <t>SK_51</t>
  </si>
  <si>
    <t>lišta LHD 40x20HF-HD 2m bezhalogenová dodávka a montáž</t>
  </si>
  <si>
    <t/>
  </si>
  <si>
    <t>SK_52</t>
  </si>
  <si>
    <t>Protipožární pěna pro zdivo, beton a sádrokarton, přetíratelný, 325ml dodávka a montáž</t>
  </si>
  <si>
    <t>SK_53</t>
  </si>
  <si>
    <t>Demontáž stávajících přístrojů a kabelů</t>
  </si>
  <si>
    <t>SK_54</t>
  </si>
  <si>
    <t>Zabezpečení stávajících rozvodů proti poškození</t>
  </si>
  <si>
    <t>SK_55</t>
  </si>
  <si>
    <t>ostatní montážní materiál - zahrnuje dodávku veškerého dalšího instalačního materiálu nutného k,, zajištění plné funkčnosti a splnění všech norem uvedených v technické zprávě a jeho řádné předání</t>
  </si>
  <si>
    <t>SK_57</t>
  </si>
  <si>
    <t>Měření optické kabeláže, vypracování měřících protokolů (cena za vlákno)</t>
  </si>
  <si>
    <t>SK_58</t>
  </si>
  <si>
    <t>Měření metalické kabeláže, vypracování měřících protokolů (cena za port)</t>
  </si>
  <si>
    <t>SK_59</t>
  </si>
  <si>
    <t>Ostatní režijní náklady (cestovné, náhrady, ubytování atd.) - z ceny</t>
  </si>
  <si>
    <t>SK_6</t>
  </si>
  <si>
    <t>Police do 19" datového rozvaděče, 1U, 450mm dodávka a montáž</t>
  </si>
  <si>
    <t xml:space="preserve">19" kovová police do datového rozvaděče, výška 1U, hloubka 450mm, uchycení na přední i zadní 19" rovině, montážní materiál součástí, barva černá, : </t>
  </si>
  <si>
    <t>SK_9</t>
  </si>
  <si>
    <t>Držák rezervy předkonektorovaných kabelů 1U/2U dodávka a montáž</t>
  </si>
  <si>
    <t xml:space="preserve">Držák rezervy kabelů slouží pro bezpečné uložení rezervy předkonektorovaných optických kabelů uvnitř rozvaděče. Držák je možno instalovat ve svislé poloze (10U) na 19“ vertikální lišty (obvykle na zadní stranu rozvaděče), : </t>
  </si>
  <si>
    <t xml:space="preserve">nebo po otočení úchytů vodorovně mezi vertikály podobně jako klasickou polici. Nosné trny (1U a 2U) namontované kolem středového otvoru zajišťují poloměr ohybu uložených kabelů a brání jejich poškození. : </t>
  </si>
  <si>
    <t>SK_19</t>
  </si>
  <si>
    <t>Propojovací panel 19" 24x RJ45 Cat 6A STP 568A/B, 1U, s přípravou na management fyzické vrstvy</t>
  </si>
  <si>
    <t xml:space="preserve">19" propojovací panel 24x RJ45 Cat 6A STP 568A/B, 1U, osazený zakončovacími konektory STP Cat 6A dle TIA/EIA 568, třída Ea dle EN 50173 a ISO 11801. Integrovaná příprava na systém managementu sítě na fyzické vrstvě pro zajištění monitorování stavu : </t>
  </si>
  <si>
    <t xml:space="preserve">patch cordů v patch zóně a stavu horizontálních datových rozvodů k datovým zásuvkám, pro zajištění aplikace LED navigace propojování. Konektory s plynotěsnými IDC zářezovými kontakty : </t>
  </si>
  <si>
    <t xml:space="preserve">s nulovou výtlačnou silou osazené prachovou krytkou proti vytržení kabelu. Konektor RJ45 s pozlacenými kontakty s minimální životností 700 cyklů. Vyhovuje požadavkům RoHS. Záruka výrobce 25 let. : </t>
  </si>
  <si>
    <t>SK_2</t>
  </si>
  <si>
    <t>Datový rozvadeč 19", výška 45U, 800x800mm, přední celoplechové dveře, bez bočnic, se sadou na, spojení rozvaděčů  dodávka a montáž</t>
  </si>
  <si>
    <t xml:space="preserve">/demontáž bez použití nářadí), rozvaděč není osazen bočnicemi, přední dveře jednokřídlé celoplechové, zámek dveří s výklopnou klikou s jednotným systémem uzamykání dveří i bočnic, systém pantů umožňuje otvírání dveří pod úhlem téměř 180° : </t>
  </si>
  <si>
    <t xml:space="preserve">dveře lze změnit na otevírání na opačnou stranu. Kabelové vstupy kryté vylamovacími záslepkami jsou umístěny v horní a ve spodní části rozvaděče, lemová ochrana hran a kartáčové záslepky prostupů součástí rozvaděče. Možnost beznástrojového : </t>
  </si>
  <si>
    <t xml:space="preserve">umístění ventilace do stropu nebo podlahy, 4 nivelizační nožky pro ustavení rozvaděče, příprava k ochrannému pospojování všech všech dílů rozvaděče. Rozvaděče je možné spojovat do řady. Nostnost podstavce 400 kg. Barva rozvaděče šedá - RAL 7035 : </t>
  </si>
  <si>
    <t>SK_22</t>
  </si>
  <si>
    <t>Kompaktní nástněnná datová zásuvka osazená 2xRJ45 kat. 6A STP, bílá s prachovou krytkou. Provedení, pro instalaci na omítku dodávka a montáž</t>
  </si>
  <si>
    <t xml:space="preserve">Kompaktní nástněnná datová zásuvka 2xRJ45 kat. 6A STP, bílá s prachovou krytkou. Provedení pro instalaci na omítku. Zásuvka kompaktní robustní konstrukce, s podélným vyvedením RJ45 zdířek. Konektor splňuje požadavky definované v mezinárodních : </t>
  </si>
  <si>
    <t xml:space="preserve">standardech pro Cat 6A dle TIA/EIA 568, resp. třídu Ea dle EN 50173 a ISO 11801. Konektor s plynotěsnými IDC zářezovými kontakty s nulovou výtlačnou silou osazený prachovou krytkou proti vytržení kabelu a s konektorem RJ45  vybaveným : </t>
  </si>
  <si>
    <t xml:space="preserve">samovýtlačnou prachotěsnou záclonkou s funkcí ochrany proti neúplnému zasunutí. Konektor s pozlacenými kontakty s minimální životností 700 cyklů. Konektror plně stíněnné konstrukce. Konektor umožňuje integraci do systému managementu fyzické : </t>
  </si>
  <si>
    <t xml:space="preserve">vrstvy. Duální značení portu popisem a barevnou identifikací. Vyhovuje požadavkům RoHS. Záruka výrobce 25 let. : </t>
  </si>
  <si>
    <t>SK_24</t>
  </si>
  <si>
    <t>Datový modul 1xRJ45 kat. 6A STP, černý s prachovou krytkou. Provedení pro instalaci do modulárního, propojovacího panelu. dodávka a montáž</t>
  </si>
  <si>
    <t xml:space="preserve">Datový modul 1xRJ45 kat. 6A STP, černý s prachovou krytkou. Provedení pro instalaci do modulárního propojvacího panelu. Konektor splňuje požadavky definované v mezinárodních standardech pro Cat 6A dle TIA/EIA 568, resp. třídu Ea dle EN 50173 : </t>
  </si>
  <si>
    <t xml:space="preserve">a ISO 11801. Konektor s plynotěsnými IDC zářezovými kontakty s nulovou výtlačnou silou osazený prachovou krytkou proti vytržení kabelu a s konektorem RJ45  vybaveným samovýtlačnou prachotěsnou záclonkou s funkcí ochrany proti neúplnému : </t>
  </si>
  <si>
    <t xml:space="preserve">zasunutí. Konektor s pozlacenými kontakty s minimální životností 700 cyklů. Konektror plně stíněnné konstrukce. Konektor umožňuje integraci do systému managementu fyzické vrstvy. Konektor umožňuje duální značení portu popisem a barevnou : </t>
  </si>
  <si>
    <t xml:space="preserve">identifikací. Vyhovuje požadavkům RoHS. Záruka výrobce 25 let. : </t>
  </si>
  <si>
    <t>SK_25</t>
  </si>
  <si>
    <t>Zásuvkový zakončovací člen přípravy monitoringu fyzické vrstvy pro dohled nad horizontálním rozvodem, dodávka a montáž</t>
  </si>
  <si>
    <t xml:space="preserve">Zásuvkový ukončovací člen managementu fyzické vrstvy sítě. Komponenta systému managementu fyzické vrstvy sítě. Používá se v zásuvce pro koncové zařízení za účelem monitorování konektivity horizontální kabeláže mezi patch panelem a zásuvkou, : </t>
  </si>
  <si>
    <t xml:space="preserve">pin kontakty, nezabraňuje apikacím jako ethernet nebo PoE, nahrazuje plastový protiprachový kryt zářezových kontaktů konektoru. : </t>
  </si>
  <si>
    <t>184</t>
  </si>
  <si>
    <t>SK_27</t>
  </si>
  <si>
    <t>Propojovací kabel STP kategorie 6A, délka 1 metr</t>
  </si>
  <si>
    <t xml:space="preserve">výkres č. D1.01.07-101 a technická zpráva : : </t>
  </si>
  <si>
    <t xml:space="preserve">Kabel propojovací RJ45-RJ45, FTP Cat 6A, délka 1m, šedý, splňuje parametry Cat 6A STP dle TIA/EIA 568, EN 50173 a ISO 11801 třída E, vodiče Cu lanko AWG26, úzká litá botka pro vysokohustotní porty aktivních prvků, : </t>
  </si>
  <si>
    <t xml:space="preserve">ochrana aretace konektoru proti nechtěným uvolněním konektoru při přepojování, konektor s pozlacenými kontakty s minimální životností 700 cyklů. Provedení LSOH a RoHS. Záruka výrobce 25 let. : </t>
  </si>
  <si>
    <t>SK_28</t>
  </si>
  <si>
    <t>Propojovací kabel STP kategorie 6A, délka 2 metr</t>
  </si>
  <si>
    <t xml:space="preserve">Kabel propojovací RJ45-RJ45, FTP Cat 6A, délka 2m, šedý, splňuje parametry Cat 6A STP dle TIA/EIA 568, EN 50173 a ISO 11801 třída E, vodiče Cu lanko AWG26, úzká litá botka pro vysokohustotní porty aktivních prvků, : </t>
  </si>
  <si>
    <t>SK_29</t>
  </si>
  <si>
    <t>Propojovací kabel STP kategorie 6A, délka 3 metr</t>
  </si>
  <si>
    <t xml:space="preserve">Kabel propojovací RJ45-RJ45, FTP Cat 6A, délka 3m, šedý, splňuje parametry Cat 6A STP dle TIA/EIA 568, EN 50173 a ISO 11801 třída E, vodiče Cu lanko AWG26, úzká litá botka pro vysokohustotní porty aktivních prvků, : </t>
  </si>
  <si>
    <t>SK_30</t>
  </si>
  <si>
    <t>Propojovací kabel STP kategorie 6A, délka 5 metr</t>
  </si>
  <si>
    <t xml:space="preserve">Kabel propojovací RJ45-RJ45, FTP Cat 6A, délka 5m, šedý, splňuje parametry Cat 6A STP dle TIA/EIA 568, EN 50173 a ISO 11801 třída E, vodiče Cu lanko AWG26, úzká litá botka pro vysokohustotní porty aktivních prvků, : </t>
  </si>
  <si>
    <t>SK_35</t>
  </si>
  <si>
    <t>SFP modul 1000BASE-LX/LH SFP transceiver module, MMF/SMF, 1310nm, DOM PN: GLC-LH-SMD dodávka a, montáž</t>
  </si>
  <si>
    <t>SK_36</t>
  </si>
  <si>
    <t>Popis portu zásuvky</t>
  </si>
  <si>
    <t>SK_37</t>
  </si>
  <si>
    <t>Popis portu patchpanelu</t>
  </si>
  <si>
    <t>SK_38</t>
  </si>
  <si>
    <t>Popis portu optického vlákna</t>
  </si>
  <si>
    <t>SK_39</t>
  </si>
  <si>
    <t>MINI IP DOME KAMERA dodávka a motáž vč. oživení a začlenění do stávajícího systému</t>
  </si>
  <si>
    <t xml:space="preserve">2 Mpx Full HD kamera Mini IP dome exteriérová D/N barevná s mechanickým IR filtrem, Smart IR LED dosvit 30m,1/2.8" progressive scan Exmor CMOS, rozlišení 1920×1080 px 25fps, citlivost barevná 0.1LUX/F1.2, 0,01LUX/F1,2 (č/b), : </t>
  </si>
  <si>
    <t xml:space="preserve">objektiv 3,6 mm, úhel záběru 72,5°, DWDR, 3DNR, BLC, ONVIF, video komprese H.264/MJPEG, duální kódování, napájení 12VDC, 380mA, PoE, IP66, IK10, rozměry O107,9mm x 84,1mm, hmotnost 0,4 kg : </t>
  </si>
  <si>
    <t>SK_40</t>
  </si>
  <si>
    <t>Lineární zdroj v kovovém krytu 13,8 Vss / 4A se signalizačními výstupy, transformátor, prostor pro,, AKU 7Ah dodávka a montáž</t>
  </si>
  <si>
    <t>SK_56</t>
  </si>
  <si>
    <t>Stavební přípomoci - Cena zahrnuje komplexní náklady na tyto drobné stavení činnosti včetně,, materiálu. Jedná se o veškeré průrazy a jejich utěsnění po montáži a jiné drobné stavební činnosti</t>
  </si>
  <si>
    <t>SK_7</t>
  </si>
  <si>
    <t>Montážní sada M6 dodávka a montáž</t>
  </si>
  <si>
    <t xml:space="preserve">Montážní sada pro montáž zařízení do 19" roviny datových rozvaděčů, Základní sada prvků pro uchycení zařízení do rozvaděče nebo rámu -obsahuje 4 x plovoucí matici, 4 x šroub a 4 x plastovou podložku. : </t>
  </si>
  <si>
    <t>SK_8</t>
  </si>
  <si>
    <t>Výsuvná optická vana osazená 24x LC duplex OS2, kompletně vybavená, včetně adaptérů, kabelového, managementu a záslepek dodávka a montáž</t>
  </si>
  <si>
    <t xml:space="preserve">Výsuvná optická vana 1U je osazena adaptéry LC duplex SM pro zakončení 48 LC konektorů, tedy pro max. 48 optických vláken. Optická vana je ve velikosti 1U do 19“ rozvaděče, hloubkově stavitelná, obsahuje středový trn pro upevnění kazet optických : </t>
  </si>
  <si>
    <t xml:space="preserve">svárů. Vana má dvojité montážní čelo, které umožňuje buď rychlou fixaci adaptérů bez šroubování nebo nabízí stavitelnou hloubku osazených šroubovacích či zacvakávacích adaptérů, které je tak možné zarovnat s čelem vany. Optická vana je : </t>
  </si>
  <si>
    <t xml:space="preserve">výsuvná s výklopem 45° pro jednoduchou instalaci. Optická vana je vybavena managementem vláken. Optická vana je uzpůsobena pro osazení předkonektorovanými kabely. Osazené pozice čela vany jsou označeny, nevyužité pozice budou zaslepeny. : </t>
  </si>
  <si>
    <t xml:space="preserve">Barva černá. Materiál kov. : </t>
  </si>
  <si>
    <t>EKV_11</t>
  </si>
  <si>
    <t>EKV_12</t>
  </si>
  <si>
    <t>EKV_13</t>
  </si>
  <si>
    <t>EKV_14</t>
  </si>
  <si>
    <t>EKV_15</t>
  </si>
  <si>
    <t>EKV_16</t>
  </si>
  <si>
    <t>EKV_17</t>
  </si>
  <si>
    <t>EKV_18</t>
  </si>
  <si>
    <t>EKV_19</t>
  </si>
  <si>
    <t>EKV_20</t>
  </si>
  <si>
    <t>EKV_22</t>
  </si>
  <si>
    <t xml:space="preserve">'technická zpráva : : </t>
  </si>
  <si>
    <t>EKV_6</t>
  </si>
  <si>
    <t>Akustický zvonek dodávka a montáž</t>
  </si>
  <si>
    <t>EKV_7</t>
  </si>
  <si>
    <t>Zvonkové tlačítko dodávka a montáž</t>
  </si>
  <si>
    <t>EKV_1</t>
  </si>
  <si>
    <t>Identifikační terminál -řídící jednotka, průmyslové provedení, plastová krabice,  napájení 10VDC -, 30VDC,  (možnost ethernet 100MBit, připojení )</t>
  </si>
  <si>
    <t>EKV_10</t>
  </si>
  <si>
    <t>1-CHKE-R 2x1,5 - silový kabel bezhalogenový dle ČSN 50267 a splňující vyhlášku č. 23/2008 Sb. (B2 ca, , s1d1)</t>
  </si>
  <si>
    <t>EKV_2</t>
  </si>
  <si>
    <t>licence rozhraní ETHERNET</t>
  </si>
  <si>
    <t>EKV_21</t>
  </si>
  <si>
    <t>EKV_3</t>
  </si>
  <si>
    <t>čtecí hlava bez klávesnice, LED, čtení do 8 cm, RS-485</t>
  </si>
  <si>
    <t>EKV_4</t>
  </si>
  <si>
    <t>podložka pod čtecí hlavy</t>
  </si>
  <si>
    <t>EKV_5</t>
  </si>
  <si>
    <t>Licence SW na 1 ks čtecích hlavy,  manuál, instalace na 1 pracovní stanici oživení a UDP</t>
  </si>
  <si>
    <t>EKV_8</t>
  </si>
  <si>
    <t>Lineární zdroj v kovovém krytu 13,8 Vss / 2A se signalizačními výstupy, transformátor, prostor pro,, AKU 7Ah</t>
  </si>
  <si>
    <t>EKV_9</t>
  </si>
  <si>
    <t>Bezúdržbový akumulátor 12VDC/7Ah</t>
  </si>
  <si>
    <t>AV_10</t>
  </si>
  <si>
    <t>AV_11</t>
  </si>
  <si>
    <t>AV_12</t>
  </si>
  <si>
    <t>AV_13</t>
  </si>
  <si>
    <t>AV_14</t>
  </si>
  <si>
    <t>AV_16</t>
  </si>
  <si>
    <t>AV_2</t>
  </si>
  <si>
    <t>AV_6</t>
  </si>
  <si>
    <t>AV_7</t>
  </si>
  <si>
    <t>AV_8</t>
  </si>
  <si>
    <t>AV_9</t>
  </si>
  <si>
    <t>AV_1</t>
  </si>
  <si>
    <t>Datový rozvaděč pro audiovizuální systém umístěn pod podhledem v antibakteriálním provedení, (nástřikem)v DR musí být rackové lišty se standartní roztečí 19", po celé možné výšce. Vnitřní</t>
  </si>
  <si>
    <t>rozměr: 60(š)x40(h)x80(v)</t>
  </si>
  <si>
    <t>AV_15</t>
  </si>
  <si>
    <t>AV_3</t>
  </si>
  <si>
    <t>3G SDI KOAX kabel max. útlum 37 dB/100m při frekvenci 3 GHz, při max. délce kabelu 40m, kabel, ukončen BNC konektorem, vč. měřícího protokolu od kabelu dodávka  a montáž</t>
  </si>
  <si>
    <t>AV_4</t>
  </si>
  <si>
    <t>Koaxiální anténní kabel s útlumem méně než 2dB (na svoji délku), při 600 MHz zakončen BNC konektorem</t>
  </si>
  <si>
    <t>AV_5</t>
  </si>
  <si>
    <t>Audio kabel propojení reproduktorů</t>
  </si>
  <si>
    <t>165</t>
  </si>
  <si>
    <t>AK_1</t>
  </si>
  <si>
    <t>712</t>
  </si>
  <si>
    <t>AK_10</t>
  </si>
  <si>
    <t>AK_11</t>
  </si>
  <si>
    <t>AK_12</t>
  </si>
  <si>
    <t>AK_13</t>
  </si>
  <si>
    <t>AK_14</t>
  </si>
  <si>
    <t>AK_16</t>
  </si>
  <si>
    <t>Kabelové kanály 100x100mm– působení ohně z obou stran EI 30 dodávka a montáž</t>
  </si>
  <si>
    <t xml:space="preserve">Pro požární odolnost EI 30 z obou stran se používá požární deska, tl.20mm. : </t>
  </si>
  <si>
    <t>AK_17</t>
  </si>
  <si>
    <t>AK_19</t>
  </si>
  <si>
    <t>AK_2</t>
  </si>
  <si>
    <t>AK_3</t>
  </si>
  <si>
    <t>AK_4</t>
  </si>
  <si>
    <t>AK_5</t>
  </si>
  <si>
    <t>Opětovná montáž stávajícího audio-komunikačního zařízení CODACO na jednotlivé operační sály vč., napojení na dispečink</t>
  </si>
  <si>
    <t>AK_6</t>
  </si>
  <si>
    <t>Oživení a uvedení do provozu audio-komunikačního zařízení</t>
  </si>
  <si>
    <t>AK_7</t>
  </si>
  <si>
    <t>AK_8</t>
  </si>
  <si>
    <t>AK_9</t>
  </si>
  <si>
    <t>AK_15</t>
  </si>
  <si>
    <t>Značení trasy trubkového vedení</t>
  </si>
  <si>
    <t>AK_18</t>
  </si>
  <si>
    <t>17015901</t>
  </si>
  <si>
    <t>D+M Stropní stativ anesteziologický</t>
  </si>
  <si>
    <t xml:space="preserve">výbava dle přílohy technické zprávy medicinální plyny : </t>
  </si>
  <si>
    <t>17015902</t>
  </si>
  <si>
    <t>D+M Stropní stativ operační</t>
  </si>
  <si>
    <t>17015903</t>
  </si>
  <si>
    <t>D+M Lůžková rampa pro přípravu pacienta - vodorovná</t>
  </si>
  <si>
    <t>17015904</t>
  </si>
  <si>
    <t>D+M Lůžková rampa pro přípravu pacienta - svislá</t>
  </si>
  <si>
    <t>0157</t>
  </si>
  <si>
    <t>D+M Trubka Cu průměr 12x1</t>
  </si>
  <si>
    <t xml:space="preserve">ČSN EN 13.348 : </t>
  </si>
  <si>
    <t xml:space="preserve">výkres č. D1.03.08-101 : </t>
  </si>
  <si>
    <t xml:space="preserve">2.NP: 410 m : </t>
  </si>
  <si>
    <t>0159</t>
  </si>
  <si>
    <t>D+M Trubka Cu průměr 18x1</t>
  </si>
  <si>
    <t xml:space="preserve">2.NP: 380 m : </t>
  </si>
  <si>
    <t>0312</t>
  </si>
  <si>
    <t>D+M Trubka Cu průměr 42x1,5</t>
  </si>
  <si>
    <t xml:space="preserve">2.NP: 30 m : </t>
  </si>
  <si>
    <t>0313</t>
  </si>
  <si>
    <t>D+M Trubka Cu pruměr 28x1</t>
  </si>
  <si>
    <t xml:space="preserve">2.NP: 160 m : </t>
  </si>
  <si>
    <t>0411</t>
  </si>
  <si>
    <t>D+M Trubka Cu průměr 22x1</t>
  </si>
  <si>
    <t xml:space="preserve">2.NP: 185 m : </t>
  </si>
  <si>
    <t>0459</t>
  </si>
  <si>
    <t>D+M Ocelový chránič 44x3,2- tr. svař.5/4", pr.28</t>
  </si>
  <si>
    <t xml:space="preserve">provedení dle ČSN EN 7396-1 : </t>
  </si>
  <si>
    <t xml:space="preserve">8x0,5 m : </t>
  </si>
  <si>
    <t>0635</t>
  </si>
  <si>
    <t>D+M Ocelový chránič 76x4- tr. svař.3", pr.54</t>
  </si>
  <si>
    <t xml:space="preserve">2x0,5 m : </t>
  </si>
  <si>
    <t>0913</t>
  </si>
  <si>
    <t>D+M Ocelový chránič 38x2,6- tr. svař.1", pr.22</t>
  </si>
  <si>
    <t xml:space="preserve">4x0,5 m : </t>
  </si>
  <si>
    <t>10001_136</t>
  </si>
  <si>
    <t>D+M Konzola trubek (2-4 trubky, závěs 0,5m)</t>
  </si>
  <si>
    <t>40</t>
  </si>
  <si>
    <t>10001_137</t>
  </si>
  <si>
    <t>D+M Konzola trubek (4-6 trubek, závěs 0,5m)</t>
  </si>
  <si>
    <t>1110</t>
  </si>
  <si>
    <t>D+M Ocelový chránič 22x2.3- tr. svař.1/2", pr.12</t>
  </si>
  <si>
    <t xml:space="preserve">12x0,5 m : </t>
  </si>
  <si>
    <t>1239</t>
  </si>
  <si>
    <t>D+M Ocelový chránič 26x2,6- tr. svař.3/4", pr.18</t>
  </si>
  <si>
    <t xml:space="preserve">10x0,5 m : </t>
  </si>
  <si>
    <t>1322</t>
  </si>
  <si>
    <t>D+M Pájka Ag 45 + pasta</t>
  </si>
  <si>
    <t xml:space="preserve">ČSN EN 7396-1 : </t>
  </si>
  <si>
    <t>8,5</t>
  </si>
  <si>
    <t>1531</t>
  </si>
  <si>
    <t>D+M Trubka Cu průměr 54x2</t>
  </si>
  <si>
    <t xml:space="preserve">2.NP: 15 m : </t>
  </si>
  <si>
    <t>1539</t>
  </si>
  <si>
    <t>D+M Trubka Cu průměr   8x1</t>
  </si>
  <si>
    <t xml:space="preserve">2.NP: 70 m : </t>
  </si>
  <si>
    <t>1716</t>
  </si>
  <si>
    <t>D+M Ocelový chránič 57x3,6- tr. svař.2", pr.42</t>
  </si>
  <si>
    <t>5574</t>
  </si>
  <si>
    <t>D+M Snímač tlaku lineární pro MaR a MSD SLVac 0- -100kPa</t>
  </si>
  <si>
    <t xml:space="preserve">pro duplicitní klinickou signalizaci : </t>
  </si>
  <si>
    <t>5575</t>
  </si>
  <si>
    <t>D+M Snímač tlaku lineární pro MaR a MSD SLN nízkotlaký 0-1 MPa</t>
  </si>
  <si>
    <t>7926_6T00</t>
  </si>
  <si>
    <t>D+M Signalizace klinická pro max. 6 plynů</t>
  </si>
  <si>
    <t xml:space="preserve">duplicitní klinická signalizace : </t>
  </si>
  <si>
    <t>ACU3FM</t>
  </si>
  <si>
    <t>D+M Ventilová skříň pro 3 plyny se snímači - pod omítku</t>
  </si>
  <si>
    <t>KS</t>
  </si>
  <si>
    <t xml:space="preserve">klinická signalizace primární v multifunkčním panelu operačního sálu : </t>
  </si>
  <si>
    <t xml:space="preserve">3x k.k.1/2", 3x záložní vstup, 3x manometr, 3x snímač tlaku : </t>
  </si>
  <si>
    <t xml:space="preserve">3.NP: 8ks : </t>
  </si>
  <si>
    <t>CFS0011</t>
  </si>
  <si>
    <t>D+M Kohout kulový R 253 3/8" vč.šr.</t>
  </si>
  <si>
    <t xml:space="preserve">uzávěry stativu : </t>
  </si>
  <si>
    <t xml:space="preserve">2.NP: 24 ks : </t>
  </si>
  <si>
    <t>CFS0012</t>
  </si>
  <si>
    <t>D+M Kohout kulový R 253 1/2" vč.šr.</t>
  </si>
  <si>
    <t xml:space="preserve">2.NP: 8 ks : </t>
  </si>
  <si>
    <t>DOPT00</t>
  </si>
  <si>
    <t>Dopravné</t>
  </si>
  <si>
    <t>PPD03</t>
  </si>
  <si>
    <t>Ochranný plyn pro pájení Cu dle ČSN EN ISO 7396 (na bm potrubí)</t>
  </si>
  <si>
    <t>1250</t>
  </si>
  <si>
    <t>PPU01</t>
  </si>
  <si>
    <t>D+M Protipožární ucpávky</t>
  </si>
  <si>
    <t>PTZ01</t>
  </si>
  <si>
    <t>Tlaková zkouška závěrečná</t>
  </si>
  <si>
    <t>PTZ02</t>
  </si>
  <si>
    <t>Tlaková zkouška úseková</t>
  </si>
  <si>
    <t>PVM01</t>
  </si>
  <si>
    <t>Vedení montážních prací</t>
  </si>
  <si>
    <t>T0008</t>
  </si>
  <si>
    <t>D+M Tvarovky Cu pr. 8</t>
  </si>
  <si>
    <t xml:space="preserve">2.NP: 50 ks : </t>
  </si>
  <si>
    <t>T0012</t>
  </si>
  <si>
    <t>D+M Tvarovky Cu pr. 12</t>
  </si>
  <si>
    <t xml:space="preserve">2.NP: 200 ks : </t>
  </si>
  <si>
    <t>200</t>
  </si>
  <si>
    <t>T0018</t>
  </si>
  <si>
    <t>D+M Tvarovky Cu pr. 18</t>
  </si>
  <si>
    <t xml:space="preserve">2.NP: 180 ks : </t>
  </si>
  <si>
    <t>T0022</t>
  </si>
  <si>
    <t>D+M Tvarovky Cu pr. 22</t>
  </si>
  <si>
    <t xml:space="preserve">2.NP: 95 ks : </t>
  </si>
  <si>
    <t>T0028</t>
  </si>
  <si>
    <t>D+M Tvarovky Cu pr. 28</t>
  </si>
  <si>
    <t xml:space="preserve">2.NP: 85 ks : </t>
  </si>
  <si>
    <t>T0042</t>
  </si>
  <si>
    <t>D+M Tvarovky Cu pr. 42</t>
  </si>
  <si>
    <t xml:space="preserve">2.NP: 25 ks : </t>
  </si>
  <si>
    <t>T0054</t>
  </si>
  <si>
    <t>D+M Tvarovky Cu pr. 54</t>
  </si>
  <si>
    <t xml:space="preserve">2.NP: 15 ks : </t>
  </si>
  <si>
    <t>16042402</t>
  </si>
  <si>
    <t>Stavební průrazy nosného stropu a stěn - DODÁVKA STAVBY</t>
  </si>
  <si>
    <t>PMP01</t>
  </si>
  <si>
    <t>Prostupy příčkami</t>
  </si>
  <si>
    <t>PNR02</t>
  </si>
  <si>
    <t>Napojení na stávající rozvody</t>
  </si>
  <si>
    <t>PPD02</t>
  </si>
  <si>
    <t>Propláchnutí rozvodu dusíkem (na bm potrubí)</t>
  </si>
  <si>
    <t>PSO01</t>
  </si>
  <si>
    <t>Předání, proškolení obsluhy</t>
  </si>
  <si>
    <t>PVR01</t>
  </si>
  <si>
    <t>Výchozí revize rozvodů MP</t>
  </si>
  <si>
    <t>PVR02</t>
  </si>
  <si>
    <t>Výchozí revize elektro</t>
  </si>
  <si>
    <t>PZR02</t>
  </si>
  <si>
    <t>Značení potrubních rozvodů (na bm potrubí)</t>
  </si>
  <si>
    <t>PRO</t>
  </si>
  <si>
    <t>941955003P</t>
  </si>
  <si>
    <t>Lešení lehké pomocné, výška podlahy do 2,5 m</t>
  </si>
  <si>
    <t>pomocné, o výšce lešeňové podlahy přes 1,9 do 2,5 m</t>
  </si>
  <si>
    <t xml:space="preserve">viz. D2.03.01a-101 : </t>
  </si>
  <si>
    <t>2065 : 14,89</t>
  </si>
  <si>
    <t>2066 : 47,9</t>
  </si>
  <si>
    <t>2067 : 18,8</t>
  </si>
  <si>
    <t>2068 : 36,8</t>
  </si>
  <si>
    <t>2069 : 13,78</t>
  </si>
  <si>
    <t>2070 : 11,2</t>
  </si>
  <si>
    <t>2071 : 35,82</t>
  </si>
  <si>
    <t>2072 : 16,93</t>
  </si>
  <si>
    <t>2073 : 26,83</t>
  </si>
  <si>
    <t>2074 : 5,43</t>
  </si>
  <si>
    <t>2075 : 5,57</t>
  </si>
  <si>
    <t>2080 : 27,63</t>
  </si>
  <si>
    <t>2081 : 15,24</t>
  </si>
  <si>
    <t>2082 : 19,8</t>
  </si>
  <si>
    <t>2083 : 6,7</t>
  </si>
  <si>
    <t>Mezisoučet</t>
  </si>
  <si>
    <t>D+M Protiprašné zástěny z PE folie, demontáž</t>
  </si>
  <si>
    <t>viz. D2.03.01a-101 : 240,0</t>
  </si>
  <si>
    <t>952901114P</t>
  </si>
  <si>
    <t>Vyčištění budov o výšce podlaží nad 4 m</t>
  </si>
  <si>
    <t xml:space="preserve">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</si>
  <si>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světlá výška podlaží přes 4 m</t>
  </si>
  <si>
    <t>viz. TZ : 353,0</t>
  </si>
  <si>
    <t>Přesun hmot pro opravy a údržbu do výšky 25 m</t>
  </si>
  <si>
    <t xml:space="preserve">1,3, : </t>
  </si>
  <si>
    <t>Součet: : 1,80977</t>
  </si>
  <si>
    <t>713111111P</t>
  </si>
  <si>
    <t>Izolace tepelné stropů vrchem kladené volně, 1 vrstva - materiál ve specifikaci</t>
  </si>
  <si>
    <t xml:space="preserve">viz. D2.03.01a-102 : </t>
  </si>
  <si>
    <t>713131130P</t>
  </si>
  <si>
    <t>Izolace tepelná stěn vložením do konstrukce</t>
  </si>
  <si>
    <t>pozn.1</t>
  </si>
  <si>
    <t xml:space="preserve">viz. D2.03.01a-101, D2.03.01a-103, D2.03.01a-104 : </t>
  </si>
  <si>
    <t>2066 : 28,4*4,1</t>
  </si>
  <si>
    <t>2068 : 24,1*4,1</t>
  </si>
  <si>
    <t>2071 : 23,8*4,1</t>
  </si>
  <si>
    <t>pozn.5 : 312,83/100*3</t>
  </si>
  <si>
    <t>631-01</t>
  </si>
  <si>
    <t>Dod - rohož, pas izolační skelná vlna; tl. 50,0 mm, akustická</t>
  </si>
  <si>
    <t>rohož, pas izolační skelná vlna; tl. 50,0 mm; součinitel tepelné vodivosti 0,039 W/mK; R = 1,250 m2K/W; obj. hmotnost 15,00 kg/m3; hydrofobizováno</t>
  </si>
  <si>
    <t>izol podhled : 303,32*1,02</t>
  </si>
  <si>
    <t>631-02</t>
  </si>
  <si>
    <t>Dod - rohož, pas izolační minerální vlákno; tl. 80,0 mm, akustická</t>
  </si>
  <si>
    <t>rohož, pas izolační minerální vlákno; tl. 80,0 mm; součinitel tepelné vodivosti 0,039 W/mK; R = 2,050 m2K/W; obj. hmotnost 15,00 kg/m3; hydrofobizováno, akustická</t>
  </si>
  <si>
    <t>svislá izol do příček : 322,2149*1,02</t>
  </si>
  <si>
    <t>Přesun hmot pro izolace tepelné, výšky do 24 m</t>
  </si>
  <si>
    <t xml:space="preserve">5,6,7,8, : </t>
  </si>
  <si>
    <t>Součet: : 1212,78430</t>
  </si>
  <si>
    <t>34701321P</t>
  </si>
  <si>
    <t>D+M Předstěna SDK,tl.67,5mm,1x ocel.kce CD,2xMA 12,5mm</t>
  </si>
  <si>
    <t>Předsazené stěny , spřažené,  jednoduchá ocelová konstrukce z profilů CD a UD, 2x opláštěná, tl. 67,5 mm, desky akustické tl. 12,5 mm.</t>
  </si>
  <si>
    <t>2066 : 28,4*(4,1-3,0)</t>
  </si>
  <si>
    <t>2068 : 24,1*(4,1-3,0)</t>
  </si>
  <si>
    <t>2071 : 23,8*(4,1-3,0)</t>
  </si>
  <si>
    <t>pozn.5 : 83,93/100*3</t>
  </si>
  <si>
    <t>768-01</t>
  </si>
  <si>
    <t>D+M Nosná ocelová konstrukce příčky po strop</t>
  </si>
  <si>
    <t>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t>
  </si>
  <si>
    <t>2065 : 15,57*4,1</t>
  </si>
  <si>
    <t>2067 : 17,86*4,1</t>
  </si>
  <si>
    <t>2069 : 15,51*4,1</t>
  </si>
  <si>
    <t>2070 : 13,92*4,1</t>
  </si>
  <si>
    <t>2072 : 16,9*4,1</t>
  </si>
  <si>
    <t>2073 : 21,48*4,1</t>
  </si>
  <si>
    <t>2074 : 9,13*4,1</t>
  </si>
  <si>
    <t>2075 : 9,23*4,1</t>
  </si>
  <si>
    <t>2080 : 32,32*4,1</t>
  </si>
  <si>
    <t>2081 : 16,78*4,1</t>
  </si>
  <si>
    <t>2082 : 20,24*4,1</t>
  </si>
  <si>
    <t>2083 : 11,098*4,1</t>
  </si>
  <si>
    <t>pozn.5 : 1132,9858/100*3</t>
  </si>
  <si>
    <t>768-02</t>
  </si>
  <si>
    <t>D+M Kovové obkladové panely nerezové tl. 20mm (nerez. plech na sdk desce)</t>
  </si>
  <si>
    <t>obkladové panely z nerez plechu tl. 1 mm, vyztuženého sdk deskou tl. 18 mm.</t>
  </si>
  <si>
    <t>Kovový obklad s nerez povrchem bude proveden od úrovně 100 mm nad podlahou do úrovně spodní hrany podhledu, kde jsou ukončeny v profilu podhledové konstrukce.</t>
  </si>
  <si>
    <t>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t>
  </si>
  <si>
    <t>Panely musí být odnímatelné pro účely oprav, údržby nebo budoucí integrace nových systémů a komponentů. Kouty bez spár. Styky jednotlivých dílů panelového obkladu vyplněny těsněním nebo silikonovým tmelem.</t>
  </si>
  <si>
    <t>Operační sály musí splňovat požadavky na ochranu proti RTG záření, jedná se o nerez obklad stěn vč. všech zabudovaných prvků - musí být splněn ekvivalent 1 mm Pb .</t>
  </si>
  <si>
    <t>2065 : 42,039</t>
  </si>
  <si>
    <t>2066 : 85,2</t>
  </si>
  <si>
    <t>2067 : 48,222</t>
  </si>
  <si>
    <t>2068 : 72,3</t>
  </si>
  <si>
    <t>2069 : 41,88</t>
  </si>
  <si>
    <t>2070 : 37,584</t>
  </si>
  <si>
    <t>2071 : 71,4</t>
  </si>
  <si>
    <t>2072 : 45,639</t>
  </si>
  <si>
    <t>2073 : 64,44</t>
  </si>
  <si>
    <t>2074 : 24,651</t>
  </si>
  <si>
    <t>2075 : 24,921</t>
  </si>
  <si>
    <t>2080 : 87,265</t>
  </si>
  <si>
    <t>2081 : 45,306</t>
  </si>
  <si>
    <t>2082 : 54,648</t>
  </si>
  <si>
    <t>2083 : 29,965</t>
  </si>
  <si>
    <t>pozn.5 : 775,46/100*3</t>
  </si>
  <si>
    <t>768-03</t>
  </si>
  <si>
    <t>D+M Vodivé propojení obkladů</t>
  </si>
  <si>
    <t>2065 : 15,57</t>
  </si>
  <si>
    <t>2066 : 28,4</t>
  </si>
  <si>
    <t>2067 : 17,86</t>
  </si>
  <si>
    <t>2068 : 24,1</t>
  </si>
  <si>
    <t>2069 : 15,51</t>
  </si>
  <si>
    <t>2070 : 13,92</t>
  </si>
  <si>
    <t>2071 : 23,8</t>
  </si>
  <si>
    <t>2072 : 16,9</t>
  </si>
  <si>
    <t>2073 : 21,48</t>
  </si>
  <si>
    <t>2074 : 9,13</t>
  </si>
  <si>
    <t>2075 : 9,23</t>
  </si>
  <si>
    <t>2080 : 32,32</t>
  </si>
  <si>
    <t>2081 : 16,78</t>
  </si>
  <si>
    <t>2082 : 20,24</t>
  </si>
  <si>
    <t>2083 : 11,098</t>
  </si>
  <si>
    <t>pozn.5 : 276,338/100*3</t>
  </si>
  <si>
    <t>768-10</t>
  </si>
  <si>
    <t>D+M Kovový těsný podhled, kazety r.1250x625 mm</t>
  </si>
  <si>
    <t>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t>
  </si>
  <si>
    <t>768-11</t>
  </si>
  <si>
    <t>D+M Nosná kce ocelová pro podhled</t>
  </si>
  <si>
    <t>Podhled obsahuje nosnou konstrukci z pozinkované oceli, kotvenou do stavebního stropu.</t>
  </si>
  <si>
    <t>viz. D2.03.01a-102 : 303,32</t>
  </si>
  <si>
    <t>768-12</t>
  </si>
  <si>
    <t>D+M Fabion kovový vodorovný pro podhled 35x35mm</t>
  </si>
  <si>
    <t xml:space="preserve">viz. D2.03.01a-102, D2.03.01a-103, D2.03.01a-104 : </t>
  </si>
  <si>
    <t>pozn.6 : 276,338/100*3</t>
  </si>
  <si>
    <t>768-13</t>
  </si>
  <si>
    <t>D+M Těžká kazeta do podhledu</t>
  </si>
  <si>
    <t>(odnímatelné, označené piktogramem ze strany místnosti)</t>
  </si>
  <si>
    <t>viz. D2.03.01a-001 : 30,0</t>
  </si>
  <si>
    <t>768-14</t>
  </si>
  <si>
    <t>Prostup kovovým  obkladem, vč. utěsnění, zapravení a likvidace suti</t>
  </si>
  <si>
    <t>vzt : 5+5+2+9+1+10</t>
  </si>
  <si>
    <t>768-15</t>
  </si>
  <si>
    <t>D+M Revizní otvor v kovovém obkladu 500x500(1200)mm, vč. obvodového těsnění</t>
  </si>
  <si>
    <t>pozn.3 : 4</t>
  </si>
  <si>
    <t>768-16</t>
  </si>
  <si>
    <t>Doprava, balné</t>
  </si>
  <si>
    <t>kpl</t>
  </si>
  <si>
    <t>768-17</t>
  </si>
  <si>
    <t>Prostupy pro vzt a ostatní profese nad podhledem dle jednotlivých profesí, vč. utěsnění, zapravení a likvidace suti</t>
  </si>
  <si>
    <t>768-Z/1</t>
  </si>
  <si>
    <t>D+M Skříň na materiál, rozměry 1200x2150x480mm</t>
  </si>
  <si>
    <t>vestavná skříň s 2-kř. dveřmi, integrovaná do stěny</t>
  </si>
  <si>
    <t>provedení do čistých prostor, vhodná pro operační sály</t>
  </si>
  <si>
    <t>prosklení: 400x1850 mm, bezpečnostní sklo, Connex 6,3mm</t>
  </si>
  <si>
    <t>kování: madlo z nerezové oceli, uzamykatelná</t>
  </si>
  <si>
    <t>osazení: do kovového obkladu</t>
  </si>
  <si>
    <t>provedení: dvouplášťová kce s vlepenou tlumící vložkou, z nerezové oceli tl. 1mm (dle ČSN 10088-1 - 1.4301), závěsy skryté, dveře s těsněním, 5 ks skleněných polic výškově stavitelných</t>
  </si>
  <si>
    <t>povrchová úprava: antibakteriální prášková barva s vrstvou tl.60-100 µM v barevné úpravě v odstínu NCS dle barevného řešení</t>
  </si>
  <si>
    <t>viz. D2.03.01a-106 : 1</t>
  </si>
  <si>
    <t>768-Z/10</t>
  </si>
  <si>
    <t>D+M Ozvučení operačního sálu k monitoru 55"</t>
  </si>
  <si>
    <t>PRO OZVUČENÍ LCD 55''</t>
  </si>
  <si>
    <t>OZVUČENÍ SÁLU V PROVEDENÍ S ODOLNOSTÍ PROTI STŘÍKAJÍCÍ VODĚ A VLHKOSTI.</t>
  </si>
  <si>
    <t>STROPNÍ REPRODUKTOR DO KOVOVÉHO TĚSNÉHO PODHLEDU.</t>
  </si>
  <si>
    <t>BARVA: BÍLÁ, RAL 5010</t>
  </si>
  <si>
    <t>viz. D2.03.01a-106 : 8</t>
  </si>
  <si>
    <t>768-Z/11</t>
  </si>
  <si>
    <t>D+M Umývací trojžlab se 3ks baterií</t>
  </si>
  <si>
    <t>Umývací trojžlab určený k zavěšení na stěnu s kulatými vnitřními kouty a zvýšeným ergonomickým okrajem. hloubka umyvadel min. 250 mm. Materiál umělý kámen - Corian.</t>
  </si>
  <si>
    <t>Konstrukce umožňující instalaci ramínek baterie nebo bezdotykových baterií. Rozměr cca 2300/660 mm.</t>
  </si>
  <si>
    <t>Včetně kotevního materiálu.</t>
  </si>
  <si>
    <t>Včetně baterií  v nerezovém provedení</t>
  </si>
  <si>
    <t>viz. D2.03.01a-106 : 4</t>
  </si>
  <si>
    <t>768-Z/12</t>
  </si>
  <si>
    <t>D+M Vodorovná ocelová výztuha pro LCD monitor 55" z galvanicky zinkované oceli</t>
  </si>
  <si>
    <t>VÝZTUHA V MÍSTĚ MONTÁŽE LCD MONITORU 55'' DO KOVOVÉHO OBKLADU.</t>
  </si>
  <si>
    <t>ROZMĚRY MONITORU 1550x1000x120 MM, HMOTNOST CCA 80 KG.</t>
  </si>
  <si>
    <t>VÝZTUHA PROVEDENA Z 2 KS U 100x30-2,5 MM Z GALVANICKY ZINKOVANÉ OCELI.</t>
  </si>
  <si>
    <t>DL. 2200 MM.</t>
  </si>
  <si>
    <t>KOTVENÍ POMOCÍ 16 KS SAMOŘEZNÝCH ŠROUBŮ.</t>
  </si>
  <si>
    <t>HMOTNOST: 3,15 KG/M</t>
  </si>
  <si>
    <t>CELKEM PRO 1 KS LCD: 14,0 KG</t>
  </si>
  <si>
    <t>viz. D2.03.01a-106 : 56,0</t>
  </si>
  <si>
    <t>768-Z/13</t>
  </si>
  <si>
    <t>D+M Police pod PC</t>
  </si>
  <si>
    <t>PEVNÁ POLICE</t>
  </si>
  <si>
    <t>ROZMĚR: 300x700 MM, UMÍSTĚNÍ BUDE URČENO INVESTOREM PŘI MONTÁŽI.</t>
  </si>
  <si>
    <t>BARVA DLE OKOLNÍHO KOVOVÉHO OBKLADU (VIZ BAREVNÉ ŘEŠENÍ),</t>
  </si>
  <si>
    <t>MATERIÁL: NEREZ, AISI 304, ČSN 10088-1 1.4301,</t>
  </si>
  <si>
    <t>VČ. KOTEVNÍCH PRVKŮ</t>
  </si>
  <si>
    <t>POVRCHOVÁ ÚPRAVA: ANTIBAKTERIÁLNÍ PRÁŠKOVÁ BARVA S VRSTVOU TLOUŠŤKY 60 - 100 µM V BAREVNÉ ÚPRAVĚ V 	ODSTÍNU NCS DLE BAREVNÉHO ŘEŠENÍ NAVAZUJÍCÍHO 				KOVOVÉHO OBKLADU</t>
  </si>
  <si>
    <t>viz. D2.03.01a-106 : 3</t>
  </si>
  <si>
    <t>768-Z/14a</t>
  </si>
  <si>
    <t>D+M Mřížka regulovatelná pro odvod vzduchu r. 400x400mm, volná průtočná plocha 0,0550m2; POVRCH KOMAXIT DLE BAREVNÉHO ŘEŠENÍ</t>
  </si>
  <si>
    <t>Regulovatelná mřížka pro odvod vzduchu                          </t>
  </si>
  <si>
    <t>-sazena v kovovém obkladu, napojena na VZT potrubí                     </t>
  </si>
  <si>
    <t>-mřížka musí být odolná běžným dezinfekčním prostředkům  </t>
  </si>
  <si>
    <t>POVRCH KOMAXIT DLE BAREVNÉHO ŘEŠENÍ</t>
  </si>
  <si>
    <t>POZN.: PRVEK NENÍ ZNAČEN NA VÝKRESE.</t>
  </si>
  <si>
    <t xml:space="preserve">viz. D2.03.01a-106 : </t>
  </si>
  <si>
    <t>Z/14 : 9</t>
  </si>
  <si>
    <t>768-Z/14b</t>
  </si>
  <si>
    <t>D+M Mřížka regulovatelná pro odvod vzduchu r. 400x600mm, volná průtočná plocha 0,0852m2;POVRCH NEREZ, BRUS 320, AISI 304, ČSN 10088-1 1.4301</t>
  </si>
  <si>
    <t>POVRCH NEREZ, BRUS 320, AISI 304, ČSN 10088-1 1.4301</t>
  </si>
  <si>
    <t>Z/14 : 10</t>
  </si>
  <si>
    <t>768-Z/14c</t>
  </si>
  <si>
    <t>D+M Mřížka regulovatelná pro odvod vzduchu r. 315x630mm, volná průtočná plocha 0,0654m2;POVRCH NEREZ, BRUS 320, AISI 304, ČSN 10088-1 1.4301</t>
  </si>
  <si>
    <t>Z/14 : 5</t>
  </si>
  <si>
    <t>768-Z/14d</t>
  </si>
  <si>
    <t>D+M Mřížka regulovatelná pro odvod vzduchu r. 315x315mm, volná průtočná plocha 0,0322m2; POVRCH KOMAXIT DLE BAREVNÉHO ŘEŠENÍ</t>
  </si>
  <si>
    <t>768-Z/14e</t>
  </si>
  <si>
    <t>D+M Mřížka regulovatelná pro odvod vzduchu r. 400x400mm, volná průtočná plocha 0,0550m2;POVRCH NEREZ, BRUS 320, AISI 304, ČSN 10088-1 1.4301</t>
  </si>
  <si>
    <t>Z/14 : 1</t>
  </si>
  <si>
    <t>768-Z/14f</t>
  </si>
  <si>
    <t>D+M Mřížka regulovatelná pro odvod vzduchu r. 315x315mm, volná průtočná plocha 0,03220m2;POVRCH NEREZ, BRUS 320, AISI 304, ČSN 10088-1 1.4301</t>
  </si>
  <si>
    <t>Z/14 : 2</t>
  </si>
  <si>
    <t>768-Z/15</t>
  </si>
  <si>
    <t>D+M Vyšetřovací svítidlo</t>
  </si>
  <si>
    <t>LED technologie</t>
  </si>
  <si>
    <t>-	intenzita osvětlení 60.000 lx</t>
  </si>
  <si>
    <t>-	nastavení jasu 20 - 100 %</t>
  </si>
  <si>
    <t>-	barevná teplota 4500 K</t>
  </si>
  <si>
    <t>-	reprodukční index barev Ra 95</t>
  </si>
  <si>
    <t>-	reprodukční index barev R9 90</t>
  </si>
  <si>
    <t>-	hloubka osvětlení L1+L2 &gt;120</t>
  </si>
  <si>
    <t>životnost zdroje min. 30.000 hodin</t>
  </si>
  <si>
    <t>BARVA: BÍLÁ, RAL 9010</t>
  </si>
  <si>
    <t>768-Z/16</t>
  </si>
  <si>
    <t>D+M Vodorovná ocelová výztuha pro věšák RTG zástěr z galvanicky zinkované oceli</t>
  </si>
  <si>
    <t>VÝZTUHA V MÍSTĚ MONTÁŽE VĚŠÁKU NA KOVOVÝ OBKLAD.</t>
  </si>
  <si>
    <t>ROZMĚRY VĚŠÁKU CCA 400x1500 MM, HMOTNOST 80 KG.</t>
  </si>
  <si>
    <t>VÝZTUHA PROVEDENA Z 2 KS PROFILU U 200x30-2,5 MM Z GALVANICKY ZINKOVANÉ OCELI.</t>
  </si>
  <si>
    <t>DL.	2200 MM.</t>
  </si>
  <si>
    <t>HMOTNOST: 5,1 KG/M</t>
  </si>
  <si>
    <t>CELKEM PRO 1 KS VĚŠÁKU: 22,5 KG</t>
  </si>
  <si>
    <t>viz. D2.03.01a-106 : 67,5</t>
  </si>
  <si>
    <t>768-Z/17</t>
  </si>
  <si>
    <t>D+M Vodorovná ocelová výztuha nad linku z galvanicky zinkované oceli</t>
  </si>
  <si>
    <t>VÝZTUHA V MÍSTĚ MONTÁŽE LINKY NA KOVOVÝ OBKLAD.</t>
  </si>
  <si>
    <t>DL.	3300 MM.</t>
  </si>
  <si>
    <t>KOTVENÍ POMOCÍ 24 KS SAMOŘEZNÝCH ŠROUBŮ.</t>
  </si>
  <si>
    <t>CELKEM PRO 1 KS LINKY: 33,7 KG</t>
  </si>
  <si>
    <t>viz. D2.03.01a-106 : 202,2</t>
  </si>
  <si>
    <t>768-Z/18</t>
  </si>
  <si>
    <t>D+M Svislá výztuha v prostoru kotvení žlabu z galvanicky zinkované oceli</t>
  </si>
  <si>
    <t>V PROSTORU SVISLÉHO NOSNÉHO RASTRU PŘÍČKY</t>
  </si>
  <si>
    <t>UMÍSTIT V POLOVINĚ RASTRU NOSNÝCH SLOUPKŮ KOVOVÉ PŘÍČKY.</t>
  </si>
  <si>
    <t>VÝZTUHA PROVEDENA Z 3 KS NOSNÉHO PŘÍČKOVÉHO PROFILU Z GALVANICKY ZINKOVANÉ OCELI.</t>
  </si>
  <si>
    <t>DL.	4200 MM.</t>
  </si>
  <si>
    <t>KOTVENÍ K PODLAHOVÉMU PROFILU PŘÍČKY,  RESP. KE STAVEBNÍMU STROPU POMOCÍ CHEM. KOTEV A 2xM12.</t>
  </si>
  <si>
    <t>HMOTNOST: 4,0 KG/M</t>
  </si>
  <si>
    <t>CELKEM PRO 1 KS ŽLABU: 50,4 KG</t>
  </si>
  <si>
    <t>viz. D2.03.01a-106 : 201,6</t>
  </si>
  <si>
    <t>768-Z/19</t>
  </si>
  <si>
    <t>D+M Vodorovná ocelová výztuha pro kotvení pohonu posuvných dveří z galvanicky zinkované oceli</t>
  </si>
  <si>
    <t>PRO KOTVENÍ POHONU POSUVNÝCH DVEŘÍ</t>
  </si>
  <si>
    <t>VÝZTUHA PROVEDENA Z 1 KS PROFILU U 200x30-2,5 MM Z GALVANICKY ZINKOVANÉ OCELI.</t>
  </si>
  <si>
    <t>CELKEM PRO 1 KS DVEŘÍ: 16,8 KG</t>
  </si>
  <si>
    <t>POZN.: PRVEK NENÍ OZNAČEN NA VÝKRESE.</t>
  </si>
  <si>
    <t>viz. D2.03.01a-106 : 370,0</t>
  </si>
  <si>
    <t>768-Z/2</t>
  </si>
  <si>
    <t>D+M Skříň na šicí materiál, rozměry 1200x2150x480mm, zvýšená RTG ochrana</t>
  </si>
  <si>
    <t>vestavná skříň s 2-kř.prosklenými dveřmi, integrovaná do stěnového kovového obkladu, vhodná pro operační sály</t>
  </si>
  <si>
    <t>provedení do čistých prostor</t>
  </si>
  <si>
    <t>prosklení: 400x1850 mm, bezpečnostní sklo, Connex 6,3mm,  RTG ochrana s ekvivalentem Pb tl.1 mm</t>
  </si>
  <si>
    <t>kování: madlo z nerezové oceli</t>
  </si>
  <si>
    <t>provedení: dvouplášťová konstrukce s vlepenou tlumící vložkou, z nerezové oceli tl. 1mm, závěsy skryté, dveře s těsněním, 5 ks nerez přestavitelných polic</t>
  </si>
  <si>
    <t>(provedení splňující požadavky na RTG ochranu s ekvivalentem Pb tl.1 mm)</t>
  </si>
  <si>
    <t>povrchová úprava: antibakteriální prášková barva s vrstvou tl.60-100mikroM v barevné úpravě v odstínu  NCS dle barevného řešení</t>
  </si>
  <si>
    <t>768-Z/20</t>
  </si>
  <si>
    <t>D+M Vodorovná ocelová výztuha pro kotvení pohonu otvíravých dveří z galvanicky zinkované oceli</t>
  </si>
  <si>
    <t>CELKEM PRO 1 KS DVEŘÍ: 11,3 KG</t>
  </si>
  <si>
    <t>viz. D2.03.01a-106 : 56,5</t>
  </si>
  <si>
    <t>768-Z/20a</t>
  </si>
  <si>
    <t>D+M Vodorovná ocelová výztuha pro kotvení vzt mřížek z galvanicky zinkované oceli</t>
  </si>
  <si>
    <t>VÝZTUHA PROVEDENA Z 2 KS PROFILU U 50x30-2,5 MM Z GALVANICKY ZINKOVANÉ OCELI.</t>
  </si>
  <si>
    <t>DL.	1100 MM.</t>
  </si>
  <si>
    <t>KOTVENÍ POMOCÍ 8 KS SAMOŘEZNÝCH ŠROUBŮ.</t>
  </si>
  <si>
    <t>HMOTNOST: 2,16 KG/M</t>
  </si>
  <si>
    <t>CELKEM PRO 1 KS VZT MŘÍŽKY 4,8 KG</t>
  </si>
  <si>
    <t>viz. D2.03.01a-106 : 130,0</t>
  </si>
  <si>
    <t>768-Z/22</t>
  </si>
  <si>
    <t>D+M Vodorovná ocelová výztuha pro vodorovnou lůžkovou rampu z galvanicky zinkované oceli</t>
  </si>
  <si>
    <t>Výstuha v místě montáže lůžkové rampy na kovový obklad.</t>
  </si>
  <si>
    <t>Rozměry rampy 1650x423mm.</t>
  </si>
  <si>
    <t>Výstuha provedena z 1ks profilu U200x30-2,5mm z galvanicky zinkované oceli.</t>
  </si>
  <si>
    <t>DL. 2200mm</t>
  </si>
  <si>
    <t>Kotvení pomocí 16 ks samořezných šroubů.</t>
  </si>
  <si>
    <t>Hmotnost: 5,1kg/m</t>
  </si>
  <si>
    <t>Celkem pro 1 ks rampy: 11,5 kg</t>
  </si>
  <si>
    <t>viz. D2.03.01a-106 : 23,0</t>
  </si>
  <si>
    <t>768-Z/23</t>
  </si>
  <si>
    <t>D+M Vodorovná ocelová výztuha pro svislou lůžkovou rampu z galvanicky zinkované oceli</t>
  </si>
  <si>
    <t>Rozměry rampy 240x1500(400)mm.</t>
  </si>
  <si>
    <t>DL. 1100mm</t>
  </si>
  <si>
    <t>viz. D2.03.01a-106 : 11,5</t>
  </si>
  <si>
    <t>768-Z/3a</t>
  </si>
  <si>
    <t>D+M Laminární pole rozměry 2400x2400mm</t>
  </si>
  <si>
    <t>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(4x150x700)mm,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t>
  </si>
  <si>
    <t>768-Z/4</t>
  </si>
  <si>
    <t>D+M Laminární pole rozměry 2400x1400mm</t>
  </si>
  <si>
    <t>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t>
  </si>
  <si>
    <t>768-Z/5</t>
  </si>
  <si>
    <t>D+M LCD monitor 55"</t>
  </si>
  <si>
    <t>Parametry displeje</t>
  </si>
  <si>
    <t>Velikost obrazovky 55“/138,8 cm</t>
  </si>
  <si>
    <t>Technologie panelu S-IPS s Edge LED posvícením</t>
  </si>
  <si>
    <t>Rozlišení  1920 x 1080</t>
  </si>
  <si>
    <t>Poměr stran  16:9</t>
  </si>
  <si>
    <t>Rozteč bodů 0,530 mm</t>
  </si>
  <si>
    <t>Jas 700 cd/m2</t>
  </si>
  <si>
    <t>Kontrastní poměr  1200:1</t>
  </si>
  <si>
    <t>Počet zobrazitelných bodů 16,7 mil.</t>
  </si>
  <si>
    <t>Pozorovací úhly  178° /178°</t>
  </si>
  <si>
    <t>Doba odezvy  8 ms</t>
  </si>
  <si>
    <t>Konektivita displeje</t>
  </si>
  <si>
    <t>Analogový vstup 1xVGA (D-sup 15.pin)</t>
  </si>
  <si>
    <t>Digitální video vstup  1x DisplyPort (HDCP) - propojen s PC systémem</t>
  </si>
  <si>
    <t xml:space="preserve"> 1x DVI-D (HDCP), 11x HDMI (HDCP), 1x 3G-SDI</t>
  </si>
  <si>
    <t>Napájení 230 V/160 W samotný displej, 230 V/350 W PC systém</t>
  </si>
  <si>
    <t>Senzor okolního osvětlení  automatické nastavení jasu v závislosti na okolních světelných podmínkách</t>
  </si>
  <si>
    <t>Podpora DICOM  displej je vybaven tzv. DICOM profilem, který je vhodný k zobrazování ve</t>
  </si>
  <si>
    <t xml:space="preserve"> zdravotnictví, např. RTG snímků</t>
  </si>
  <si>
    <t>Ovládání displeje  IR dálkové ovládání</t>
  </si>
  <si>
    <t>PC systém</t>
  </si>
  <si>
    <t>CPU, grafická karta INTEL®  CoreTM i5 procesor - 3.xGHz, INTEL® Chipset, 6MB L3 Cache</t>
  </si>
  <si>
    <t>RAM 8 GB DDR3</t>
  </si>
  <si>
    <t>Disk  SATA SSD 256 GB</t>
  </si>
  <si>
    <t>Operační systém  MS Windows 7 PRO</t>
  </si>
  <si>
    <t>Konektivita  1x USB 2.0 přední panel, LAN FJ45-10/100/1000 Base Tx</t>
  </si>
  <si>
    <t>Klávesnice  výklopná se skleněným antibakteriálním povrchem, kapacitní touch, 103CZ/EU</t>
  </si>
  <si>
    <t>Provedení</t>
  </si>
  <si>
    <t>Krycí sklo  antireflexní ESG bezpečnostní sklo 6 mm, vysoce propustné 95%</t>
  </si>
  <si>
    <t>Krytí proti vodě  přední panel IP65</t>
  </si>
  <si>
    <t>Rozměr vestavby  1550 x 1000 x 120 mm</t>
  </si>
  <si>
    <t>Ovládání PC  tlačítko systémové na předním panelu</t>
  </si>
  <si>
    <t>Audio reproduktory pro vestavbu do kazetového podhledu 8 ?, 30/50 W, 100-20000 Hz</t>
  </si>
  <si>
    <t>Zesilovač 2x audio vstup stereo JACK ovládání APL, výstup 2x30 W/8 ?</t>
  </si>
  <si>
    <t>PŘÍSTUP K PC PŘES REVIZNÍ OTVOR MIMO PROSTOR OPERAČNÍHO SÁLU</t>
  </si>
  <si>
    <t>768-Z/5a</t>
  </si>
  <si>
    <t>PŘÍSTUP K PC PŘES LCD Z PROSTORU OPERAČNÍHO SÁLU.U</t>
  </si>
  <si>
    <t>768-Z/6</t>
  </si>
  <si>
    <t>D+M Vodorovná ocelová výztuha pro rozvaděč z galvanicky zinkované oceli</t>
  </si>
  <si>
    <t>VÝZTUHA V MÍSTĚ MONTÁŽE ROZVADĚČE NA KOVOVÝ OBKLAD POD PODHLEDEM.</t>
  </si>
  <si>
    <t>ROZMĚRY ROZVADĚČE 700x500x900 MM, HMOTNOST 50 KG.</t>
  </si>
  <si>
    <t>CELKEM PRO 1 KS ROZVADĚČE: 22,5 KG</t>
  </si>
  <si>
    <t>viz. D2.03.01a-106 : 45,0</t>
  </si>
  <si>
    <t>768-Z/7</t>
  </si>
  <si>
    <t>D+M Multifunkční panel</t>
  </si>
  <si>
    <t>Multifunkční  panel, minimálně 19" LCD dotyková obrazovka, krytí obrazovky IP65, včetně siťového rozvaděče se zabudovaným počítačem, který je umístěn mimo operační sál.</t>
  </si>
  <si>
    <t>Řízení a zobrazování:</t>
  </si>
  <si>
    <t>- datum, čas, stopky,</t>
  </si>
  <si>
    <t>- stav DO a VDO, stav UPS, - stav DO a VDO, stav UPS,</t>
  </si>
  <si>
    <t>- stav a testování ZIS</t>
  </si>
  <si>
    <t>- osvětlení op sálu</t>
  </si>
  <si>
    <t>- indikace tlaku medicinálních plynů,</t>
  </si>
  <si>
    <t>- připojení na internet pro vzdálenou správu zařízení,</t>
  </si>
  <si>
    <t>- ovládání VZT jednotky - přepínání plného výkonu a sníženého výkonu, -</t>
  </si>
  <si>
    <t>- indikace  teploty, možnost nastavení teploty v rozsahu minimálně +-3°C,</t>
  </si>
  <si>
    <t>- uchování všech chybových hlášení ( podtlaky a přetlaky plynů, poruchy ZIS , stavy klimatizační  jednotky, poruchy osvětlení na OS - vše minimálně po dobu 90 dnů).</t>
  </si>
  <si>
    <t>768-Z/8</t>
  </si>
  <si>
    <t>D+M Ozvučení operačního sálu k MFL panelu</t>
  </si>
  <si>
    <t>PRO OZVUČENÍ MFL PANELU</t>
  </si>
  <si>
    <t>768-Z/9</t>
  </si>
  <si>
    <t>D+M Hodiny</t>
  </si>
  <si>
    <t>ANALOGOVÉ (RUČIČKOVÉ) HODINY S NEREZOVÝM RÁMEM OSAZENÉ DO NADDVEŘNÍHO PANELU.</t>
  </si>
  <si>
    <t>PRŮMĚR MIN 300 MM.</t>
  </si>
  <si>
    <t>NAPOJENY NA MULTIFUNKČNÍ PANEL.</t>
  </si>
  <si>
    <t>UMÍSTĚNÍ: VIZ POHLEDY NA PŘÍČKY</t>
  </si>
  <si>
    <t>768-Z1</t>
  </si>
  <si>
    <t>D+M Dveře automatické posuvné jednokřídlové světlost 900x2100mm</t>
  </si>
  <si>
    <t>nerezové posuvné dveře s automatickým pohonem</t>
  </si>
  <si>
    <t>materiál: nerez tl.1 mm (dle ČSN 10088-1 - 1.4301)</t>
  </si>
  <si>
    <t>prosklení: 600x850(1100) mm, vnitřní magneticky ovládaná žaluzie s kolečkem</t>
  </si>
  <si>
    <t>kování: 2x mušle z nerezové oceli přizpůsobena celkovému řešení stavby</t>
  </si>
  <si>
    <t>ovládání: ze strany chodby-tlačítko personál, tlačítko úklid</t>
  </si>
  <si>
    <t xml:space="preserve">                ze strany místnosti-tlačítko personál</t>
  </si>
  <si>
    <t xml:space="preserve">                (umístění tlačítek ovládání dveří bude upřesněno na stavbě)</t>
  </si>
  <si>
    <t>osazení: do sdk/kovové příčky</t>
  </si>
  <si>
    <t>pohon: automatický pohon dveří 230V, 50/60 Hz řízen mikroprocesorem a umožňující plynulou změnu nastavení otvírací rychlosti min 10-30cm/s</t>
  </si>
  <si>
    <t xml:space="preserve">            funkce částečného otevření pro průchod personálu a plné otevření pro průjezd pacienta vč. ovládacích tlačítek ze strany chodby a operačního sálu</t>
  </si>
  <si>
    <t xml:space="preserve">            -design tlačítek shodný s částí elektro</t>
  </si>
  <si>
    <t xml:space="preserve">             záložní zdroj</t>
  </si>
  <si>
    <t>zárubeň: z nerezové oceli pro zabudování do stavební příčky tl.plechu 2 mm (dle ČSN 10088-1 - 1.4301)</t>
  </si>
  <si>
    <t>povrchová úprava: DVEŘE A ZÁRUBEŇ - NEREZ BRUS 320,</t>
  </si>
  <si>
    <t xml:space="preserve">                                KRYT POJEZDU - ANTIBAKTERIÁLNÍ PRÁŠKOVÁ BARVA S VRSTVOU TLOUŠŤKY 60 - 100 µM V BAREVNÉ ÚPRAVĚ V ODSTÍNU NCS DLE BAREVNÉHO ŘEŠENÍ</t>
  </si>
  <si>
    <t>ze strany chodby instalace samolepící fólie s názvem místnosti</t>
  </si>
  <si>
    <t>Pozn.Pokud bude vzájemná vzdálenost pojezdů sousedících dveří na stejné straně stěny menší než 300mm, bude kryt pojezdu těchto dveří proveden společný pro  oboje dveře</t>
  </si>
  <si>
    <t>L : 2</t>
  </si>
  <si>
    <t>P : 1</t>
  </si>
  <si>
    <t>768-Z2</t>
  </si>
  <si>
    <t>D+M Dveře automatické posuvné s RTG ochranou (ekvivalent 1mm Pb),1-kř. světlost 900x2100mm, Rw=min27dB</t>
  </si>
  <si>
    <t>prosklení: 300x500(1400) mm, RTG ochrana s ekvivalentem Pb tl.1 mm, vnitřní magneticky ovládaná žaluzie s kolečkem</t>
  </si>
  <si>
    <t>kování: 1x mušle z nerezové oceli přizpůsobena celkovému řešení stavby</t>
  </si>
  <si>
    <t>ovládání: ze strany vně OS-loketní spínač personál, tlačítko úklid</t>
  </si>
  <si>
    <t xml:space="preserve">                ze strany OS-loketní spínač personál, tlačítko úklid</t>
  </si>
  <si>
    <t>osazení: do kovové příčky</t>
  </si>
  <si>
    <t xml:space="preserve">            funkce částečného otevření pro průchod personálu a plné otevření pro průjezd pacienta vč. ovládacích tlačítek ze strany mytí a operačního sálu</t>
  </si>
  <si>
    <t>zárubeň: z nerezové oceli pro zabudování do stavební příčky tl.plechu 2mm  (dle ČSN 10088-1 - 1.4301)</t>
  </si>
  <si>
    <t>L : 1</t>
  </si>
  <si>
    <t>P : 3</t>
  </si>
  <si>
    <t>768-Z3</t>
  </si>
  <si>
    <t>D+M Dveře automatické posuvné 1-kř. světlost 1100x2100mm</t>
  </si>
  <si>
    <t xml:space="preserve">               (umístění tlačítek ovládání dveří bude upřesněno na stavbě)</t>
  </si>
  <si>
    <t>povrchová úprava: "DVEŘE A ZÁRUBEŇ - NEREZ BRUS 320,</t>
  </si>
  <si>
    <t xml:space="preserve">                                 KRYT POJEZDU - ANTIBAKTERIÁLNÍ PRÁŠKOVÁ BARVA S VRSTVOU TLOUŠŤKY 60 - 100 µM V BAREVNÉ ÚPRAVĚ V ODSTÍNU NCS DLE  BAREVNÉHO ŘEŠENÍ"</t>
  </si>
  <si>
    <t>768-Z4</t>
  </si>
  <si>
    <t>D+M Dveře automatické posuvné s RTG ochranou (ekvivalent 1mm Pb),1-kř. světlost 1100x2100mm, Rw=min27dB</t>
  </si>
  <si>
    <t>provedení  do čistých prostor</t>
  </si>
  <si>
    <t>zárubeň: z nerezové oceli pro zabudování do stavební příčky tl.plechu 2mm (dle ČSN 10088-1 - 1.4301)</t>
  </si>
  <si>
    <t>L : 3</t>
  </si>
  <si>
    <t>768-Z5</t>
  </si>
  <si>
    <t>D+M Dveře automatické posuvné 1-kř. světlost 1400x2100mm</t>
  </si>
  <si>
    <t>ovládání: ze strany chodby-tlačítko pacient, tlačítko personál, tlačítko úklid</t>
  </si>
  <si>
    <t xml:space="preserve">                ze strany místnosti-tlačítko pacient, tlačítko personál</t>
  </si>
  <si>
    <t>osazení: do skp/ kovové příčky</t>
  </si>
  <si>
    <t xml:space="preserve">                                 KRYT POJEZDU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</si>
  <si>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</si>
  <si>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L : 5</t>
  </si>
  <si>
    <t>768-Z6</t>
  </si>
  <si>
    <t>D+M Dveře automatické posuvné s RTG ochranou (ekvivalent 1mm Pb), 1-kř. světlost 1400x2100mm, Rw=min27dB</t>
  </si>
  <si>
    <t>ovládání: ze strany OS-tlačítko pacient, tlačítko personál</t>
  </si>
  <si>
    <t xml:space="preserve">                ze strany vně OS-tlačítko pacient, loketní spínač personál</t>
  </si>
  <si>
    <t>768-Z7</t>
  </si>
  <si>
    <t>D+M Dveře automatické otočné s RTG ochranou (ekvivalent 1mm Pb), 2-kř. světlost 1300x2100mm</t>
  </si>
  <si>
    <t>nerezové otočné dveře s automatickým pohonem</t>
  </si>
  <si>
    <t>kování: 2x koule z nerezové oceli přizpůsobena celkovému řešení stavby</t>
  </si>
  <si>
    <t>ovládání: ze strany OS-tlačítko pacient, tlačítko personál, tlačítko úklid</t>
  </si>
  <si>
    <t>zárubeň: z nerezové oceli pro zabudování do stavební příčky tl.plechu 2mm</t>
  </si>
  <si>
    <t xml:space="preserve">                                 KRYT POHONU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</si>
  <si>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</si>
  <si>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 xml:space="preserve">viz. D2.02.01a-106 : </t>
  </si>
  <si>
    <t>768-Z8</t>
  </si>
  <si>
    <t>D+M Dveře automatické otočné s RTG ochranou (ekvivalent 1mm Pb), 1-kř. světlost 1100x2100mm, Rw=min27dB</t>
  </si>
  <si>
    <t xml:space="preserve">                ze strany OS-loketní spínač, tlačítko úklid</t>
  </si>
  <si>
    <t xml:space="preserve">                                 KRYT POJEZDU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</si>
  <si>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</si>
  <si>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Přesun hmot pro zámečnické konstr., výšky do 24 m</t>
  </si>
  <si>
    <t xml:space="preserve">10,11,12,13,14,15,16,17,18,19,20,21,22,23,24,25,26,27,28,29,30,31,32,33,34,35,36,37,38,39,40,41,42, : </t>
  </si>
  <si>
    <t xml:space="preserve">43,44,45,46,47,48,49,50,51,52,53,54,55,56,57,58, : </t>
  </si>
  <si>
    <t>Součet: : 275341,28360</t>
  </si>
  <si>
    <t>M21-Z/21-101</t>
  </si>
  <si>
    <t>D+M Svítidla „B“ LED svítidlo 41W, (ekv. 4x14W)</t>
  </si>
  <si>
    <t>vestavné do systémového kovového podhledu M625, IP54, mikrosmatický optický systém,  index podání barev Ra&gt;80, 4000K, 4397 lm (dodávka vestaveb OS).</t>
  </si>
  <si>
    <t>viz. D1.03.06-104 : 13</t>
  </si>
  <si>
    <t>M21-Z/21-102</t>
  </si>
  <si>
    <t xml:space="preserve">D+M Svítidla "C" LED svítidlo 118W, (ekv. 4x28W) </t>
  </si>
  <si>
    <t>vestavné do systémového kovového podhledu M625x1250, IP65, optický systém s tvrzeným oboustranně matovaným krycím sklem,  index podání barev Ra&gt;90, 4000K, 1000 lm, stmívatelné systémem DALI (dodávka vestaveb OS)</t>
  </si>
  <si>
    <t>viz. D1.03.06-104 : 24</t>
  </si>
  <si>
    <t>M21-Z/21-103</t>
  </si>
  <si>
    <t xml:space="preserve">D+M Svítidla „D“ LED svítidlo 41W, (ekv. 4x14W) </t>
  </si>
  <si>
    <t>vestavné do systémového kovového podhledu M625x625, optický systém s tvrzeným oboustranně matovaným sklem,  index podání barev Ra&gt;90, 4000K, 4000 lm (dodávka vestaveb OS)</t>
  </si>
  <si>
    <t>viz. D1.03.06-104 : 21</t>
  </si>
  <si>
    <t>M21-Z/21-104</t>
  </si>
  <si>
    <t>D+M Svítidla „DS“ LED svítidlo 41W, (ekv. 4x14W)</t>
  </si>
  <si>
    <t>vestavné do systémového kovového podhledu M625x625, optický systém s tvrzeným oboustranně matovaným sklem,  index podání barev Ra&gt;90, 4000K, 4000 lm,  stmívatelné systémem DALI, (dodávka vestaveb OS)</t>
  </si>
  <si>
    <t>viz. D1.03.06-104 : 12</t>
  </si>
  <si>
    <t>M21-Z/21-105</t>
  </si>
  <si>
    <t>D+M Svítidla „R“ Výstražné svítidlo "RTG - NEVSTUPOVAT"</t>
  </si>
  <si>
    <t>vestavěné do příčky, kovové tělo, difuzor z tvrzeného skla, včetně příslušného piktogramu, LED 24x0,2W, 224lm, IP66, 391x174x59,5 mm, (dodávka vestaveb OS)</t>
  </si>
  <si>
    <t>viz. D1.03.06-104 : 15</t>
  </si>
  <si>
    <t>M21-Z/21-108</t>
  </si>
  <si>
    <t>D+M Podružný materiál</t>
  </si>
  <si>
    <t>viz. D1.03.06-104 : 1</t>
  </si>
  <si>
    <t>420001</t>
  </si>
  <si>
    <t>linka pracovní vč. umyvadla,dřezu,dolní+horní skříňky,lékárna uzamyk.,trezor,chladnička na léky</t>
  </si>
  <si>
    <t xml:space="preserve">celkový rozměr cca 3900 /670/2100 mm : </t>
  </si>
  <si>
    <t xml:space="preserve">Technické podmínky nábytku Příloha č. 1 : </t>
  </si>
  <si>
    <t xml:space="preserve">linka pracovní - dolní + horní skříňky : </t>
  </si>
  <si>
    <t xml:space="preserve">s prostorem pro podstavnou chladničku na léky (cca 600 mm) : </t>
  </si>
  <si>
    <t xml:space="preserve">pracovní nerezová deska  sendvičového provedení, zadní lem 20/40 mm : </t>
  </si>
  <si>
    <t xml:space="preserve">1x vevařený dřez nerez, 1x vevařené umyvadlo nerez : </t>
  </si>
  <si>
    <t xml:space="preserve">1x skříň vysoká pro ISO moduly a teleskopické zásuvky, dvoukřídlá,  uzamykatelná : </t>
  </si>
  <si>
    <t xml:space="preserve">cca 900/670/2100 mm : </t>
  </si>
  <si>
    <t xml:space="preserve">1 sloupec vč. košů  8x koš 400/600/100mm, 1x modul 400/600/50 mm, 3 x přestavitelná nerezová police : </t>
  </si>
  <si>
    <t xml:space="preserve">1 soupec vč. kovových barevně lakovaných zásuvek na plných teleskopických výjezdech, 4x 185 mm, 1x 100 mm, 2xpolice : </t>
  </si>
  <si>
    <t xml:space="preserve">1x skříň spodní, dvoukřídlá s vestavěným systémem teleskopických kovových, barevně lakovaných zásuvek : </t>
  </si>
  <si>
    <t xml:space="preserve">cca 1100/670/860 mm : </t>
  </si>
  <si>
    <t xml:space="preserve">vč. 1 ks teleskopické zásuvky o výšce 185 mm a 3 ks teleskopických  zásuvek o výšce 100 mm : </t>
  </si>
  <si>
    <t xml:space="preserve">1x skříň spodní pod dřez, dvoukřídlá : </t>
  </si>
  <si>
    <t xml:space="preserve">cca 1200/670/860 mm : </t>
  </si>
  <si>
    <t xml:space="preserve">2x skříň závěsná dvojitá s vetavěným systémem přestavitelných nerezových polic : </t>
  </si>
  <si>
    <t xml:space="preserve">cca 1200/370/600 mm a 1100/370/600 mm : </t>
  </si>
  <si>
    <t xml:space="preserve">1x skříň závěsná jednoduchá s vetavěným systémem přestavitelných nerezových polic : </t>
  </si>
  <si>
    <t xml:space="preserve">cca 600/370/600 mm : </t>
  </si>
  <si>
    <t xml:space="preserve">2x boční zákryt : </t>
  </si>
  <si>
    <t xml:space="preserve">2x vrchní šikmý zákryt : </t>
  </si>
  <si>
    <t xml:space="preserve">sokl každé skříně svýškově stavitelnými skrytými nožkami a krycími lištami, kryjícími jednotlivé sokly : </t>
  </si>
  <si>
    <t xml:space="preserve">1 ks LED osvětlení pracovní linky : </t>
  </si>
  <si>
    <t xml:space="preserve">chladnička pro skladování léků vyhovující standardu DIN 58345 : </t>
  </si>
  <si>
    <t xml:space="preserve">integrovaná pod pracovní desku linky ve výšce 900 mm : </t>
  </si>
  <si>
    <t xml:space="preserve">vnitřní objem objem cca 115 l : </t>
  </si>
  <si>
    <t xml:space="preserve">1-dvéřová, dveře samozavírací prosklené : </t>
  </si>
  <si>
    <t xml:space="preserve">chladící systém s nuceným oběhem vzduchu : </t>
  </si>
  <si>
    <t xml:space="preserve">elektronické ovládání : </t>
  </si>
  <si>
    <t xml:space="preserve">ukazatel teploty vnější, digitální : </t>
  </si>
  <si>
    <t xml:space="preserve">rozhraní RS 485 pro monitoring teploty : </t>
  </si>
  <si>
    <t xml:space="preserve">přechodka pro externí čidlo : </t>
  </si>
  <si>
    <t xml:space="preserve">výstup alarmu : </t>
  </si>
  <si>
    <t xml:space="preserve">externí zvukový alarm při výpadku elektrického proudu : </t>
  </si>
  <si>
    <t xml:space="preserve">záložní akumulátor pro elektroniku : </t>
  </si>
  <si>
    <t xml:space="preserve">optický a akustický alarm : </t>
  </si>
  <si>
    <t xml:space="preserve">LED osvětlení : </t>
  </si>
  <si>
    <t xml:space="preserve">3x police výškově nastavitelné : </t>
  </si>
  <si>
    <t xml:space="preserve">trezor na léky vyroben z masivní oceli : </t>
  </si>
  <si>
    <t xml:space="preserve">čelní stěna a dveře o tl. 8 mm : </t>
  </si>
  <si>
    <t xml:space="preserve">nátěr epoxidovým práškem : </t>
  </si>
  <si>
    <t xml:space="preserve">západky niklem potažené ocelové šrouby, západky ve třech směrech : </t>
  </si>
  <si>
    <t xml:space="preserve">kotvení - otvory pro bezpečnou montáž na spodní straně a na zadní straně trezoru : </t>
  </si>
  <si>
    <t xml:space="preserve">dodávka vč. instalačního materiálu : </t>
  </si>
  <si>
    <t xml:space="preserve">vysokokapacitní elektronický systém s trvalou pamětí : </t>
  </si>
  <si>
    <t xml:space="preserve">přehledná ovládací klávesnice s LED diodou indikující zadávání aktuálních číslic : </t>
  </si>
  <si>
    <t xml:space="preserve">externí nouzové otevření 9V baterií : </t>
  </si>
  <si>
    <t xml:space="preserve">2ks klíče pro nouzové otevření : </t>
  </si>
  <si>
    <t xml:space="preserve">1x vnitřní vyjímatelná police : </t>
  </si>
  <si>
    <t xml:space="preserve">objem cca 17 l : </t>
  </si>
  <si>
    <t xml:space="preserve">vnější rozměry (š/hl/v) 350-400/320/250 mm maximum : </t>
  </si>
  <si>
    <t>420002</t>
  </si>
  <si>
    <t xml:space="preserve">celkový rozměr cca 3600/670/2100 mm : </t>
  </si>
  <si>
    <t xml:space="preserve">cca 1000/670/860 mm : </t>
  </si>
  <si>
    <t xml:space="preserve">vč. 1 ks zásuvky o výšce 185 mm a 3 ks zásuvek o výšce 100 mm : </t>
  </si>
  <si>
    <t xml:space="preserve">cca 1000/370/600 mm : </t>
  </si>
  <si>
    <t>420003</t>
  </si>
  <si>
    <t xml:space="preserve">celkový rozměr cca 3100/670/2100 mm : </t>
  </si>
  <si>
    <t xml:space="preserve">1x skříň spodní, jednokřídlá s vestavěným systémem teleskopických kovových, barevně lakovaných zásuvek : </t>
  </si>
  <si>
    <t xml:space="preserve">cca 500/670/860 mm : </t>
  </si>
  <si>
    <t xml:space="preserve">1x skříň závěsná dvojitá s vetavěným systémem přestavitelných nerezových polic : </t>
  </si>
  <si>
    <t xml:space="preserve">2x skříň závěsná jednoduchá s vetavěným systémem přestavitelných nerezových polic : </t>
  </si>
  <si>
    <t xml:space="preserve">cca 600/370/600 mm  a 500/370/600 mm : </t>
  </si>
  <si>
    <t>363021</t>
  </si>
  <si>
    <t>sestava skříňová prachutěsná, horní část se šikmým zákrytem ke zdi</t>
  </si>
  <si>
    <t xml:space="preserve">celkový rozměr cca 4150/670/2100 mm : </t>
  </si>
  <si>
    <t xml:space="preserve">1x 900/670/2100 mm : </t>
  </si>
  <si>
    <t xml:space="preserve">skříň vysoká dvojitá s vestavěným systémem přestavitelných nerezových polic : </t>
  </si>
  <si>
    <t xml:space="preserve">2x 1100/670/2100 mm : </t>
  </si>
  <si>
    <t xml:space="preserve">skříň vysoká dvojitá s vestavěným systémem teleskopických kovových, barevně lakovaných zásuvek : </t>
  </si>
  <si>
    <t xml:space="preserve">1x boční vysoký zákryt : </t>
  </si>
  <si>
    <t xml:space="preserve">celonerezové provedení z materiálu dle EN 1.4301 : </t>
  </si>
  <si>
    <t xml:space="preserve">dvoustěnné korpusy a dveře  skříní s vloženou izolací : </t>
  </si>
  <si>
    <t xml:space="preserve">celoobvodové těsnění na dveřích : </t>
  </si>
  <si>
    <t xml:space="preserve">police s nosností 80 kg : </t>
  </si>
  <si>
    <t xml:space="preserve">barevné provedení v odstínech RAL/NCS včetně korpusů a zákrytů : </t>
  </si>
  <si>
    <t xml:space="preserve">úchyty nerezové d. cca 160 mm : </t>
  </si>
  <si>
    <t>363032</t>
  </si>
  <si>
    <t xml:space="preserve">celkový rozměr cca 2400/670/2100 mm : </t>
  </si>
  <si>
    <t xml:space="preserve">1x 1200/670/2100 mm : </t>
  </si>
  <si>
    <t xml:space="preserve">1x1100/670/2100 mm : </t>
  </si>
  <si>
    <t xml:space="preserve">1x vrchní šikmý zákryt : </t>
  </si>
  <si>
    <t>363033</t>
  </si>
  <si>
    <t>sestava skříňová  prachutěsná, horní část se šikmým zákrytem ke zdi</t>
  </si>
  <si>
    <t xml:space="preserve">celkový rozměr cca 3700/670/2100 mm : </t>
  </si>
  <si>
    <t xml:space="preserve">2x457/670/2100 mm : </t>
  </si>
  <si>
    <t xml:space="preserve">skříň vysoká jednokřídlá  pro ISO moduly včetně modulového systému s teleskopickými výjezdy a přestavitelnými policemi : </t>
  </si>
  <si>
    <t xml:space="preserve">vč. košů  4x koš 400/600/200mm, 2x koš 400/600/100 mm, 2 x přestavitelná nerezová police : </t>
  </si>
  <si>
    <t xml:space="preserve">1x900/670/2100 mm : </t>
  </si>
  <si>
    <t>420004</t>
  </si>
  <si>
    <t>1x výlevka, 1x linka pracovní vč. umyvadla,dřezu,dolní+horní skříňky</t>
  </si>
  <si>
    <t xml:space="preserve">celkový rozměr cca 1800/570/2100 mm : </t>
  </si>
  <si>
    <t xml:space="preserve">1x nerezová  výlevka s 3-strannou galerií cca 380 mm vysokou, ochranný rošt, odpad pr. 70 mm : </t>
  </si>
  <si>
    <t xml:space="preserve">1x skříň spodní pod výlevku, jednokřídlá : </t>
  </si>
  <si>
    <t xml:space="preserve">cca 600/570/560 mm : </t>
  </si>
  <si>
    <t xml:space="preserve">cca 1200/570/860 mm : </t>
  </si>
  <si>
    <t xml:space="preserve">cca 1200/370/600 mm : </t>
  </si>
  <si>
    <t>420005</t>
  </si>
  <si>
    <t xml:space="preserve">celkový rozměr cca 2700/570/2100 mm : </t>
  </si>
  <si>
    <t xml:space="preserve">cca 1000/570/860 mm : </t>
  </si>
  <si>
    <t>442059</t>
  </si>
  <si>
    <t>stůl  vč. dřezu skříňkový se zadním límcem, celonerezové provedení</t>
  </si>
  <si>
    <t xml:space="preserve">1900/700/850  mm : </t>
  </si>
  <si>
    <t xml:space="preserve">1x vevařený lisovaný dřez 500/500/250 mm : </t>
  </si>
  <si>
    <t xml:space="preserve">2x skříňka dolní : </t>
  </si>
  <si>
    <t xml:space="preserve">zašupovací dveře : </t>
  </si>
  <si>
    <t xml:space="preserve">1x police : </t>
  </si>
  <si>
    <t>492000</t>
  </si>
  <si>
    <t>směšovač dezinfekce</t>
  </si>
  <si>
    <t xml:space="preserve">orientační rozměry 350/250/100 mm : </t>
  </si>
  <si>
    <t xml:space="preserve">mixážní systém pro ředění koncentrátů a pro přípravu pracovních roztoků : </t>
  </si>
  <si>
    <t xml:space="preserve">nástěnné dávkovací zařízení : </t>
  </si>
  <si>
    <t xml:space="preserve">ruční ovládání : </t>
  </si>
  <si>
    <t xml:space="preserve">vč. instalačního materiálu : </t>
  </si>
  <si>
    <t>9300</t>
  </si>
  <si>
    <t>D+M Filtrační nástavec s vířivou vyústí; boční připojení  d=250 mm, s regulační klapkou;V=500 m3/h;, výška nástavce max.500 mm; pro osazení filtrační vložky 570x570x149 mm;</t>
  </si>
  <si>
    <t xml:space="preserve">nástavce musí být osazeny dvěmi sondami pro měření těsnosti a zanesení filtrační vložky, těleso nástavce musí být opatřeno komaxitovým nátěrem v odstínu RAL 9003 polomatný a musí být vzduchotěsné; : </t>
  </si>
  <si>
    <t xml:space="preserve">ovládání klapky zevnitř nástavce po sejmutí čelní desky; tlaková ztráta vyústka do 20 Pa; provedení nástavce musí umožňovat osazení do těsného kovového podhledu o rastru 625x1250 mm. (m.č. 2163) : </t>
  </si>
  <si>
    <t xml:space="preserve">Výkres č. D2.03.02 - 103 : </t>
  </si>
  <si>
    <t>9301</t>
  </si>
  <si>
    <t>D+M Filtrační vložka tř.H13 pro osazení do filtračního nástavce, vzd.průtok 500 m3/h při počáteční, tlakové ztrátě 100 Pa, rozměr filtru 570x570x148 mm, materiál rámu filtrační vložky - Al rám (m.č.</t>
  </si>
  <si>
    <t>2163)</t>
  </si>
  <si>
    <t>9302</t>
  </si>
  <si>
    <t>D+M Ruční regulační klapka s aretací polohy 200x250 mm</t>
  </si>
  <si>
    <t>9303</t>
  </si>
  <si>
    <t>D+M Napojení technologického zařízení - myčka; d=63mm - 4 bm;Ruční regulační klapka s aretací, polohy d=80 mm;Přechod 80 mm -&gt; 63 mm</t>
  </si>
  <si>
    <t>9304</t>
  </si>
  <si>
    <t>D+M Ohebná hadice jednovrstvá, provedení Al, d=250 mm</t>
  </si>
  <si>
    <t>bm</t>
  </si>
  <si>
    <t>9305</t>
  </si>
  <si>
    <t>Potrubí čtyřhranné-rovné trouby z pozinkovaného plechu skupiny I ve třídě těsnosti C;včetně, těsnícího; spojovacího a závěsového materiálu</t>
  </si>
  <si>
    <t>9306</t>
  </si>
  <si>
    <t>Potrubí čtyřhranné-tvarovky trouby z pozinkovaného plechu skupiny I ve třídě těsnosti C;včetně, těsnícího; spojovacího a závěsového materiálu</t>
  </si>
  <si>
    <t>9307</t>
  </si>
  <si>
    <t>Potrubí kruhové-tvarovky z pozinkovaného plechu skupiny I ve třídě těsnosti C;včetně těsnícího;, spojovacího a závěsového materiálu</t>
  </si>
  <si>
    <t>CH321</t>
  </si>
  <si>
    <t>D+M Kondenzační jednotka, max vzdálenosti 30 m, převýšení 15 m; EER 3,23; COP 3,61, Pi=2,2 kW, 230V,, Qch=7,1 kW (0,9-8 kW) celoročně; úprava pro zimní provozsoučást dodávky:konzola pro montáž na</t>
  </si>
  <si>
    <t>fasádu, silent bloky, montážní materiál</t>
  </si>
  <si>
    <t xml:space="preserve">Výkres č. D2.03.02 - 106 : </t>
  </si>
  <si>
    <t>CH322</t>
  </si>
  <si>
    <t>D+M Vnitřní nástěnná jednotka vč. infra ovladače</t>
  </si>
  <si>
    <t>CH323</t>
  </si>
  <si>
    <t>D+M Potrubí chladiva , izolace, komunikační kabely, vakuování a zprovoznění systému</t>
  </si>
  <si>
    <t xml:space="preserve">Výkres č. D2.03.02 - 103, 105, 106 : </t>
  </si>
  <si>
    <t>29</t>
  </si>
  <si>
    <t>CH324</t>
  </si>
  <si>
    <t>D+M Požární ucpávky</t>
  </si>
  <si>
    <t>CH331</t>
  </si>
  <si>
    <t>CH332</t>
  </si>
  <si>
    <t>CH333</t>
  </si>
  <si>
    <t>CH334</t>
  </si>
  <si>
    <t>D+M Požární klapka s požární odolností EI90 o rozměru d=200 mm; provedení se servopohonem 24 V, (AC/DC) s pružinou, dále vybavená termoelektrickým spouštěcím čidlem, součástí servopohonu jsou i</t>
  </si>
  <si>
    <t>pomocné spínače se signalizací polohy listu klapky.</t>
  </si>
  <si>
    <t>82</t>
  </si>
  <si>
    <t>D+M Potrubí kruhové-rovné trouby z pozinkovaného plechu skupiny I ve třídě těsnosti C;včetně, těsnícího; spojovacího a závěsového materiálu</t>
  </si>
  <si>
    <t>83</t>
  </si>
  <si>
    <t>D+M Potrubí kruhové-tvarovky z pozinkovaného plechu skupiny I ve třídě těsnosti C;včetně těsnícího;, spojovacího a závěsového materiálu</t>
  </si>
  <si>
    <t>Z37</t>
  </si>
  <si>
    <t>D+M Protidešťová žaluzie 500x300 mm, provedení pozink</t>
  </si>
  <si>
    <t>Z31</t>
  </si>
  <si>
    <t>M Ventilátor do čtyřhranného potrubí, V=max.2200 m3/h, ext.tlak 400 Pa; Pi=0,75 kW, 400V, 50 Hz;, předopkládaný rozměr potrubí 500x300 mm; součástí dodávky budou tlumící vložky v počtu 2 ks; krytí</t>
  </si>
  <si>
    <t>IP 55</t>
  </si>
  <si>
    <t>Z310</t>
  </si>
  <si>
    <t>M Potrubí čtyřhranné-tvarovky trouby z pozinkovaného plechu skupiny I ve třídě těsnosti C;včetně, těsnícího; spojovacího a závěsového materiálu</t>
  </si>
  <si>
    <t>Z32</t>
  </si>
  <si>
    <t>M Elektrický ohřívač do potrubí Pi=18 kW, 400V, 50 Hz; vestavěné výkonové prvky, součástí 2 sériově, zapojené nevratné tepelné pojistky;předopkládaný rozměr potrubí 500x300 mm; nutnost dodržet</t>
  </si>
  <si>
    <t>odstupové vzdálenosti, dbát pokynů výrobce</t>
  </si>
  <si>
    <t>Z33</t>
  </si>
  <si>
    <t>M Filtr vzduchu do potrubí 500x300 mm, vč.kapsového filtru tř.EU5; max.tlak ztáta 140 Pa při 2200, m3/h</t>
  </si>
  <si>
    <t>Z34</t>
  </si>
  <si>
    <t>M Uzavírací klapka s protiběžnými listy ruční s aretací polohy 500x300 mm</t>
  </si>
  <si>
    <t>Z35</t>
  </si>
  <si>
    <t>M Odvodní ventilátor do čtyřhranného potrubí, V=max.2200 m3/h, ext.tlak 400 Pa; Pi=0,75 kW, 400V, 50, Hz; předopkládaný rozměr potrubí 500x300 mm; součástí dodávky budou tlumící vložky v počtu 2 ks;</t>
  </si>
  <si>
    <t>krytí IP 55</t>
  </si>
  <si>
    <t>Z36</t>
  </si>
  <si>
    <t>M Regulace přívodní a odvodní sestavy větrací jednotky vč.ovladače</t>
  </si>
  <si>
    <t>Z38</t>
  </si>
  <si>
    <t>M Krycí mřížka z tahokovu 500x300 mm, velikost ok 15mm, na přívodu i odvodu z místnosti</t>
  </si>
  <si>
    <t>Z39</t>
  </si>
  <si>
    <t>M Potrubí čtyřhranné-rovné trouby z pozinkovaného plechu skupiny I ve třídě těsnosti C;včetně, těsnícího; spojovacího a závěsového materiálu</t>
  </si>
  <si>
    <t>Demontáž stávající klimajednotky 11</t>
  </si>
  <si>
    <t>Demontáž stávající jednotky 11a</t>
  </si>
  <si>
    <t>Demontáž stávající jednotky 12</t>
  </si>
  <si>
    <t>Demontáž čelních desek přívodních a odvodních anemostatů 600Xx600 mmv chodbě</t>
  </si>
  <si>
    <t>304</t>
  </si>
  <si>
    <t>Demontáž a opětovná montáž stávajícího potrubí z důvodu prostorové nouze při montáži nového potrubí;, jedná se o části potrubí ve strojovně VZT v 1.PP a v 5.NP;</t>
  </si>
  <si>
    <t xml:space="preserve">dodavatel vzduchotechniky před započetím prací musí s uživatelem projednat rozsah omezení z důvodu odstavení stávající vzduchotechniky : </t>
  </si>
  <si>
    <t>305</t>
  </si>
  <si>
    <t>Demontáž části VZT potrubí  15a a 16a</t>
  </si>
  <si>
    <t>306</t>
  </si>
  <si>
    <t>Zhotovení otvoru d=80 mm ve stropní konstrukci pro potrubí chlazení</t>
  </si>
  <si>
    <t>Demontáž stávajícího potrubí 11, 11a a 12 vč VZT prvků</t>
  </si>
  <si>
    <t>POL12_1</t>
  </si>
  <si>
    <t>D+M Doplňkový a pomocný materiál pro VZT zařízení; přesná specifikace těsnícího a spojovacího, materiálu potrubí a doplňkového materiálu je součástí dodavatelské dokumentace.</t>
  </si>
  <si>
    <t>pojízdná plošina, výška podlahové plochy do 5 m</t>
  </si>
  <si>
    <t>POL12_0</t>
  </si>
  <si>
    <t>pojízdná plošina, výška podlahové plochy do 3 m</t>
  </si>
  <si>
    <t>Nátěr potrubí, oplechování a konzol - základ + 1x vrchní na montáži</t>
  </si>
  <si>
    <t>D+M Samolepící kaučuková izolace plošná s pokoveným polyesterovým povlakem tl.19 mm; izolaci řešit, jako parotěsnou, spoje izolace přelepit hliníkovou páskou; izolací bude opatřeno potrubí  vzduchu</t>
  </si>
  <si>
    <t>sání čerstvého vzduchu</t>
  </si>
  <si>
    <t xml:space="preserve">Výkres č. D2.03.02 - 102 : </t>
  </si>
  <si>
    <t>D+M 'Minerální tepelně akustická izolace, souč.tep.vodivosti min.0,040 W/m.K s hliníkovým polepem,, tl.40 mm, střední objemová hmotnost 80 kg/m3;</t>
  </si>
  <si>
    <t xml:space="preserve">izolací bude opatřena přívodní potrubí vedené ve strojovně v 1.PP a šachtě č. 3 a část odtahového potrubí ve strojovně v 5.NP mezi požárně dělící konstrukci a tlumič hluku včetně. : </t>
  </si>
  <si>
    <t xml:space="preserve">Výkres č. D2.03.02 - 102, 103, 105 : </t>
  </si>
  <si>
    <t>D+M 'Požární Minerální izolace, souč.tep.vodivosti min.0,040 W/m.K s hliníkovým polepem, tl.40 mm,, střední objemová hmotnost 80 kg/m3;  připevněná na navařovací trny,</t>
  </si>
  <si>
    <t xml:space="preserve">44 ks na 1 běžný metr potrubí; izolací bude opatřena potrubí mezi požárně dělící konstrukcí a požární klapkou (poz. 11.23, 11a.4 a 12.20) včetně; atestovaný systém protipožární izolace s deklarovanou požární odolností, : </t>
  </si>
  <si>
    <t>Úprava vzd.průtoku VZT_zař.13, 13a, 14, 14a</t>
  </si>
  <si>
    <t>Revize požárních klapek</t>
  </si>
  <si>
    <t>Zajištění požárního dohledu dle vyhlášky 87/2000 Sb. při svařování, broušení, řezání kovů a tepelném, dělení kovů.</t>
  </si>
  <si>
    <t>Individuální vyzkoušení, uvedení do provozu, start up</t>
  </si>
  <si>
    <t>Komplexní vyzkoušení ve spolupráci s ostatními profesemi</t>
  </si>
  <si>
    <t>316</t>
  </si>
  <si>
    <t>Zaregulování systému VZT</t>
  </si>
  <si>
    <t>318</t>
  </si>
  <si>
    <t>Zaškolení obsluhy</t>
  </si>
  <si>
    <t>Dodavatelská dokumentace staveb, návody na obsluhu, provozní řády, revize; Certifikáty, technická, dokumentace zařízení, záruční listy, protokol o zaškolení obsluhy, protokol o zkouškách, revize,</t>
  </si>
  <si>
    <t>dodací listy jednotlivých komponentů,</t>
  </si>
  <si>
    <t xml:space="preserve">prohlášení o shodě, záruční listy, návody na obsluhu, apod. dle platných předpisů : </t>
  </si>
  <si>
    <t>Značení VZT potrubí; směr proudění vzduchu, výfuk, sání dle vyhl. 23/2008 Sb., schéma VZT lamino</t>
  </si>
  <si>
    <t>Přehledové schéma; přehledové schéma jednotlivých systémů vbarevném provedení ve formátu A2, v„zalaminátovaném“ provedení.</t>
  </si>
  <si>
    <t>324</t>
  </si>
  <si>
    <t>Kvalifikační měření; Zpravidla se jedná o test defektoskopie a těsnosti instalovaných HEPA filtrů,, tlakové poměry mezi místnostmi, množství vzduchu za HEPA filtry, počet výměn vzduchu v místnostech,</t>
  </si>
  <si>
    <t>teplota a relativní vlhkost,</t>
  </si>
  <si>
    <t xml:space="preserve">koncentrace částic v prostoru, vypracování zprávy. : </t>
  </si>
  <si>
    <t>Účast na kontrolních dnech a na kontrolních prohlídkách.</t>
  </si>
  <si>
    <t>9a300</t>
  </si>
  <si>
    <t>D+M Vířivý anemostat odtahový, čelní deska čtvercová 600x600 mm, tlaková ztráta max.20 Pa; boční, připojení d=250 mm, s regulační klapkou; V=620 m3/h;</t>
  </si>
  <si>
    <t xml:space="preserve">provedení anemostatu musí umožňovat osazení do těsného kovového podhledu rastru 625x1200 mm; max.výška 350 mm;těleso nástavce musí být opatřeno komaxitovým nátěrem v odstínu RAL 9003 polomatný (m.č.2163) : </t>
  </si>
  <si>
    <t>9a301</t>
  </si>
  <si>
    <t>9a301a</t>
  </si>
  <si>
    <t>D+M Ruční regulační klapka s aretací polohy O250 mm</t>
  </si>
  <si>
    <t>9a302</t>
  </si>
  <si>
    <t>9a303</t>
  </si>
  <si>
    <t>9a304</t>
  </si>
  <si>
    <t>9a305</t>
  </si>
  <si>
    <t>Potrubí kruhové-rovné trouby z pozinkovaného plechu skupiny I ve třídě těsnosti C;včetně těsnícího;, spojovacího a závěsového materiálu</t>
  </si>
  <si>
    <t>9a306</t>
  </si>
  <si>
    <t>Doprava</t>
  </si>
  <si>
    <t>Přesuny hmot - příprava pracoviště</t>
  </si>
  <si>
    <t>D+M Vzduchotechnická jednotka pro úpravu čerstvého vzduchu, vnitřní jednotka, strana obsluhy levá,, V=12400 m3/h;</t>
  </si>
  <si>
    <t xml:space="preserve">Příslušenství jednotky: tlumící vložky, elektromotor vhodný pro řízení frekvenčním měničem, sifony (2x), servisní vypínač. Komora parního vlhčení bude celonerezová. : </t>
  </si>
  <si>
    <t xml:space="preserve">Jednotka musí splňovat Nařízení komise EU č. 1253/2014 na ecodesign větracích jednotek (ErP) pro rok 2018. Rozměrové schéma a specifikace jednotlivých dílů viz.Příloha č.1 - Technické parametry jednotky. : </t>
  </si>
  <si>
    <t xml:space="preserve">Z důvodu omezené šířky stěhovací trasy je nutná pro část jednotky místní montáž (š&gt;800 mm). : </t>
  </si>
  <si>
    <t>D+M Regulátor variabilního průtoku se servopohonem 24V (0-10V); 500x300 mm, 3400 m3/h</t>
  </si>
  <si>
    <t>1111</t>
  </si>
  <si>
    <t>D+M Regulátor variabilního průtoku se servopohonem 24V (0-10V); 500x300 mm, 3500 m3/h</t>
  </si>
  <si>
    <t>1112</t>
  </si>
  <si>
    <t>1113</t>
  </si>
  <si>
    <t>D+M Regulátor variabilního průtoku se servopohonem 24V (0-10V); 400x200 mm, 2100 m3/h</t>
  </si>
  <si>
    <t>1114</t>
  </si>
  <si>
    <t>D+M Tlumič hluku  o rozměrech 1000x500x2000 mm sestavený z jednotlivých buňek 200*500*2000 [80°C ], (hyg. provedení) v počtu 5 ks s náběhy na obou koncích</t>
  </si>
  <si>
    <t>1115</t>
  </si>
  <si>
    <t>D+M Tlumič hluku  o rozměrech 800x500x2000 mm sestavený z jednotlivých buňek 200*500*2000 [80°C ], (hyg. provedení) v počtu 4 ks s náběhy na obou koncích</t>
  </si>
  <si>
    <t>1116</t>
  </si>
  <si>
    <t>D+M Tlumič hluku  o rozměrech 800x500x1000 mm sestavený z jednotlivých buňek 200*500*1000 [80°C ], (hyg. provedení) v počtu 4 ks s náběhy na obou koncích</t>
  </si>
  <si>
    <t>1117</t>
  </si>
  <si>
    <t>D+M Požární klapka s požární odolností EI90 o rozměru 600x600 mm; provedení se servopohonem 24 V, (AC/DC) s pružinou, dále vybavená termoelektrickým spouštěcím čidlem, součástí servopohonu jsou i</t>
  </si>
  <si>
    <t>1118</t>
  </si>
  <si>
    <t>D+M Požární klapka s požární odolností EI90 o rozměru 400x500 mm; provedení se servopohonem 24 V, (AC/DC) s pružinou, dále vybavená termoelektrickým spouštěcím čidlem, součástí servopohonu jsou i</t>
  </si>
  <si>
    <t>1119</t>
  </si>
  <si>
    <t>D+M Parní zvlhčovač pro připojení na centrální zdroj páry. Požadovaný parní výkon 89 kg/h, 0,27 Mpa;, provedení celonerezové. Součástí dodávky je distributor (3 trubice), těleso ventilu z nerezu s</t>
  </si>
  <si>
    <t>primárním odvaděčem kondenzátu,</t>
  </si>
  <si>
    <t xml:space="preserve">servopohon s bezp.funkcí, manometr do 6 bar, plovákový odvaděč kondenzátu do 4 bar. Lineární charakteristika ventilu umožňuje regulovatelnost přívodu páry v rozsahu 10 až 100%. : </t>
  </si>
  <si>
    <t>1120</t>
  </si>
  <si>
    <t>D+M Požární klapka s požární odolností EI90 o rozměru 600x300 mm; provedení se servopohonem 24 V, (AC/DC) s pružinou, dále vybavená termoelektrickým spouštěcím čidlem, součástí servopohonu jsou i</t>
  </si>
  <si>
    <t>1121</t>
  </si>
  <si>
    <t>1122</t>
  </si>
  <si>
    <t>D+M Požární klapka s požární odolností EI90 o rozměru 600x500 mm; provedení se servopohonem 24 V, (AC/DC) s pružinou, dále vybavená termoelektrickým spouštěcím čidlem, součástí servopohonu jsou i</t>
  </si>
  <si>
    <t>1123</t>
  </si>
  <si>
    <t>D+M Požární klapka s požární odolností EI90 o rozměru 300x400 mm; provedení se servopohonem 24 V, (AC/DC) s pružinou, dále vybavená termoelektrickým spouštěcím čidlem, součástí servopohonu jsou i</t>
  </si>
  <si>
    <t>1124</t>
  </si>
  <si>
    <t>D+M Filtrační nástavec s vířivou vyústí; boční připojení  d=250 mm, s regulační klapkou;V=500-400, m3/h; výška nástavce max.500 mm; pro osazení filtrační vložky 570x570x149 mm;</t>
  </si>
  <si>
    <t xml:space="preserve">nástavce musí být osazeny dvěmi sondami pro měření těsnosti a zanesení filtrační vložky,  těleso nástavce musí být opatřeno komaxitovým nátěrem v odstínu RAL 9003 polomatný a musí být vzduchotěsné; : </t>
  </si>
  <si>
    <t xml:space="preserve">ovládání klapky zevnitř nástavce po sejmutí čelní desky; tlaková ztráta vyústka do 20 Pa; provedení nástavce musí umožňovat osazení do těsného kovového podhledu o rastru 625x1250 mm. (m.č.2069, 2072, 2081) : </t>
  </si>
  <si>
    <t>1125</t>
  </si>
  <si>
    <t>D+M Filtrační nástavec s vířivou vyústí; boční připojení  d=200 mm, s regulační klapkou;V=300 m3/h;, výška nástavce max.450 mm; osazení filtrační vložky 457x457x149 mm;</t>
  </si>
  <si>
    <t xml:space="preserve">ovládání klapky zevnitř nástavce po sejmutí čelní desky; tlaková ztráta vyústka do 20 Pa; provedení nástavce musí umožňovat osazení do těsného kovového podhledu o rastru 625x1250 mm. (m.č. 2070, 2080) : </t>
  </si>
  <si>
    <t>1126</t>
  </si>
  <si>
    <t>D+M Filtrační nástavec s vířivou vyústí; boční připojení  d=200 mm, s regulační klapkou;V=200-250, m3/h; výška nástavce max.380 mm; pro osazení filtrační vložky 457x457x78 mm;</t>
  </si>
  <si>
    <t xml:space="preserve">ovládání klapky zevnitř nástavce po sejmutí čelní desky; tlaková ztráta vyústka do 20 Pa; provedení nástavce musí umožňovat osazení do těsného kovového podhledu o rastru 625x1250 mm. (m.č.2074, 2075) : </t>
  </si>
  <si>
    <t>1127</t>
  </si>
  <si>
    <t>D+M Filtrační vložka tř.H13 pro osazení do filtračního nástavce, vzd.průtok 400 m3/h při počáteční, tlakové ztrátě 100 Pa, rozměr filtru 570x570x78 mm, materiál rámu filtrační vložky - Al rám</t>
  </si>
  <si>
    <t>(m.č.2069, 2072, 2081)</t>
  </si>
  <si>
    <t>1128</t>
  </si>
  <si>
    <t>D+M Filtrační vložka tř.H13 pro osazení do filtračního nástavce, vzd.průtok 300 m3/h při počáteční, tlakové ztrátě 95 Pa, rozměr filtru 457x457x149 mm, materiál rámu filtrační vložky - Al rám</t>
  </si>
  <si>
    <t>(m.č.2070, 2080)</t>
  </si>
  <si>
    <t>1129</t>
  </si>
  <si>
    <t>D+M Filtrační vložka tř.H13 pro osazení do filtračního nástavce, vzd.průtok 200 m3/h při počáteční, tlakové ztrátě 85 Pa, rozměr filtru 457x457x78 mm, materiál rámu filtrační vložky - Al rám (m.č.2074</t>
  </si>
  <si>
    <t>, 2075)</t>
  </si>
  <si>
    <t>113</t>
  </si>
  <si>
    <t>D+M Zónový ohřívač do potrubí 600x500 mm, 3400 m3/h, jm.výkon 14,5 kW, ?t=80/60°C, ?p=1,47kPa na, straně vody, ?p=20,9 Pa na straně vzduchu; materiál Cu/Al, připojení zprava. Zona 11.1.</t>
  </si>
  <si>
    <t>1130</t>
  </si>
  <si>
    <t>D+M Elektrický ohřívač do kruhového potrubí O250 mm; Pi=1 kW, 230V, 50Hz, topné tyče jsou z nerez, oceli; ohřívač je vybaven dvěma termostaty, jeden je pracovní, druhý bezpečnostní; tlačítko resetu</t>
  </si>
  <si>
    <t>bezpečnostního termostatu je umístěno na skříni</t>
  </si>
  <si>
    <t>1131</t>
  </si>
  <si>
    <t>D+M Ruční regulační klapka s aretací polohy 800x500 mm</t>
  </si>
  <si>
    <t>1132</t>
  </si>
  <si>
    <t>D+M Ruční regulační klapka s aretací polohy 600x500 mm</t>
  </si>
  <si>
    <t>1133</t>
  </si>
  <si>
    <t>D+M Ruční regulační klapka s aretací polohy 700x300 mm</t>
  </si>
  <si>
    <t>1134</t>
  </si>
  <si>
    <t>D+M Ruční regulační klapka s aretací polohy 600x300 mm</t>
  </si>
  <si>
    <t>1135</t>
  </si>
  <si>
    <t>D+M Ruční regulační klapka s aretací polohy 500x400 mm</t>
  </si>
  <si>
    <t>1136</t>
  </si>
  <si>
    <t>D+M Ruční regulační klapka s aretací polohy 350x300 mm</t>
  </si>
  <si>
    <t>1137</t>
  </si>
  <si>
    <t>D+M Ruční regulační klapka s aretací polohy 250x150 mm</t>
  </si>
  <si>
    <t>1138</t>
  </si>
  <si>
    <t>D+M Ruční regulační klapka s aretací polohy 300x400 mm</t>
  </si>
  <si>
    <t>1139</t>
  </si>
  <si>
    <t>D+M Ruční regulační klapka s aretací polohy 200x200 mm</t>
  </si>
  <si>
    <t>114</t>
  </si>
  <si>
    <t>D+M Zónový ohřívač do potrubí 600x500 mm, 3500 m3/h, jm.výkon 14,7 kW, ?t=80/60°C, ?p=1,51 kPa na, straně vody, ?p=22 Pa na straně vzduchu; materiál Cu/Al, připojení zprava. Zona 11.2.</t>
  </si>
  <si>
    <t>1140</t>
  </si>
  <si>
    <t>1141</t>
  </si>
  <si>
    <t>D+M Ruční regulační klapka s aretací polohy O200 mm</t>
  </si>
  <si>
    <t>1142</t>
  </si>
  <si>
    <t>D+M Revizní dvířka do čtyřhranného potrubí s PE páskou a hvězdicovitými maticemi o rozměru 400x300, mm; provedení pozink; těsnost musí odpovídat provedení těsnosti potrubí</t>
  </si>
  <si>
    <t xml:space="preserve">Výkres č. D2.03.02 - 102, 103 : </t>
  </si>
  <si>
    <t>1143</t>
  </si>
  <si>
    <t>1144</t>
  </si>
  <si>
    <t>D+M Ohebná hadice jednovrstvá, provedení Al, d=200 mm</t>
  </si>
  <si>
    <t>1145</t>
  </si>
  <si>
    <t>525</t>
  </si>
  <si>
    <t>1146</t>
  </si>
  <si>
    <t>1147</t>
  </si>
  <si>
    <t>1148</t>
  </si>
  <si>
    <t>1149</t>
  </si>
  <si>
    <t>Stížená montáž potrubí z důvodů stávajících rozvodů ve strojovně a šachtě</t>
  </si>
  <si>
    <t>115</t>
  </si>
  <si>
    <t>D+M Zónový ohřívač do potrubí 600x500 mm, 3400 m3/h, jm.výkon 14,5 kW, ?t=80/60°C, ?p=1,47 kPa na, straně vody, ?p=20,9 Pa na straně vzduchu; materiál Cu/Al, připojení zprava. Zona 11.3.</t>
  </si>
  <si>
    <t>D+M Zónový chladič do potrubí 600x500 mm, 3400 m3/h, jm.výkon 11,1 kW, ?t=7/13°C, ?p=4,35 kPa na, straně vody, ?p=109,9 Pa na straně vzduchu; materiál Cu/Al, připojení zprava; součástí dodávky</t>
  </si>
  <si>
    <t>eliminátor kapek  a nerezová vana.</t>
  </si>
  <si>
    <t xml:space="preserve">Opláštění nerez. plech.Zona 11.1. : </t>
  </si>
  <si>
    <t>D+M Zónový chladič do potrubí 600x500 mm, 3500m3/h, jm.výkon 11,3 kW, ?t=7/13°C, ?p=4,52 kPa na, straně vody, ?p=117,5 Pa na straně vzduchu; materiál Cu/Al, připojení zprava; součástí dodávky</t>
  </si>
  <si>
    <t xml:space="preserve">Opláštění nerez.plech. Zona 11.2. : </t>
  </si>
  <si>
    <t xml:space="preserve">Opláštění nerez.plech. Zona 11.3. : </t>
  </si>
  <si>
    <t xml:space="preserve">neobsazeno : </t>
  </si>
  <si>
    <t>11a1</t>
  </si>
  <si>
    <t>D+M Odtahový ventilátor, vnitřní provedení, strana obsluhy pravá; V=11000 m3/h, ext.tlak.ztráta 800, Pa;jednotka bude uložena na rámu;</t>
  </si>
  <si>
    <t xml:space="preserve">součástí dodávky budou podložky s rýhované pryže; Příslušenství jednotky: tlumící vložky, elektromotor vhodný pro řízení frekvenčním měničem, servisní vypínač. : </t>
  </si>
  <si>
    <t xml:space="preserve">Ventilátorová jednotka musí splňovat Nařízení komise EU č. 1253/2014 na ecodesign větracích jednotek (ErP) pro rok 2018. Rozměrové schéma a specifikace jednotlivých dílů viz.Příloha č.1 - Technické parametry jednotky. : </t>
  </si>
  <si>
    <t xml:space="preserve">Výkres č. D2.03.02 - 105 : </t>
  </si>
  <si>
    <t>11a10</t>
  </si>
  <si>
    <t>D+M Ruční regulační klapka s aretací polohy 400x150 mm</t>
  </si>
  <si>
    <t>11a11</t>
  </si>
  <si>
    <t>D+M Ruční regulační klapka s aretací polohy 300x200 mm</t>
  </si>
  <si>
    <t>11a12</t>
  </si>
  <si>
    <t>D+M Ruční regulační klapka s aretací polohy 250x250 mm</t>
  </si>
  <si>
    <t>11a13</t>
  </si>
  <si>
    <t>D+M Ruční regulační klapka s aretací polohy 250x200 mm</t>
  </si>
  <si>
    <t>11a14</t>
  </si>
  <si>
    <t>D+M Ruční regulační klapka s aretací polohy 200x300 mm</t>
  </si>
  <si>
    <t>11a15</t>
  </si>
  <si>
    <t>11a16</t>
  </si>
  <si>
    <t>11a17</t>
  </si>
  <si>
    <t>D+M Ruční regulační klapka s aretací polohy 150x200 mm</t>
  </si>
  <si>
    <t>11a18</t>
  </si>
  <si>
    <t>D+M Ruční regulační klapka s aretací polohy 150x150 mm</t>
  </si>
  <si>
    <t>11a19</t>
  </si>
  <si>
    <t>11a2</t>
  </si>
  <si>
    <t>D+M Tlumič hluku  o rozměrech 1200x1000x2000 mm sestavený z jednotlivých buňek 400*500*2000 [80°C ], v počtu 6 ks s náběhem na vstupu, výstup natupo; buňky v normálním provedení</t>
  </si>
  <si>
    <t>11a20</t>
  </si>
  <si>
    <t>11a21</t>
  </si>
  <si>
    <t>11a22</t>
  </si>
  <si>
    <t>11a23</t>
  </si>
  <si>
    <t xml:space="preserve">Výkres č. D2.03.02 - 103, 105 : </t>
  </si>
  <si>
    <t>11a24</t>
  </si>
  <si>
    <t>11a25</t>
  </si>
  <si>
    <t>11a26</t>
  </si>
  <si>
    <t>11a3</t>
  </si>
  <si>
    <t>D+M Tlumič hluku  o rozměrech 1200x1000x1000 mm sestavený z jednotlivých buňek 400*500*1000 [80°C ], v počtu 6 ks; vstup natupo, výstup s náběhem; buňky v normálním provedení</t>
  </si>
  <si>
    <t>11a4</t>
  </si>
  <si>
    <t>D+M Požární klapka s požární odolností EI90 o rozměru 1000x600 mm; provedení se servopohonem 24 V, (AC/DC) s pružinou, dále vybavená termoelektrickým spouštěcím čidlem, součástí servopohonu jsou i</t>
  </si>
  <si>
    <t>11a5</t>
  </si>
  <si>
    <t>11a6</t>
  </si>
  <si>
    <t>D+M Vířivý anemostat odtahový, čelní deska čtvercová 625x625 mm, tlaková ztráta max.25 Pa; boční, připojení d=250 mm, s regulační klapkou; V=700 m3/h; provedení anemostatu musí umožňovat osazení do</t>
  </si>
  <si>
    <t>těsného kovového podhledu rastru 625x1200 mm;</t>
  </si>
  <si>
    <t xml:space="preserve">max.výška 350 mm;těleso nástavce musí být opatřeno komaxitovým nátěrem v odstínu RAL 9003 polomatný (m.č.2080) : </t>
  </si>
  <si>
    <t>11a7</t>
  </si>
  <si>
    <t>D+M Vířivý anemostat odtahový, čelní deska čtvercová 600x600 mm, tlaková ztráta max.20 Pa; boční, připojení d=250 mm, s regulační klapkou; V=400 až 500 m3/h; provedení anemostatu musí umožňovat</t>
  </si>
  <si>
    <t>osazení do těsného kovového podhledu rastru 625x1200 mm;</t>
  </si>
  <si>
    <t xml:space="preserve">max.výška 350 mm;těleso nástavce musí být opatřeno komaxitovým nátěrem v odstínu RAL 9003 polomatný (m.č.2069, 2072, 2081) : </t>
  </si>
  <si>
    <t>11a8</t>
  </si>
  <si>
    <t>D+M Vířivý anemostat odtahový, čelní deska čtvercová 452x452 mm, tlaková ztráta max.30 Pa; boční, připojení d=200 mm, s regulační klapkou; V=200 až 300 m3/h; provedení anemostatu musí umožňovat</t>
  </si>
  <si>
    <t xml:space="preserve">max.výška 350 mm;těleso nástavce musí být opatřeno komaxitovým nátěrem v odstínu RAL 9003 polomatný (m.č.2064, 2070, 2074, 2075) : </t>
  </si>
  <si>
    <t>11a9</t>
  </si>
  <si>
    <t>D+M Ruční regulační klapka s aretací polohy 500x150 mm</t>
  </si>
  <si>
    <t>D+M Vzduchotechnická jednotka pro úpravu oběhového vzduchu, vnitřní jednotka, strana obsluhy levá,, V=6600 m3/h;</t>
  </si>
  <si>
    <t>1210</t>
  </si>
  <si>
    <t>D+M Vířivý anemostat odtahový, čelní deska čtvercová 625x625 mm, tlaková ztráta max.25 Pa; boční, připojení d=250 mm, s regulační klapkou; V=500 m3/h;</t>
  </si>
  <si>
    <t xml:space="preserve">provedení anemostatu musí umožňovat osazení do těsného kovového podhledu rastru 625x1200 mm; max.výška 350 mm;těleso nástavce musí být opatřeno komaxitovým nátěrem v odstínu RAL 9003 polomatný (m.č.2067) : </t>
  </si>
  <si>
    <t>1211</t>
  </si>
  <si>
    <t>1212</t>
  </si>
  <si>
    <t>D+M Ruční regulační klapka s aretací polohy 450x400 mm</t>
  </si>
  <si>
    <t>1213</t>
  </si>
  <si>
    <t>1214</t>
  </si>
  <si>
    <t>1215</t>
  </si>
  <si>
    <t>1216</t>
  </si>
  <si>
    <t>1217</t>
  </si>
  <si>
    <t>1218</t>
  </si>
  <si>
    <t>D+M Ruční regulační klapka s aretací polohy 700x400 mm</t>
  </si>
  <si>
    <t>1219</t>
  </si>
  <si>
    <t>D+M Ruční regulační klapka s aretací polohy 500x750 mm</t>
  </si>
  <si>
    <t>D+M Tlumič hluku  o rozměrech 1400x500x1000 mm sestavený z jednotlivých buňek 200*500*1000 [80°C ], (hyg. provedení) v počtu 7 ks s náběhy na obou koncích</t>
  </si>
  <si>
    <t>1220</t>
  </si>
  <si>
    <t>D+M Požární klapka s požární odolností EI90 o rozměru 800x400 mm; provedení se servopohonem 24 V, (AC/DC) s pružinou, dále vybavená termoelektrickým spouštěcím čidlem, součástí servopohonu jsou i</t>
  </si>
  <si>
    <t>1221</t>
  </si>
  <si>
    <t>D+M Požární klapka s požární odolností EI90 o rozměru 700x300 mm; provedení se servopohonem 24 V, (AC/DC) s pružinou, dále vybavená termoelektrickým spouštěcím čidlem, součástí servopohonu jsou i</t>
  </si>
  <si>
    <t>1222</t>
  </si>
  <si>
    <t>1223</t>
  </si>
  <si>
    <t>1224</t>
  </si>
  <si>
    <t>294</t>
  </si>
  <si>
    <t>1225</t>
  </si>
  <si>
    <t>78</t>
  </si>
  <si>
    <t>1226</t>
  </si>
  <si>
    <t>1227</t>
  </si>
  <si>
    <t>D+M Tlumič hluku  o rozměrech 1000x750x2000 mm sestavený z jednotlivých buňek 250*500*2000 [80°C ], (hyg. provedení) v počtu 6 ks s náběhy na obou koncích</t>
  </si>
  <si>
    <t>D+M Tlumič hluku  o rozměrech 1000x400x1000 mm sestavený z jednotlivých buňek 200*500*1000 [80°C ], (hyg. provedení) v počtu 4 ks s náběhy na obou koncích</t>
  </si>
  <si>
    <t>125</t>
  </si>
  <si>
    <t xml:space="preserve">ovládání klapky zevnitř nástavce po sejmutí čelní desky; tlaková ztráta vyústka do 20 Pa; provedení nástavce musí umožňovat osazení do těsného kovového podhledu o rastru 625x1250 mm. (m.č.2064, 2065, 2067, 2082) : </t>
  </si>
  <si>
    <t>D+M Filtrační nástavec s vířivou vyústí; boční připojení  d=200 mm, s regulační klapkou;V=200 m3/h;, výška nástavce max.380 mm; pro osazení filtrační vložky 457x457x78 mm;</t>
  </si>
  <si>
    <t xml:space="preserve">ovládání klapky zevnitř nástavce po sejmutí čelní desky; tlaková ztráta vyústka do 20 Pa; provedení nástavce musí umožňovat osazení do těsného kovového podhledu o rastru 625x1250 mm. (m.č.2083, 2084) : </t>
  </si>
  <si>
    <t>127</t>
  </si>
  <si>
    <t>2082)</t>
  </si>
  <si>
    <t>(m.č.2064, 2065, 2067)</t>
  </si>
  <si>
    <t>D+M Filtrační vložka tř.H13 pro osazení do filtračního nástavce, vzd.průtok 200 m3/h při počáteční, tlakové ztrátě 85 Pa, rozměr filtru 457x457x78 mm, materiál rámu filtrační vložky - Al rám (m.č.2083</t>
  </si>
  <si>
    <t>, 2084)</t>
  </si>
  <si>
    <t>15300</t>
  </si>
  <si>
    <t>D+M Požární klapka s požární odolností EI90 o rozměru 200x200 mm; provedení se servopohonem 24 V, (AC/DC) s pružinou, dále vybavená termoelektrickým spouštěcím čidlem, součástí servopohonu jsou i</t>
  </si>
  <si>
    <t>15301</t>
  </si>
  <si>
    <t>D+M Krycí mřížka z tahokovu velikost ok 20x30 mmrozměr 200x200 mm</t>
  </si>
  <si>
    <t>15302</t>
  </si>
  <si>
    <t>D+M Čelní deska difuzorová na stávající přívodní anemostaty</t>
  </si>
  <si>
    <t>15303</t>
  </si>
  <si>
    <t>15304</t>
  </si>
  <si>
    <t>15305</t>
  </si>
  <si>
    <t>15306</t>
  </si>
  <si>
    <t>Napojení na stávající rozvod rozměr připojované trouby 350x200 mm</t>
  </si>
  <si>
    <t>16a301</t>
  </si>
  <si>
    <t>D+M Talířový ventil odtahový O160 mm vč.montážního rámečku, s možností fixace polohy pomocí, kontramatice</t>
  </si>
  <si>
    <t>16a302</t>
  </si>
  <si>
    <t>D+M Ruční regulační klapka s aretací polohy 100x200 mm</t>
  </si>
  <si>
    <t>16a303</t>
  </si>
  <si>
    <t>D+M Ruční regulační klapka s aretací polohy 100x100 mm</t>
  </si>
  <si>
    <t>16a304</t>
  </si>
  <si>
    <t>16a305</t>
  </si>
  <si>
    <t>16a306</t>
  </si>
  <si>
    <t>16a307</t>
  </si>
  <si>
    <t>Napojení na stávající rozvod rozměr připojované trouby 250x200 mm</t>
  </si>
  <si>
    <t>16a308</t>
  </si>
  <si>
    <t>Napojení na stávající rozvod rozměr připojované trouby 250x100 mm</t>
  </si>
  <si>
    <t>CH311</t>
  </si>
  <si>
    <t>CH312</t>
  </si>
  <si>
    <t>CH313</t>
  </si>
  <si>
    <t>CH314</t>
  </si>
  <si>
    <t>15a300</t>
  </si>
  <si>
    <t>15a301</t>
  </si>
  <si>
    <t>D+M Požární klapka s požární odolností EI90 o rozměru 100x100 mm; provedení se servopohonem 24 V, (AC/DC) s pružinou, dále vybavená termoelektrickým spouštěcím čidlem, součástí servopohonu jsou i</t>
  </si>
  <si>
    <t>15a302</t>
  </si>
  <si>
    <t>D+M Vyústka jednořadá odvodní pro odvod vzduchu do kruhového potrubírozměr 227x75 mm, regulace R1,, materiál pozinkovaný plech</t>
  </si>
  <si>
    <t>15a303</t>
  </si>
  <si>
    <t>15a304</t>
  </si>
  <si>
    <t>D+M Čelní deska difuzorová na stávající odvodní anemostaty</t>
  </si>
  <si>
    <t>15a305</t>
  </si>
  <si>
    <t>15a306</t>
  </si>
  <si>
    <t xml:space="preserve">Neobsazeno : </t>
  </si>
  <si>
    <t>15a308</t>
  </si>
  <si>
    <t>15a309</t>
  </si>
  <si>
    <t>15a310</t>
  </si>
  <si>
    <t>15a311</t>
  </si>
  <si>
    <t>15a312</t>
  </si>
  <si>
    <t>15a313</t>
  </si>
  <si>
    <t>Pol__18_MaR3</t>
  </si>
  <si>
    <t>Přírubový kombiventil pro HVAC systémy, PN16, DN50, zdvih 20mm, standardní průtok V100=15m3/h, do, 120 °C</t>
  </si>
  <si>
    <t xml:space="preserve">Viz dokument D2.03.03-003,D2.03.03-004 - pol.5.1 : </t>
  </si>
  <si>
    <t xml:space="preserve">1 : </t>
  </si>
  <si>
    <t>Pol__1_MaR3</t>
  </si>
  <si>
    <t>Sada úchytek kapiláry protimrazové ochrany</t>
  </si>
  <si>
    <t xml:space="preserve">Viz dokument D2.03.03-003,D2.03.03-004 - pol.2.1 : </t>
  </si>
  <si>
    <t>Pol__10_MaR3</t>
  </si>
  <si>
    <t>Čidlo dp pro vzduch, 0…1000 / 0…1500 / 0…3000[Pa], 0…10[V], lineární char.</t>
  </si>
  <si>
    <t xml:space="preserve">Viz dokument D2.03.03-003,D2.03.03-004 - pol.1.4 : </t>
  </si>
  <si>
    <t xml:space="preserve">2 : </t>
  </si>
  <si>
    <t>Pol__11_MaR3</t>
  </si>
  <si>
    <t>Diferenční tlakový spínač 20...300 Pa</t>
  </si>
  <si>
    <t xml:space="preserve">Viz dokument D2.03.03-003,D2.03.03-004 - pol.4.1 : </t>
  </si>
  <si>
    <t xml:space="preserve">3 : </t>
  </si>
  <si>
    <t>Pol__12_MaR3</t>
  </si>
  <si>
    <t>Diferenční tlakový spínač 50...500 Pa</t>
  </si>
  <si>
    <t xml:space="preserve">7 : </t>
  </si>
  <si>
    <t>Pol__13_MaR3</t>
  </si>
  <si>
    <t>Kanálové čidlo rel. vlhkosti a teploty 2x 0-10V</t>
  </si>
  <si>
    <t xml:space="preserve">Viz dokument D2.03.03-003,D2.03.03-004 - pol.1.3 : </t>
  </si>
  <si>
    <t xml:space="preserve">10 : </t>
  </si>
  <si>
    <t>Pol__14_MaR3</t>
  </si>
  <si>
    <t>Kanálový hygrostat 15..95% rv, nastav. uvnitř</t>
  </si>
  <si>
    <t xml:space="preserve">Viz dokument D2.03.03-003,D2.03.03-004 - pol.3.1 : </t>
  </si>
  <si>
    <t>Pol__15_MaR3</t>
  </si>
  <si>
    <t>Servopohon AC/DC 24V, 800N, DC 0…10V nebo 4…20mA, 20mm, 30s,  teplota média do 130 °C, lze vybavit, pomocným kontaktem</t>
  </si>
  <si>
    <t xml:space="preserve">Viz dokument D2.03.03-003,D2.03.03-004 - pol.6.2 : </t>
  </si>
  <si>
    <t>Pol__16_MaR3</t>
  </si>
  <si>
    <t>Pol__17_MaR3</t>
  </si>
  <si>
    <t>Servopohon radiátor. ventilu AC/DC 24V, &gt;100N, 2,5mm, 0-10 V, 34s, kabel 1,5m</t>
  </si>
  <si>
    <t xml:space="preserve">Viz dokument D2.03.03-003,D2.03.03-004 - pol.6.1 : </t>
  </si>
  <si>
    <t>Pol__19_MaR3</t>
  </si>
  <si>
    <t>Kombiventil pro prostorovou a zónovou regulaci s přípojkami pro měření tlaku, DN15, vnitřní závit, Rp=1/2", zdvih 2,5mm, 575l/h</t>
  </si>
  <si>
    <t>Pol__2_MaR3</t>
  </si>
  <si>
    <t>Frekvenční měnič, 11kW, filtr třídy B, IP55, bez BOP panelu</t>
  </si>
  <si>
    <t xml:space="preserve">Viz dokument D2.03.03-003,D2.03.03-004 - pol.8.1 : </t>
  </si>
  <si>
    <t>Pol__20_MaR3</t>
  </si>
  <si>
    <t>Kombiventil pro prostorovou a zónovou regulaci s přípojkami pro měření tlaku, DN32, Rp=1 1/4",, 4000l/h</t>
  </si>
  <si>
    <t xml:space="preserve">4 : </t>
  </si>
  <si>
    <t>Pol__21_MaR3</t>
  </si>
  <si>
    <t>Kombiventil pro prostorovou a zónovou regulaci s přípojkami pro měření tlaku, DN50, Rp=2", 12000l/h</t>
  </si>
  <si>
    <t>Pol__22_MaR3</t>
  </si>
  <si>
    <t>Kombiventil pro prostorovou a zónovou regulaci s přípojkami pro měření tlaku, DN20, vnější závit G1", , zdvih 5mm, 1330l/h</t>
  </si>
  <si>
    <t>Pol__3_MaR3</t>
  </si>
  <si>
    <t>Frekvenční měnič, 5.5kW, filtr třídy B, IP55, bez BOP panelu</t>
  </si>
  <si>
    <t>Pol__4_MaR3</t>
  </si>
  <si>
    <t>BOP (basic operation panel) k frekvenčnímu měniči</t>
  </si>
  <si>
    <t>Pol__5_MaR3</t>
  </si>
  <si>
    <t>Klapkový pohon 24V, toč. 2-bod, 18 Nm, havar. fce</t>
  </si>
  <si>
    <t xml:space="preserve">Viz dokument D2.03.03-003,D2.03.03-004 - pol.7.1 : </t>
  </si>
  <si>
    <t>Pol__6_MaR3</t>
  </si>
  <si>
    <t>Ponorné teplotní čidlo Ni1000 - s jímkou 100mm, -30…+130°C</t>
  </si>
  <si>
    <t xml:space="preserve">Viz dokument D2.03.03-003,D2.03.03-004 - pol.1.1 : </t>
  </si>
  <si>
    <t>Pol__7_MaR3</t>
  </si>
  <si>
    <t>Protizámraz. termostat -5..+15°C, kapilára 6m</t>
  </si>
  <si>
    <t>Pol__8_MaR3</t>
  </si>
  <si>
    <t>Kanálové teplotní čidlo Ni1000 - 0,4m, -50…+80°C</t>
  </si>
  <si>
    <t xml:space="preserve">Viz dokument D2.03.03-003,D2.03.03-004 - pol.1.2 : </t>
  </si>
  <si>
    <t xml:space="preserve">14 : </t>
  </si>
  <si>
    <t>Pol__9_MaR3</t>
  </si>
  <si>
    <t>Čidlo dp pro vzduch, -50…+50 / -100…+100 / 0…100[Pa], lineární char.</t>
  </si>
  <si>
    <t>Pol__72_MaR3</t>
  </si>
  <si>
    <t>Uvedení do provozu MaR</t>
  </si>
  <si>
    <t>Pol__79_MaR3</t>
  </si>
  <si>
    <t>Provedení oznámení o zahájení montáže dle vyhlášky č. 73/2010 Sb. a žádosti o vydání odborného a, závazného stanoviska dle vyhlášky č. 73/2010 Sb, vč.souvisejicích nákladů TIČR</t>
  </si>
  <si>
    <t>Pol__69_MaR3</t>
  </si>
  <si>
    <t>SW  datových bodů</t>
  </si>
  <si>
    <t>Pol__70_MaR3</t>
  </si>
  <si>
    <t>Vizualizace - úprava stávající</t>
  </si>
  <si>
    <t>Pol__71_MaR3</t>
  </si>
  <si>
    <t>Vizualizace - nová</t>
  </si>
  <si>
    <t>Pol__73_MaR3</t>
  </si>
  <si>
    <t>Zpracování svorkových schemat zapojení rozvaděčů MaR</t>
  </si>
  <si>
    <t>Pol__74_MaR3</t>
  </si>
  <si>
    <t>Zpracování návodů pro obsluhu</t>
  </si>
  <si>
    <t>Pol__75_MaR3</t>
  </si>
  <si>
    <t>Komplexní vyzkoušení</t>
  </si>
  <si>
    <t>Pol__76_MaR3</t>
  </si>
  <si>
    <t>Zaregulování  zařízení</t>
  </si>
  <si>
    <t>Pol__77_MaR3</t>
  </si>
  <si>
    <t>Pol__78_MaR3</t>
  </si>
  <si>
    <t>Výchozí revize</t>
  </si>
  <si>
    <t>Pol__23_MaR3</t>
  </si>
  <si>
    <t>Kompaktní podstanice, 36 I/O, BACnet/LON</t>
  </si>
  <si>
    <t xml:space="preserve">Viz dokument D2.03.03-003,D2.03.03-004 - pol.9.2 : </t>
  </si>
  <si>
    <t>Pol__24_MaR3</t>
  </si>
  <si>
    <t>Podstanice 200 I/O, BacNET/LON</t>
  </si>
  <si>
    <t xml:space="preserve">Viz dokument D2.03.03-003,D2.03.03-004 - pol.9.1 : </t>
  </si>
  <si>
    <t>Pol__25_MaR3</t>
  </si>
  <si>
    <t>Napájecí modul 1.2 A,  pojistka 10A</t>
  </si>
  <si>
    <t>Pol__26_MaR3</t>
  </si>
  <si>
    <t>Univerzální modul, 8 I/O</t>
  </si>
  <si>
    <t xml:space="preserve">12 : </t>
  </si>
  <si>
    <t>Pol__27_MaR3</t>
  </si>
  <si>
    <t>Modul digitálních vstupů, 16 I/O</t>
  </si>
  <si>
    <t xml:space="preserve">6 : </t>
  </si>
  <si>
    <t>Pol__28_MaR3</t>
  </si>
  <si>
    <t>Modul digitálních výstupů, 6 I/O</t>
  </si>
  <si>
    <t xml:space="preserve">5 : </t>
  </si>
  <si>
    <t>Pol__29_MaR3</t>
  </si>
  <si>
    <t>Adresovací kolíčky   1 ... 24, + 2 resetovací</t>
  </si>
  <si>
    <t>Pol__30_MaR3</t>
  </si>
  <si>
    <t>SW licence pro rozšíření SW SCADA centrálního velínu</t>
  </si>
  <si>
    <t xml:space="preserve">Viz dokument D2.03.03-003,D2.03.03-004 - pol.10.1 : </t>
  </si>
  <si>
    <t>Pol__31_MaR3</t>
  </si>
  <si>
    <t>Rozvaděč MaR DT22, ovládá, napájí VZT 11, rozvaděč je osazen ve strojovně VZT 1.PP objektu L,, instalovaný výkon  MDO Pi = 18kW, součinitel současnosti beta = 0.9výpočtové zatížení  MDO Pn = 16</t>
  </si>
  <si>
    <t>druh soustavy MDO 3 N PE, AC 50Hz, 230/400V, TN-S, e přepěťová ochrana                                                                                                                                                         celkové krytí rozváděče otevřená/zavřená dvířka  IP00/IP40</t>
  </si>
  <si>
    <t>orientace kabelů přívod a vývody shora</t>
  </si>
  <si>
    <t>ochranné opatření dle ČSN 33 2000-4-41 ed.2- automatické odpojení od zdroje</t>
  </si>
  <si>
    <t>počet polí 1,                                                                                                                                                                                              napájené obvody-viz dokument D2.03.03-005</t>
  </si>
  <si>
    <t xml:space="preserve">Viz dokument D2.03.03-003,D2.03.03-004 - pol.12.1 : </t>
  </si>
  <si>
    <t>Pol__32_MaR3</t>
  </si>
  <si>
    <t>Rozvaděč MaR DT23, ovládá, napájí VZT 12, rozvaděč je osazen ve strojovně VZT 2.NP objektu L,, instalovaný výkon  (MDO/DO) Pi = 10kW, součinitel současnosti beta = 0.9výpočtové zatížení</t>
  </si>
  <si>
    <t>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t>
  </si>
  <si>
    <t>počet polí 1, Dělené dveře                                                                                                                                                                                             napájené obvody-viz dokument D2.03.03-006</t>
  </si>
  <si>
    <t>Pol__33_MaR3</t>
  </si>
  <si>
    <t>Rozvaděč MaR DT24, ovládá, napájí VZT 13a, rozvaděč je osazen ve strojovně VZT 5.NP objektu L,, instalovaný výkon  MDO Pi = 8kW, součinitel současnosti beta = 0.9výpočtové zatížení  MDO Pn = 7</t>
  </si>
  <si>
    <t>druh soustavy MDO 3 N PE, AC 50Hz, 230/400V, TN-S,  přepěťová ochrana                                                                                                                                                         celkové krytí rozváděče otevřená/zavřená dvířka  IP00/IP40</t>
  </si>
  <si>
    <t>počet polí 1                                                                                                                                                                                             napájené obvody-viz dokument D2.03.03-007</t>
  </si>
  <si>
    <t>Pol__60_MaR3</t>
  </si>
  <si>
    <t>Demontáž periferií a čidel na rušených VZT zařízeních, popř. jiných technologiích rušených vdané, etapě, odpojení a rušení odpovídající stávající kabeláže.  Samotná odpovídající stávající regulace</t>
  </si>
  <si>
    <t>rušena nebude.</t>
  </si>
  <si>
    <t xml:space="preserve">Viz dokument D2.03.03-001 : </t>
  </si>
  <si>
    <t>Pol__61_MaR3</t>
  </si>
  <si>
    <t>Montáž periferií</t>
  </si>
  <si>
    <t>Pol__62_MaR3</t>
  </si>
  <si>
    <t>Montáž rozvaděče skříň.,1 pole dělených do 200 kg</t>
  </si>
  <si>
    <t>Pol__63_MaR3</t>
  </si>
  <si>
    <t>Montáž kabelové trasy</t>
  </si>
  <si>
    <t>Pol__64_MaR3</t>
  </si>
  <si>
    <t>Položení kabelů pevně uložených</t>
  </si>
  <si>
    <t>Pol__65_MaR3</t>
  </si>
  <si>
    <t>Ukončení vodičů v rozvaděči + zapojení do 2,5 mm2</t>
  </si>
  <si>
    <t>Pol__66_MaR3</t>
  </si>
  <si>
    <t>Ukončení vodičů v rozvaděči + zapojení do 10 mm2</t>
  </si>
  <si>
    <t>Pol__67_MaR3</t>
  </si>
  <si>
    <t>Ucpávka protipožární, průchod stropem, tl. 20 cm</t>
  </si>
  <si>
    <t>Pol__68_MaR3</t>
  </si>
  <si>
    <t>Montážní, těsnící (vč.dotěsnění tmelem s požární odolností) a spojovací material</t>
  </si>
  <si>
    <t>Pol__34_MaR3</t>
  </si>
  <si>
    <t>Kovový žlab 250/100 + příslušenství</t>
  </si>
  <si>
    <t xml:space="preserve">Viz dokument D2.03.03-101, D2.03.03-102, D2.03.03-103 : </t>
  </si>
  <si>
    <t xml:space="preserve">25 : </t>
  </si>
  <si>
    <t>Pol__35_MaR3</t>
  </si>
  <si>
    <t>Kovový žlab 125/100 + příslušenství</t>
  </si>
  <si>
    <t xml:space="preserve">80 : </t>
  </si>
  <si>
    <t>80</t>
  </si>
  <si>
    <t>Pol__36_MaR3</t>
  </si>
  <si>
    <t>Kovový žlab 125/50 + příslušenství</t>
  </si>
  <si>
    <t xml:space="preserve">95 : </t>
  </si>
  <si>
    <t>Pol__37_MaR3</t>
  </si>
  <si>
    <t>Kovový žlab 62/50 + příslušenství</t>
  </si>
  <si>
    <t xml:space="preserve">250 : </t>
  </si>
  <si>
    <t>250</t>
  </si>
  <si>
    <t>Pol__38_MaR3</t>
  </si>
  <si>
    <t>Kovový žlab 40/20 + příslušenství</t>
  </si>
  <si>
    <t xml:space="preserve">400 : </t>
  </si>
  <si>
    <t>Pol__39_MaR3</t>
  </si>
  <si>
    <t>Trubka upevněná na povrchu f16 + příslušenství</t>
  </si>
  <si>
    <t xml:space="preserve">85 : </t>
  </si>
  <si>
    <t>Pol__40_MaR3</t>
  </si>
  <si>
    <t>Trubka upevněná na povrchu f50 + příslušenství</t>
  </si>
  <si>
    <t xml:space="preserve">35 : </t>
  </si>
  <si>
    <t>Pol__41_MaR3</t>
  </si>
  <si>
    <t>CYA 6mm</t>
  </si>
  <si>
    <t>Pol__42_MaR3</t>
  </si>
  <si>
    <t>Kabel CYKY-J 3x1,5</t>
  </si>
  <si>
    <t xml:space="preserve">Viz dokument D2.03.03-002,D2.03.03-004 - pol.11.1 : </t>
  </si>
  <si>
    <t xml:space="preserve">120 : </t>
  </si>
  <si>
    <t>Pol__43_MaR3</t>
  </si>
  <si>
    <t>Kabel CYKY-J 4x1,5</t>
  </si>
  <si>
    <t>Pol__44_MaR3</t>
  </si>
  <si>
    <t>Kabel CYKY-J 4x4</t>
  </si>
  <si>
    <t xml:space="preserve">15 : </t>
  </si>
  <si>
    <t>Pol__45_MaR3</t>
  </si>
  <si>
    <t>Kabel CYKY-J 4x10</t>
  </si>
  <si>
    <t>Pol__46_MaR3</t>
  </si>
  <si>
    <t>Kabel stíněný  CYKFY-J 4x4</t>
  </si>
  <si>
    <t xml:space="preserve">Viz dokument D2.03.03-002,D2.03.03-004 - pol.11.2 : </t>
  </si>
  <si>
    <t>Pol__47_MaR3</t>
  </si>
  <si>
    <t>Kabel stíněný  CYKFY-J 4x10</t>
  </si>
  <si>
    <t>Pol__48_MaR3</t>
  </si>
  <si>
    <t>Kabel  stíněný JYTY-O 2x1</t>
  </si>
  <si>
    <t xml:space="preserve">Viz dokument D2.03.03-002,D2.03.03-004 - pol.11.4 : </t>
  </si>
  <si>
    <t xml:space="preserve">930 : </t>
  </si>
  <si>
    <t>930</t>
  </si>
  <si>
    <t>Pol__49_MaR3</t>
  </si>
  <si>
    <t>Kabel  stíněný JYTY-O 4x1</t>
  </si>
  <si>
    <t xml:space="preserve">780 : </t>
  </si>
  <si>
    <t>Pol__50_MaR3</t>
  </si>
  <si>
    <t>Kabel  stíněný JYTY-J 7x1</t>
  </si>
  <si>
    <t xml:space="preserve">30 : </t>
  </si>
  <si>
    <t>Pol__51_MaR3</t>
  </si>
  <si>
    <t>Kabel PRAFlaSafe X-O 2x1,5</t>
  </si>
  <si>
    <t xml:space="preserve">Viz dokument D2.03.03-002,D2.03.03-004 - pol.11.3 : </t>
  </si>
  <si>
    <t xml:space="preserve">290 : </t>
  </si>
  <si>
    <t>Pol__52_MaR3</t>
  </si>
  <si>
    <t>Kabel PRAFlaSafe X-J 3x1,5</t>
  </si>
  <si>
    <t>Pol__53_MaR3</t>
  </si>
  <si>
    <t>Kabel PRAFlaSafe X-J 4x1,5</t>
  </si>
  <si>
    <t>Pol__54_MaR3</t>
  </si>
  <si>
    <t>Kabel PRAFlaCom F 1x2x0,8</t>
  </si>
  <si>
    <t xml:space="preserve">Viz dokument D2.03.03-002,D2.03.03-004 - pol.11.5 : </t>
  </si>
  <si>
    <t xml:space="preserve">1220 : </t>
  </si>
  <si>
    <t>Pol__55_MaR3</t>
  </si>
  <si>
    <t>Kabel PRAFlaCom F 2x2x0,8</t>
  </si>
  <si>
    <t xml:space="preserve">1920 : </t>
  </si>
  <si>
    <t>1920</t>
  </si>
  <si>
    <t>Pol__56_MaR3</t>
  </si>
  <si>
    <t>Kabel PRAFlaCom F 3x2x0,8</t>
  </si>
  <si>
    <t>Pol__57_MaR3</t>
  </si>
  <si>
    <t>Kabel PRAFlaCom F 5x2x0,8</t>
  </si>
  <si>
    <t>Pol__58_MaR3</t>
  </si>
  <si>
    <t>Kabel BELDEN 8205</t>
  </si>
  <si>
    <t xml:space="preserve">Viz dokument D2.03.03-002,D2.03.03-004 - pol.11.6 : </t>
  </si>
  <si>
    <t xml:space="preserve">280 : </t>
  </si>
  <si>
    <t>Pol__59_MaR3</t>
  </si>
  <si>
    <t>Drobný materiál</t>
  </si>
  <si>
    <t>kW                                                                                                                                                 jmenovitý proud rozváděče MDO In = 38 A,                                                                                                                                    zkratová odolnost rozváděče MDO Ik´´ = 10 kA,</t>
  </si>
  <si>
    <t>oceloplechový rozváděč skříňový, celkové rozměry VxŠxH 2000x1000x400 mm</t>
  </si>
  <si>
    <t>(MDO/DO) Pn = 9 kW                                                                                                                                                 jmenovitý proud rozváděče (MDO/DO) In = 22 A,                                                                                                                                    zkratová odolnost rozváděče (MDO/DO) Ik´´ = 10 kA,</t>
  </si>
  <si>
    <t>kW                                                                                                                                                 jmenovitý proud rozváděče MDO In = 24 A,                                                                                                                                    zkratová odolnost rozváděče MDO Ik´´ = 10 kA,</t>
  </si>
  <si>
    <t>oceloplechový rozváděč skříňový, celkové rozměry VxŠxH 1000x600x300 mm</t>
  </si>
  <si>
    <t>Pol_101</t>
  </si>
  <si>
    <t>Požární hlásič kouře, individuálně adresovatelný - montáž, včetně montáže patice</t>
  </si>
  <si>
    <t xml:space="preserve">viz půdorysné výkresy : </t>
  </si>
  <si>
    <t>Pol_102</t>
  </si>
  <si>
    <t>Demontáž stávajícího hlásiče včetně patice, repase k dalšímu použití (míra využití stávajícíc, hlásičů bude vyjasněna po demontáži)</t>
  </si>
  <si>
    <t>Pol_104</t>
  </si>
  <si>
    <t>Požární hlásič manuální - vnitřní, individuálně adresovatelný -  demontáž</t>
  </si>
  <si>
    <t xml:space="preserve">dle skutečnosti na stavbě : </t>
  </si>
  <si>
    <t>Pol_105</t>
  </si>
  <si>
    <t>Požární hlásič manuální - vnitřní, individuálně adresovatelný -  montáž</t>
  </si>
  <si>
    <t>Pol_106</t>
  </si>
  <si>
    <t>Požární hlásič manuální - vnitřní, dodávka</t>
  </si>
  <si>
    <t>Pol_107</t>
  </si>
  <si>
    <t>Oživení EPS, úprava SW EPS, včetně dočasného zprovoznění</t>
  </si>
  <si>
    <t xml:space="preserve">2x8h : </t>
  </si>
  <si>
    <t>Pol_108</t>
  </si>
  <si>
    <t>Kabel JYSTY (2x0,8) - dodávka, montáž (propojení hlásičů)</t>
  </si>
  <si>
    <t xml:space="preserve">58*25 : </t>
  </si>
  <si>
    <t>1450</t>
  </si>
  <si>
    <t>Pol_110</t>
  </si>
  <si>
    <t>Pro ovládaná zařízení - kabel se zaručenou funkčností při požáru, 2x2x1, D+M, včetně ohniodolných, příchytek. Funkční integrita 60 minut.</t>
  </si>
  <si>
    <t xml:space="preserve">9*60 : </t>
  </si>
  <si>
    <t>540</t>
  </si>
  <si>
    <t>Pol_111</t>
  </si>
  <si>
    <t>Připojení požární klapky, zapojení dveří, maR rozvaděče (servo+koncový spínač)</t>
  </si>
  <si>
    <t>Pol_117</t>
  </si>
  <si>
    <t>Doplnění adresného bodu do grafické nadstavby</t>
  </si>
  <si>
    <t xml:space="preserve">na PC ve velínu : </t>
  </si>
  <si>
    <t>Pol_119</t>
  </si>
  <si>
    <t>Vyhledání bodů napojení (navazuje na stávající instalaci)</t>
  </si>
  <si>
    <t xml:space="preserve">1x 8h : </t>
  </si>
  <si>
    <t>Pol_120</t>
  </si>
  <si>
    <t>Doplnění SW v ústředně EPS pro ovládání nových dveří, klapek</t>
  </si>
  <si>
    <t>Pol_123</t>
  </si>
  <si>
    <t>Zapojení dveřního magnetu (stavěče), tlačítka u dveří , klapky, přívodu do rozvaděče MAR</t>
  </si>
  <si>
    <t>Pol_124</t>
  </si>
  <si>
    <t>Pro kruhovou linku kopplerovou kabel se zaručenou funkčností při požáru, 2x2x0,8, D+M, včetně, ohniodolných příchytek. Funkční integrita 60 minut.</t>
  </si>
  <si>
    <t xml:space="preserve">viz blokové schema : </t>
  </si>
  <si>
    <t>Pol_127</t>
  </si>
  <si>
    <t>Požární ucpávka do 100x100</t>
  </si>
  <si>
    <t xml:space="preserve">viz půdorysné výkresy mezi úseky : </t>
  </si>
  <si>
    <t>Pol_103</t>
  </si>
  <si>
    <t>Dodávka OT hlásiče včetně patice</t>
  </si>
  <si>
    <t>Pol_109</t>
  </si>
  <si>
    <t>Lišta 20x20 pro vedení kabelů k čidlům nad podhledem - komplet včetně hmoždinek</t>
  </si>
  <si>
    <t xml:space="preserve">58*10 : </t>
  </si>
  <si>
    <t>Pol_112</t>
  </si>
  <si>
    <t>Svorkovací krabice P45</t>
  </si>
  <si>
    <t>Pol_113</t>
  </si>
  <si>
    <t>Koppler 4/2 včetně krabice, D+M</t>
  </si>
  <si>
    <t xml:space="preserve">viz kopplerové hnízdo : </t>
  </si>
  <si>
    <t>Pol_114</t>
  </si>
  <si>
    <t>Koppler 12 rel včetně krabice, D+M</t>
  </si>
  <si>
    <t>Pol_115</t>
  </si>
  <si>
    <t>Pomocný zdroj systémový 24V/5A, D+M</t>
  </si>
  <si>
    <t>Pol_116</t>
  </si>
  <si>
    <t>Zavedení nového půdorysu patra do grafické nadstavby</t>
  </si>
  <si>
    <t>Pol_118</t>
  </si>
  <si>
    <t>Ekologická likvidace ionizačního hlásiče</t>
  </si>
  <si>
    <t xml:space="preserve">viz projekt 1980 : </t>
  </si>
  <si>
    <t>Pol_121</t>
  </si>
  <si>
    <t>Skříň pro zařízení s funkční odolností 60 minut, 750x750x250m, D+M</t>
  </si>
  <si>
    <t xml:space="preserve">viz kopplerové hnízdo D2.01.001 : </t>
  </si>
  <si>
    <t>Pol_122</t>
  </si>
  <si>
    <t>Doplění ústředny EPS (HW doplnění  mikromodul linkový, D+M)</t>
  </si>
  <si>
    <t xml:space="preserve">pro ústřednu EPS : </t>
  </si>
  <si>
    <t>Pol_125</t>
  </si>
  <si>
    <t>Popis čidla, dodávka štítku pro komponent EPS</t>
  </si>
  <si>
    <t xml:space="preserve">58+4 : </t>
  </si>
  <si>
    <t>Pol_126</t>
  </si>
  <si>
    <t>Žlab pro kabely s funkční schopností, 50/50, D+M</t>
  </si>
  <si>
    <t>Pol_204</t>
  </si>
  <si>
    <t>Montáž reproduktoru, kordinace s ostatními součástmi podhledu</t>
  </si>
  <si>
    <t xml:space="preserve">31+14+8 : </t>
  </si>
  <si>
    <t>Pol_205</t>
  </si>
  <si>
    <t>Demontáž reproduktoru, ekologická likvidace</t>
  </si>
  <si>
    <t xml:space="preserve">viz půdorysný výkres : </t>
  </si>
  <si>
    <t>Pol_206</t>
  </si>
  <si>
    <t>Pro repro - kabel se zaručenou funkčností při požáru 45 minut, B2ca, S1, D0 4x1,5, D+M, včetně, ohniodolných příchytek.</t>
  </si>
  <si>
    <t xml:space="preserve">viz půdorysný výkres 20x53 : </t>
  </si>
  <si>
    <t>1060</t>
  </si>
  <si>
    <t>Pol_207</t>
  </si>
  <si>
    <t>Pro repro - kabel se zaručenou funkčností při požáru 45 minut, B2ca, S1, D0 2x1,5, D+M, včetně, ohniodolných příchytek.</t>
  </si>
  <si>
    <t xml:space="preserve">Viz blokové schema - svislé vedení 2x40 : </t>
  </si>
  <si>
    <t>Pol_208</t>
  </si>
  <si>
    <t>Zprovoznění zbytku stávající instalace ERO mimo dotčené patro</t>
  </si>
  <si>
    <t>Pol_210</t>
  </si>
  <si>
    <t>Nastavení správné akustické hladiny na reproduktoru - akustická zkouška za přítomnosti uživatele</t>
  </si>
  <si>
    <t xml:space="preserve">včetně certifikace - 2x8h : </t>
  </si>
  <si>
    <t>Pol_211</t>
  </si>
  <si>
    <t>Kontrola stávajícího zatížení reproduktorové linky dle skutečnosti</t>
  </si>
  <si>
    <t>Pol_212</t>
  </si>
  <si>
    <t>Měření hlasitosti před předáním zákazníkovi</t>
  </si>
  <si>
    <t>Pol_213</t>
  </si>
  <si>
    <t>Měření srozumitelnosti před předáním zákazníkovi</t>
  </si>
  <si>
    <t>Pol_201</t>
  </si>
  <si>
    <t>Reproduktor EVAC 100V, až 6W do podhledu, do SDK příčky, včetně krytu, EN54. Použít dvousystémový, reproduktor (dva elektricky oddělené okruhy v jednom reproduktoru)</t>
  </si>
  <si>
    <t>Pol_202</t>
  </si>
  <si>
    <t>Reproduktor EVAC 100V, až 6W do skříňkový EN54. Použít dvousystémový reproduktor (dva elektricky, oddělené okruhy v jednom reproduktoru)</t>
  </si>
  <si>
    <t>Pol_203</t>
  </si>
  <si>
    <t>Reproduktor EVAC 100V, EN54, jednosystémový v krytí pro OS</t>
  </si>
  <si>
    <t>Pol_209</t>
  </si>
  <si>
    <t>Svorkovací krabice P45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</si>
</sst>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Border="1" applyAlignment="1">
      <alignment horizontal="left" vertical="top"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195" t="s">
        <v>39</v>
      </c>
      <c r="B2" s="195"/>
      <c r="C2" s="195"/>
      <c r="D2" s="195"/>
      <c r="E2" s="195"/>
      <c r="F2" s="195"/>
      <c r="G2" s="195"/>
    </row>
  </sheetData>
  <sheetProtection password="ED0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70"/>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221" t="s">
        <v>41</v>
      </c>
      <c r="C1" s="222"/>
      <c r="D1" s="222"/>
      <c r="E1" s="222"/>
      <c r="F1" s="222"/>
      <c r="G1" s="222"/>
      <c r="H1" s="222"/>
      <c r="I1" s="222"/>
      <c r="J1" s="223"/>
    </row>
    <row r="2" spans="1:15" ht="36" customHeight="1" x14ac:dyDescent="0.2">
      <c r="A2" s="3"/>
      <c r="B2" s="74" t="s">
        <v>22</v>
      </c>
      <c r="C2" s="75"/>
      <c r="D2" s="76" t="s">
        <v>43</v>
      </c>
      <c r="E2" s="227" t="s">
        <v>44</v>
      </c>
      <c r="F2" s="228"/>
      <c r="G2" s="228"/>
      <c r="H2" s="228"/>
      <c r="I2" s="228"/>
      <c r="J2" s="229"/>
      <c r="O2" s="2"/>
    </row>
    <row r="3" spans="1:15" ht="27" hidden="1" customHeight="1" x14ac:dyDescent="0.2">
      <c r="A3" s="3"/>
      <c r="B3" s="77"/>
      <c r="C3" s="75"/>
      <c r="D3" s="78"/>
      <c r="E3" s="230"/>
      <c r="F3" s="231"/>
      <c r="G3" s="231"/>
      <c r="H3" s="231"/>
      <c r="I3" s="231"/>
      <c r="J3" s="232"/>
    </row>
    <row r="4" spans="1:15" ht="23.25" customHeight="1" x14ac:dyDescent="0.2">
      <c r="A4" s="3"/>
      <c r="B4" s="79"/>
      <c r="C4" s="80"/>
      <c r="D4" s="81"/>
      <c r="E4" s="219"/>
      <c r="F4" s="219"/>
      <c r="G4" s="219"/>
      <c r="H4" s="219"/>
      <c r="I4" s="219"/>
      <c r="J4" s="220"/>
    </row>
    <row r="5" spans="1:15" ht="24" customHeight="1" x14ac:dyDescent="0.2">
      <c r="A5" s="3"/>
      <c r="B5" s="42" t="s">
        <v>42</v>
      </c>
      <c r="C5" s="4"/>
      <c r="D5" s="82" t="s">
        <v>45</v>
      </c>
      <c r="E5" s="25"/>
      <c r="F5" s="25"/>
      <c r="G5" s="25"/>
      <c r="H5" s="26" t="s">
        <v>40</v>
      </c>
      <c r="I5" s="82" t="s">
        <v>49</v>
      </c>
      <c r="J5" s="10"/>
    </row>
    <row r="6" spans="1:15" ht="15.75" customHeight="1" x14ac:dyDescent="0.2">
      <c r="A6" s="3"/>
      <c r="B6" s="37"/>
      <c r="C6" s="25"/>
      <c r="D6" s="82" t="s">
        <v>46</v>
      </c>
      <c r="E6" s="25"/>
      <c r="F6" s="25"/>
      <c r="G6" s="25"/>
      <c r="H6" s="26" t="s">
        <v>34</v>
      </c>
      <c r="I6" s="82" t="s">
        <v>50</v>
      </c>
      <c r="J6" s="10"/>
    </row>
    <row r="7" spans="1:15" ht="15.75" customHeight="1" x14ac:dyDescent="0.2">
      <c r="A7" s="3"/>
      <c r="B7" s="38"/>
      <c r="C7" s="84" t="s">
        <v>48</v>
      </c>
      <c r="D7" s="83" t="s">
        <v>47</v>
      </c>
      <c r="E7" s="31"/>
      <c r="F7" s="31"/>
      <c r="G7" s="31"/>
      <c r="H7" s="32"/>
      <c r="I7" s="31"/>
      <c r="J7" s="46"/>
    </row>
    <row r="8" spans="1:15" ht="24" hidden="1" customHeight="1" x14ac:dyDescent="0.2">
      <c r="A8" s="3"/>
      <c r="B8" s="42" t="s">
        <v>20</v>
      </c>
      <c r="C8" s="4"/>
      <c r="D8" s="85" t="s">
        <v>51</v>
      </c>
      <c r="E8" s="4"/>
      <c r="F8" s="4"/>
      <c r="G8" s="41"/>
      <c r="H8" s="26" t="s">
        <v>40</v>
      </c>
      <c r="I8" s="82" t="s">
        <v>55</v>
      </c>
      <c r="J8" s="10"/>
    </row>
    <row r="9" spans="1:15" ht="15.75" hidden="1" customHeight="1" x14ac:dyDescent="0.2">
      <c r="A9" s="3"/>
      <c r="B9" s="3"/>
      <c r="C9" s="4"/>
      <c r="D9" s="85" t="s">
        <v>52</v>
      </c>
      <c r="E9" s="4"/>
      <c r="F9" s="4"/>
      <c r="G9" s="41"/>
      <c r="H9" s="26" t="s">
        <v>34</v>
      </c>
      <c r="I9" s="82" t="s">
        <v>56</v>
      </c>
      <c r="J9" s="10"/>
    </row>
    <row r="10" spans="1:15" ht="15.75" hidden="1" customHeight="1" x14ac:dyDescent="0.2">
      <c r="A10" s="3"/>
      <c r="B10" s="47"/>
      <c r="C10" s="84" t="s">
        <v>54</v>
      </c>
      <c r="D10" s="86" t="s">
        <v>53</v>
      </c>
      <c r="E10" s="50"/>
      <c r="F10" s="50"/>
      <c r="G10" s="48"/>
      <c r="H10" s="48"/>
      <c r="I10" s="49"/>
      <c r="J10" s="46"/>
    </row>
    <row r="11" spans="1:15" ht="24" customHeight="1" x14ac:dyDescent="0.2">
      <c r="A11" s="3"/>
      <c r="B11" s="42" t="s">
        <v>19</v>
      </c>
      <c r="C11" s="4"/>
      <c r="D11" s="234"/>
      <c r="E11" s="234"/>
      <c r="F11" s="234"/>
      <c r="G11" s="234"/>
      <c r="H11" s="26" t="s">
        <v>40</v>
      </c>
      <c r="I11" s="88"/>
      <c r="J11" s="10"/>
    </row>
    <row r="12" spans="1:15" ht="15.75" customHeight="1" x14ac:dyDescent="0.2">
      <c r="A12" s="3"/>
      <c r="B12" s="37"/>
      <c r="C12" s="25"/>
      <c r="D12" s="217"/>
      <c r="E12" s="217"/>
      <c r="F12" s="217"/>
      <c r="G12" s="217"/>
      <c r="H12" s="26" t="s">
        <v>34</v>
      </c>
      <c r="I12" s="88"/>
      <c r="J12" s="10"/>
    </row>
    <row r="13" spans="1:15" ht="15.75" customHeight="1" x14ac:dyDescent="0.2">
      <c r="A13" s="3"/>
      <c r="B13" s="38"/>
      <c r="C13" s="87"/>
      <c r="D13" s="218"/>
      <c r="E13" s="218"/>
      <c r="F13" s="218"/>
      <c r="G13" s="218"/>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33"/>
      <c r="F15" s="233"/>
      <c r="G15" s="235"/>
      <c r="H15" s="235"/>
      <c r="I15" s="235" t="s">
        <v>29</v>
      </c>
      <c r="J15" s="236"/>
    </row>
    <row r="16" spans="1:15" ht="23.25" customHeight="1" x14ac:dyDescent="0.2">
      <c r="A16" s="140" t="s">
        <v>24</v>
      </c>
      <c r="B16" s="52" t="s">
        <v>24</v>
      </c>
      <c r="C16" s="53"/>
      <c r="D16" s="54"/>
      <c r="E16" s="210"/>
      <c r="F16" s="211"/>
      <c r="G16" s="210"/>
      <c r="H16" s="211"/>
      <c r="I16" s="210">
        <f>SUMIF(F62:F166,A16,I62:I166)+SUMIF(F62:F166,"PSU",I62:I166)</f>
        <v>0</v>
      </c>
      <c r="J16" s="212"/>
    </row>
    <row r="17" spans="1:10" ht="23.25" customHeight="1" x14ac:dyDescent="0.2">
      <c r="A17" s="140" t="s">
        <v>25</v>
      </c>
      <c r="B17" s="52" t="s">
        <v>25</v>
      </c>
      <c r="C17" s="53"/>
      <c r="D17" s="54"/>
      <c r="E17" s="210"/>
      <c r="F17" s="211"/>
      <c r="G17" s="210"/>
      <c r="H17" s="211"/>
      <c r="I17" s="210">
        <f>SUMIF(F62:F166,A17,I62:I166)</f>
        <v>0</v>
      </c>
      <c r="J17" s="212"/>
    </row>
    <row r="18" spans="1:10" ht="23.25" customHeight="1" x14ac:dyDescent="0.2">
      <c r="A18" s="140" t="s">
        <v>26</v>
      </c>
      <c r="B18" s="52" t="s">
        <v>26</v>
      </c>
      <c r="C18" s="53"/>
      <c r="D18" s="54"/>
      <c r="E18" s="210"/>
      <c r="F18" s="211"/>
      <c r="G18" s="210"/>
      <c r="H18" s="211"/>
      <c r="I18" s="210">
        <f>SUMIF(F62:F166,A18,I62:I166)</f>
        <v>0</v>
      </c>
      <c r="J18" s="212"/>
    </row>
    <row r="19" spans="1:10" ht="23.25" customHeight="1" x14ac:dyDescent="0.2">
      <c r="A19" s="140" t="s">
        <v>277</v>
      </c>
      <c r="B19" s="52" t="s">
        <v>27</v>
      </c>
      <c r="C19" s="53"/>
      <c r="D19" s="54"/>
      <c r="E19" s="210"/>
      <c r="F19" s="211"/>
      <c r="G19" s="210"/>
      <c r="H19" s="211"/>
      <c r="I19" s="210">
        <f>SUMIF(F62:F166,A19,I62:I166)</f>
        <v>0</v>
      </c>
      <c r="J19" s="212"/>
    </row>
    <row r="20" spans="1:10" ht="23.25" customHeight="1" x14ac:dyDescent="0.2">
      <c r="A20" s="140" t="s">
        <v>278</v>
      </c>
      <c r="B20" s="52" t="s">
        <v>28</v>
      </c>
      <c r="C20" s="53"/>
      <c r="D20" s="54"/>
      <c r="E20" s="210"/>
      <c r="F20" s="211"/>
      <c r="G20" s="210"/>
      <c r="H20" s="211"/>
      <c r="I20" s="210">
        <f>SUMIF(F62:F166,A20,I62:I166)</f>
        <v>0</v>
      </c>
      <c r="J20" s="212"/>
    </row>
    <row r="21" spans="1:10" ht="23.25" customHeight="1" x14ac:dyDescent="0.2">
      <c r="A21" s="3"/>
      <c r="B21" s="69" t="s">
        <v>29</v>
      </c>
      <c r="C21" s="70"/>
      <c r="D21" s="71"/>
      <c r="E21" s="213"/>
      <c r="F21" s="237"/>
      <c r="G21" s="213"/>
      <c r="H21" s="237"/>
      <c r="I21" s="213">
        <f>SUM(I16:J20)</f>
        <v>0</v>
      </c>
      <c r="J21" s="21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8">
        <f>ZakladDPHSniVypocet</f>
        <v>0</v>
      </c>
      <c r="H23" s="209"/>
      <c r="I23" s="209"/>
      <c r="J23" s="57" t="str">
        <f t="shared" ref="J23:J28" si="0">Mena</f>
        <v>CZK</v>
      </c>
    </row>
    <row r="24" spans="1:10" ht="23.25" customHeight="1" x14ac:dyDescent="0.2">
      <c r="A24" s="3">
        <f>(A23-INT(A23))*100</f>
        <v>0</v>
      </c>
      <c r="B24" s="52" t="s">
        <v>13</v>
      </c>
      <c r="C24" s="53"/>
      <c r="D24" s="54"/>
      <c r="E24" s="55">
        <f>SazbaDPH1</f>
        <v>15</v>
      </c>
      <c r="F24" s="56" t="s">
        <v>0</v>
      </c>
      <c r="G24" s="206">
        <f>IF(A24&gt;50, ROUNDUP(A23, 0), ROUNDDOWN(A23, 0))</f>
        <v>0</v>
      </c>
      <c r="H24" s="207"/>
      <c r="I24" s="207"/>
      <c r="J24" s="57" t="str">
        <f t="shared" si="0"/>
        <v>CZK</v>
      </c>
    </row>
    <row r="25" spans="1:10" ht="23.25" customHeight="1" x14ac:dyDescent="0.2">
      <c r="A25" s="3">
        <f>ZakladDPHZakl*SazbaDPH2/100</f>
        <v>0</v>
      </c>
      <c r="B25" s="52" t="s">
        <v>14</v>
      </c>
      <c r="C25" s="53"/>
      <c r="D25" s="54"/>
      <c r="E25" s="55">
        <v>21</v>
      </c>
      <c r="F25" s="56" t="s">
        <v>0</v>
      </c>
      <c r="G25" s="208">
        <f>ZakladDPHZaklVypocet</f>
        <v>0</v>
      </c>
      <c r="H25" s="209"/>
      <c r="I25" s="209"/>
      <c r="J25" s="57" t="str">
        <f t="shared" si="0"/>
        <v>CZK</v>
      </c>
    </row>
    <row r="26" spans="1:10" ht="23.25" customHeight="1" x14ac:dyDescent="0.2">
      <c r="A26" s="3">
        <f>(A25-INT(A25))*100</f>
        <v>0</v>
      </c>
      <c r="B26" s="44" t="s">
        <v>15</v>
      </c>
      <c r="C26" s="21"/>
      <c r="D26" s="17"/>
      <c r="E26" s="39">
        <f>SazbaDPH2</f>
        <v>21</v>
      </c>
      <c r="F26" s="40" t="s">
        <v>0</v>
      </c>
      <c r="G26" s="224">
        <f>IF(A26&gt;50, ROUNDUP(A25, 0), ROUNDDOWN(A25, 0))</f>
        <v>0</v>
      </c>
      <c r="H26" s="225"/>
      <c r="I26" s="225"/>
      <c r="J26" s="51" t="str">
        <f t="shared" si="0"/>
        <v>CZK</v>
      </c>
    </row>
    <row r="27" spans="1:10" ht="23.25" customHeight="1" thickBot="1" x14ac:dyDescent="0.25">
      <c r="A27" s="3">
        <f>ZakladDPHSni+DPHSni+ZakladDPHZakl+DPHZakl</f>
        <v>0</v>
      </c>
      <c r="B27" s="43" t="s">
        <v>4</v>
      </c>
      <c r="C27" s="19"/>
      <c r="D27" s="22"/>
      <c r="E27" s="19"/>
      <c r="F27" s="20"/>
      <c r="G27" s="226">
        <f>CenaCelkem-(ZakladDPHSni+DPHSni+ZakladDPHZakl+DPHZakl)</f>
        <v>0</v>
      </c>
      <c r="H27" s="226"/>
      <c r="I27" s="226"/>
      <c r="J27" s="58" t="str">
        <f t="shared" si="0"/>
        <v>CZK</v>
      </c>
    </row>
    <row r="28" spans="1:10" ht="27.75" hidden="1" customHeight="1" thickBot="1" x14ac:dyDescent="0.25">
      <c r="A28" s="3"/>
      <c r="B28" s="117" t="s">
        <v>23</v>
      </c>
      <c r="C28" s="118"/>
      <c r="D28" s="118"/>
      <c r="E28" s="119"/>
      <c r="F28" s="120"/>
      <c r="G28" s="216">
        <f>ZakladDPHSniVypocet+ZakladDPHZaklVypocet</f>
        <v>0</v>
      </c>
      <c r="H28" s="216"/>
      <c r="I28" s="216"/>
      <c r="J28" s="121" t="str">
        <f t="shared" si="0"/>
        <v>CZK</v>
      </c>
    </row>
    <row r="29" spans="1:10" ht="27.75" customHeight="1" thickBot="1" x14ac:dyDescent="0.25">
      <c r="A29" s="3">
        <f>(A27-INT(A27))*100</f>
        <v>0</v>
      </c>
      <c r="B29" s="117" t="s">
        <v>35</v>
      </c>
      <c r="C29" s="122"/>
      <c r="D29" s="122"/>
      <c r="E29" s="122"/>
      <c r="F29" s="122"/>
      <c r="G29" s="215">
        <f>IF(A29&gt;50, ROUNDUP(A27, 0), ROUNDDOWN(A27, 0))</f>
        <v>0</v>
      </c>
      <c r="H29" s="215"/>
      <c r="I29" s="215"/>
      <c r="J29" s="123" t="s">
        <v>88</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43010</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205" t="s">
        <v>2</v>
      </c>
      <c r="E35" s="20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57</v>
      </c>
      <c r="C39" s="198"/>
      <c r="D39" s="199"/>
      <c r="E39" s="199"/>
      <c r="F39" s="104">
        <f>'SO.03_VON 00 Naklady'!AE51+'SO_03 D1.03.01 Pol'!AE1486+'SO_03 D1.03.04 Pol'!AE400+'SO_03 D1.03.05 Pol'!AE434+'SO_03 D1.03.06 Pol'!AE1131+'SO_03 D1.03.07 Pol'!AE440+'SO_03 D1.03.08 Pol'!AE223+'xPS_03 D2.03.01a Pol'!AE754+'xPS_03 D2.03.01b Pol'!AE284+'xPS_03 D2.03.02 Pol'!AE840+'xPS_03 D2.03.03 Pol'!AE374+'xPS_03 D2.03.04 Pol'!AE171</f>
        <v>0</v>
      </c>
      <c r="G39" s="105">
        <f>'SO.03_VON 00 Naklady'!AF51+'SO_03 D1.03.01 Pol'!AF1486+'SO_03 D1.03.04 Pol'!AF400+'SO_03 D1.03.05 Pol'!AF434+'SO_03 D1.03.06 Pol'!AF1131+'SO_03 D1.03.07 Pol'!AF440+'SO_03 D1.03.08 Pol'!AF223+'xPS_03 D2.03.01a Pol'!AF754+'xPS_03 D2.03.01b Pol'!AF284+'xPS_03 D2.03.02 Pol'!AF840+'xPS_03 D2.03.03 Pol'!AF374+'xPS_03 D2.03.04 Pol'!AF171</f>
        <v>0</v>
      </c>
      <c r="H39" s="106">
        <f t="shared" ref="H39:H54" si="1">(F39*SazbaDPH1/100)+(G39*SazbaDPH2/100)</f>
        <v>0</v>
      </c>
      <c r="I39" s="106">
        <f t="shared" ref="I39:I54" si="2">F39+G39+H39</f>
        <v>0</v>
      </c>
      <c r="J39" s="107" t="str">
        <f t="shared" ref="J39:J54" si="3">IF(CenaCelkemVypocet=0,"",I39/CenaCelkemVypocet*100)</f>
        <v/>
      </c>
    </row>
    <row r="40" spans="1:10" ht="25.5" customHeight="1" x14ac:dyDescent="0.2">
      <c r="A40" s="93">
        <v>2</v>
      </c>
      <c r="B40" s="108" t="s">
        <v>58</v>
      </c>
      <c r="C40" s="203" t="s">
        <v>59</v>
      </c>
      <c r="D40" s="204"/>
      <c r="E40" s="204"/>
      <c r="F40" s="109">
        <f>'SO.03_VON 00 Naklady'!AE51</f>
        <v>0</v>
      </c>
      <c r="G40" s="110">
        <f>'SO.03_VON 00 Naklady'!AF51</f>
        <v>0</v>
      </c>
      <c r="H40" s="110">
        <f t="shared" si="1"/>
        <v>0</v>
      </c>
      <c r="I40" s="110">
        <f t="shared" si="2"/>
        <v>0</v>
      </c>
      <c r="J40" s="111" t="str">
        <f t="shared" si="3"/>
        <v/>
      </c>
    </row>
    <row r="41" spans="1:10" ht="25.5" customHeight="1" x14ac:dyDescent="0.2">
      <c r="A41" s="93">
        <v>3</v>
      </c>
      <c r="B41" s="112" t="s">
        <v>60</v>
      </c>
      <c r="C41" s="198" t="s">
        <v>59</v>
      </c>
      <c r="D41" s="199"/>
      <c r="E41" s="199"/>
      <c r="F41" s="113">
        <f>'SO.03_VON 00 Naklady'!AE51</f>
        <v>0</v>
      </c>
      <c r="G41" s="106">
        <f>'SO.03_VON 00 Naklady'!AF51</f>
        <v>0</v>
      </c>
      <c r="H41" s="106">
        <f t="shared" si="1"/>
        <v>0</v>
      </c>
      <c r="I41" s="106">
        <f t="shared" si="2"/>
        <v>0</v>
      </c>
      <c r="J41" s="107" t="str">
        <f t="shared" si="3"/>
        <v/>
      </c>
    </row>
    <row r="42" spans="1:10" ht="25.5" customHeight="1" x14ac:dyDescent="0.2">
      <c r="A42" s="93">
        <v>2</v>
      </c>
      <c r="B42" s="108" t="s">
        <v>61</v>
      </c>
      <c r="C42" s="203" t="s">
        <v>62</v>
      </c>
      <c r="D42" s="204"/>
      <c r="E42" s="204"/>
      <c r="F42" s="109">
        <f>'SO_03 D1.03.01 Pol'!AE1486+'SO_03 D1.03.04 Pol'!AE400+'SO_03 D1.03.05 Pol'!AE434+'SO_03 D1.03.06 Pol'!AE1131+'SO_03 D1.03.07 Pol'!AE440+'SO_03 D1.03.08 Pol'!AE223</f>
        <v>0</v>
      </c>
      <c r="G42" s="110">
        <f>'SO_03 D1.03.01 Pol'!AF1486+'SO_03 D1.03.04 Pol'!AF400+'SO_03 D1.03.05 Pol'!AF434+'SO_03 D1.03.06 Pol'!AF1131+'SO_03 D1.03.07 Pol'!AF440+'SO_03 D1.03.08 Pol'!AF223</f>
        <v>0</v>
      </c>
      <c r="H42" s="110">
        <f t="shared" si="1"/>
        <v>0</v>
      </c>
      <c r="I42" s="110">
        <f t="shared" si="2"/>
        <v>0</v>
      </c>
      <c r="J42" s="111" t="str">
        <f t="shared" si="3"/>
        <v/>
      </c>
    </row>
    <row r="43" spans="1:10" ht="25.5" customHeight="1" x14ac:dyDescent="0.2">
      <c r="A43" s="93">
        <v>3</v>
      </c>
      <c r="B43" s="112" t="s">
        <v>63</v>
      </c>
      <c r="C43" s="198" t="s">
        <v>64</v>
      </c>
      <c r="D43" s="199"/>
      <c r="E43" s="199"/>
      <c r="F43" s="113">
        <f>'SO_03 D1.03.01 Pol'!AE1486</f>
        <v>0</v>
      </c>
      <c r="G43" s="106">
        <f>'SO_03 D1.03.01 Pol'!AF1486</f>
        <v>0</v>
      </c>
      <c r="H43" s="106">
        <f t="shared" si="1"/>
        <v>0</v>
      </c>
      <c r="I43" s="106">
        <f t="shared" si="2"/>
        <v>0</v>
      </c>
      <c r="J43" s="107" t="str">
        <f t="shared" si="3"/>
        <v/>
      </c>
    </row>
    <row r="44" spans="1:10" ht="25.5" customHeight="1" x14ac:dyDescent="0.2">
      <c r="A44" s="93">
        <v>3</v>
      </c>
      <c r="B44" s="112" t="s">
        <v>65</v>
      </c>
      <c r="C44" s="198" t="s">
        <v>66</v>
      </c>
      <c r="D44" s="199"/>
      <c r="E44" s="199"/>
      <c r="F44" s="113">
        <f>'SO_03 D1.03.04 Pol'!AE400</f>
        <v>0</v>
      </c>
      <c r="G44" s="106">
        <f>'SO_03 D1.03.04 Pol'!AF400</f>
        <v>0</v>
      </c>
      <c r="H44" s="106">
        <f t="shared" si="1"/>
        <v>0</v>
      </c>
      <c r="I44" s="106">
        <f t="shared" si="2"/>
        <v>0</v>
      </c>
      <c r="J44" s="107" t="str">
        <f t="shared" si="3"/>
        <v/>
      </c>
    </row>
    <row r="45" spans="1:10" ht="25.5" customHeight="1" x14ac:dyDescent="0.2">
      <c r="A45" s="93">
        <v>3</v>
      </c>
      <c r="B45" s="112" t="s">
        <v>67</v>
      </c>
      <c r="C45" s="198" t="s">
        <v>68</v>
      </c>
      <c r="D45" s="199"/>
      <c r="E45" s="199"/>
      <c r="F45" s="113">
        <f>'SO_03 D1.03.05 Pol'!AE434</f>
        <v>0</v>
      </c>
      <c r="G45" s="106">
        <f>'SO_03 D1.03.05 Pol'!AF434</f>
        <v>0</v>
      </c>
      <c r="H45" s="106">
        <f t="shared" si="1"/>
        <v>0</v>
      </c>
      <c r="I45" s="106">
        <f t="shared" si="2"/>
        <v>0</v>
      </c>
      <c r="J45" s="107" t="str">
        <f t="shared" si="3"/>
        <v/>
      </c>
    </row>
    <row r="46" spans="1:10" ht="25.5" customHeight="1" x14ac:dyDescent="0.2">
      <c r="A46" s="93">
        <v>3</v>
      </c>
      <c r="B46" s="112" t="s">
        <v>69</v>
      </c>
      <c r="C46" s="198" t="s">
        <v>70</v>
      </c>
      <c r="D46" s="199"/>
      <c r="E46" s="199"/>
      <c r="F46" s="113">
        <f>'SO_03 D1.03.06 Pol'!AE1131</f>
        <v>0</v>
      </c>
      <c r="G46" s="106">
        <f>'SO_03 D1.03.06 Pol'!AF1131</f>
        <v>0</v>
      </c>
      <c r="H46" s="106">
        <f t="shared" si="1"/>
        <v>0</v>
      </c>
      <c r="I46" s="106">
        <f t="shared" si="2"/>
        <v>0</v>
      </c>
      <c r="J46" s="107" t="str">
        <f t="shared" si="3"/>
        <v/>
      </c>
    </row>
    <row r="47" spans="1:10" ht="25.5" customHeight="1" x14ac:dyDescent="0.2">
      <c r="A47" s="93">
        <v>3</v>
      </c>
      <c r="B47" s="112" t="s">
        <v>71</v>
      </c>
      <c r="C47" s="198" t="s">
        <v>72</v>
      </c>
      <c r="D47" s="199"/>
      <c r="E47" s="199"/>
      <c r="F47" s="113">
        <f>'SO_03 D1.03.07 Pol'!AE440</f>
        <v>0</v>
      </c>
      <c r="G47" s="106">
        <f>'SO_03 D1.03.07 Pol'!AF440</f>
        <v>0</v>
      </c>
      <c r="H47" s="106">
        <f t="shared" si="1"/>
        <v>0</v>
      </c>
      <c r="I47" s="106">
        <f t="shared" si="2"/>
        <v>0</v>
      </c>
      <c r="J47" s="107" t="str">
        <f t="shared" si="3"/>
        <v/>
      </c>
    </row>
    <row r="48" spans="1:10" ht="25.5" customHeight="1" x14ac:dyDescent="0.2">
      <c r="A48" s="93">
        <v>3</v>
      </c>
      <c r="B48" s="112" t="s">
        <v>73</v>
      </c>
      <c r="C48" s="198" t="s">
        <v>74</v>
      </c>
      <c r="D48" s="199"/>
      <c r="E48" s="199"/>
      <c r="F48" s="113">
        <f>'SO_03 D1.03.08 Pol'!AE223</f>
        <v>0</v>
      </c>
      <c r="G48" s="106">
        <f>'SO_03 D1.03.08 Pol'!AF223</f>
        <v>0</v>
      </c>
      <c r="H48" s="106">
        <f t="shared" si="1"/>
        <v>0</v>
      </c>
      <c r="I48" s="106">
        <f t="shared" si="2"/>
        <v>0</v>
      </c>
      <c r="J48" s="107" t="str">
        <f t="shared" si="3"/>
        <v/>
      </c>
    </row>
    <row r="49" spans="1:10" ht="25.5" customHeight="1" x14ac:dyDescent="0.2">
      <c r="A49" s="93">
        <v>2</v>
      </c>
      <c r="B49" s="108" t="s">
        <v>75</v>
      </c>
      <c r="C49" s="203" t="s">
        <v>76</v>
      </c>
      <c r="D49" s="204"/>
      <c r="E49" s="204"/>
      <c r="F49" s="109">
        <f>'xPS_03 D2.03.01a Pol'!AE754+'xPS_03 D2.03.01b Pol'!AE284+'xPS_03 D2.03.02 Pol'!AE840+'xPS_03 D2.03.03 Pol'!AE374+'xPS_03 D2.03.04 Pol'!AE171</f>
        <v>0</v>
      </c>
      <c r="G49" s="110">
        <f>'xPS_03 D2.03.01a Pol'!AF754+'xPS_03 D2.03.01b Pol'!AF284+'xPS_03 D2.03.02 Pol'!AF840+'xPS_03 D2.03.03 Pol'!AF374+'xPS_03 D2.03.04 Pol'!AF171</f>
        <v>0</v>
      </c>
      <c r="H49" s="110">
        <f t="shared" si="1"/>
        <v>0</v>
      </c>
      <c r="I49" s="110">
        <f t="shared" si="2"/>
        <v>0</v>
      </c>
      <c r="J49" s="111" t="str">
        <f t="shared" si="3"/>
        <v/>
      </c>
    </row>
    <row r="50" spans="1:10" ht="25.5" customHeight="1" x14ac:dyDescent="0.2">
      <c r="A50" s="93">
        <v>3</v>
      </c>
      <c r="B50" s="112" t="s">
        <v>77</v>
      </c>
      <c r="C50" s="198" t="s">
        <v>78</v>
      </c>
      <c r="D50" s="199"/>
      <c r="E50" s="199"/>
      <c r="F50" s="113">
        <f>'xPS_03 D2.03.01a Pol'!AE754</f>
        <v>0</v>
      </c>
      <c r="G50" s="106">
        <f>'xPS_03 D2.03.01a Pol'!AF754</f>
        <v>0</v>
      </c>
      <c r="H50" s="106">
        <f t="shared" si="1"/>
        <v>0</v>
      </c>
      <c r="I50" s="106">
        <f t="shared" si="2"/>
        <v>0</v>
      </c>
      <c r="J50" s="107" t="str">
        <f t="shared" si="3"/>
        <v/>
      </c>
    </row>
    <row r="51" spans="1:10" ht="25.5" customHeight="1" x14ac:dyDescent="0.2">
      <c r="A51" s="93">
        <v>3</v>
      </c>
      <c r="B51" s="112" t="s">
        <v>79</v>
      </c>
      <c r="C51" s="198" t="s">
        <v>80</v>
      </c>
      <c r="D51" s="199"/>
      <c r="E51" s="199"/>
      <c r="F51" s="113">
        <f>'xPS_03 D2.03.01b Pol'!AE284</f>
        <v>0</v>
      </c>
      <c r="G51" s="106">
        <f>'xPS_03 D2.03.01b Pol'!AF284</f>
        <v>0</v>
      </c>
      <c r="H51" s="106">
        <f t="shared" si="1"/>
        <v>0</v>
      </c>
      <c r="I51" s="106">
        <f t="shared" si="2"/>
        <v>0</v>
      </c>
      <c r="J51" s="107" t="str">
        <f t="shared" si="3"/>
        <v/>
      </c>
    </row>
    <row r="52" spans="1:10" ht="25.5" customHeight="1" x14ac:dyDescent="0.2">
      <c r="A52" s="93">
        <v>3</v>
      </c>
      <c r="B52" s="112" t="s">
        <v>81</v>
      </c>
      <c r="C52" s="198" t="s">
        <v>82</v>
      </c>
      <c r="D52" s="199"/>
      <c r="E52" s="199"/>
      <c r="F52" s="113">
        <f>'xPS_03 D2.03.02 Pol'!AE840</f>
        <v>0</v>
      </c>
      <c r="G52" s="106">
        <f>'xPS_03 D2.03.02 Pol'!AF840</f>
        <v>0</v>
      </c>
      <c r="H52" s="106">
        <f t="shared" si="1"/>
        <v>0</v>
      </c>
      <c r="I52" s="106">
        <f t="shared" si="2"/>
        <v>0</v>
      </c>
      <c r="J52" s="107" t="str">
        <f t="shared" si="3"/>
        <v/>
      </c>
    </row>
    <row r="53" spans="1:10" ht="25.5" customHeight="1" x14ac:dyDescent="0.2">
      <c r="A53" s="93">
        <v>3</v>
      </c>
      <c r="B53" s="112" t="s">
        <v>83</v>
      </c>
      <c r="C53" s="198" t="s">
        <v>84</v>
      </c>
      <c r="D53" s="199"/>
      <c r="E53" s="199"/>
      <c r="F53" s="113">
        <f>'xPS_03 D2.03.03 Pol'!AE374</f>
        <v>0</v>
      </c>
      <c r="G53" s="106">
        <f>'xPS_03 D2.03.03 Pol'!AF374</f>
        <v>0</v>
      </c>
      <c r="H53" s="106">
        <f t="shared" si="1"/>
        <v>0</v>
      </c>
      <c r="I53" s="106">
        <f t="shared" si="2"/>
        <v>0</v>
      </c>
      <c r="J53" s="107" t="str">
        <f t="shared" si="3"/>
        <v/>
      </c>
    </row>
    <row r="54" spans="1:10" ht="25.5" customHeight="1" x14ac:dyDescent="0.2">
      <c r="A54" s="93">
        <v>3</v>
      </c>
      <c r="B54" s="112" t="s">
        <v>85</v>
      </c>
      <c r="C54" s="198" t="s">
        <v>86</v>
      </c>
      <c r="D54" s="199"/>
      <c r="E54" s="199"/>
      <c r="F54" s="113">
        <f>'xPS_03 D2.03.04 Pol'!AE171</f>
        <v>0</v>
      </c>
      <c r="G54" s="106">
        <f>'xPS_03 D2.03.04 Pol'!AF171</f>
        <v>0</v>
      </c>
      <c r="H54" s="106">
        <f t="shared" si="1"/>
        <v>0</v>
      </c>
      <c r="I54" s="106">
        <f t="shared" si="2"/>
        <v>0</v>
      </c>
      <c r="J54" s="107" t="str">
        <f t="shared" si="3"/>
        <v/>
      </c>
    </row>
    <row r="55" spans="1:10" ht="25.5" customHeight="1" x14ac:dyDescent="0.2">
      <c r="A55" s="93"/>
      <c r="B55" s="200" t="s">
        <v>87</v>
      </c>
      <c r="C55" s="201"/>
      <c r="D55" s="201"/>
      <c r="E55" s="202"/>
      <c r="F55" s="114">
        <f>SUMIF(A39:A54,"=1",F39:F54)</f>
        <v>0</v>
      </c>
      <c r="G55" s="115">
        <f>SUMIF(A39:A54,"=1",G39:G54)</f>
        <v>0</v>
      </c>
      <c r="H55" s="115">
        <f>SUMIF(A39:A54,"=1",H39:H54)</f>
        <v>0</v>
      </c>
      <c r="I55" s="115">
        <f>SUMIF(A39:A54,"=1",I39:I54)</f>
        <v>0</v>
      </c>
      <c r="J55" s="116">
        <f>SUMIF(A39:A54,"=1",J39:J54)</f>
        <v>0</v>
      </c>
    </row>
    <row r="59" spans="1:10" ht="15.75" x14ac:dyDescent="0.25">
      <c r="B59" s="124" t="s">
        <v>89</v>
      </c>
    </row>
    <row r="61" spans="1:10" ht="25.5" customHeight="1" x14ac:dyDescent="0.2">
      <c r="A61" s="125"/>
      <c r="B61" s="128" t="s">
        <v>17</v>
      </c>
      <c r="C61" s="128" t="s">
        <v>5</v>
      </c>
      <c r="D61" s="129"/>
      <c r="E61" s="129"/>
      <c r="F61" s="130" t="s">
        <v>90</v>
      </c>
      <c r="G61" s="130"/>
      <c r="H61" s="130"/>
      <c r="I61" s="130" t="s">
        <v>29</v>
      </c>
      <c r="J61" s="130" t="s">
        <v>0</v>
      </c>
    </row>
    <row r="62" spans="1:10" ht="25.5" customHeight="1" x14ac:dyDescent="0.2">
      <c r="A62" s="126"/>
      <c r="B62" s="131" t="s">
        <v>60</v>
      </c>
      <c r="C62" s="196" t="s">
        <v>91</v>
      </c>
      <c r="D62" s="197"/>
      <c r="E62" s="197"/>
      <c r="F62" s="136" t="s">
        <v>24</v>
      </c>
      <c r="G62" s="137"/>
      <c r="H62" s="137"/>
      <c r="I62" s="137">
        <f>'SO_03 D1.03.01 Pol'!G8</f>
        <v>0</v>
      </c>
      <c r="J62" s="134" t="str">
        <f>IF(I167=0,"",I62/I167*100)</f>
        <v/>
      </c>
    </row>
    <row r="63" spans="1:10" ht="25.5" customHeight="1" x14ac:dyDescent="0.2">
      <c r="A63" s="126"/>
      <c r="B63" s="131" t="s">
        <v>92</v>
      </c>
      <c r="C63" s="196" t="s">
        <v>93</v>
      </c>
      <c r="D63" s="197"/>
      <c r="E63" s="197"/>
      <c r="F63" s="136" t="s">
        <v>24</v>
      </c>
      <c r="G63" s="137"/>
      <c r="H63" s="137"/>
      <c r="I63" s="137">
        <f>'xPS_03 D2.03.03 Pol'!G8</f>
        <v>0</v>
      </c>
      <c r="J63" s="134" t="str">
        <f>IF(I167=0,"",I63/I167*100)</f>
        <v/>
      </c>
    </row>
    <row r="64" spans="1:10" ht="25.5" customHeight="1" x14ac:dyDescent="0.2">
      <c r="A64" s="126"/>
      <c r="B64" s="131" t="s">
        <v>92</v>
      </c>
      <c r="C64" s="196" t="s">
        <v>94</v>
      </c>
      <c r="D64" s="197"/>
      <c r="E64" s="197"/>
      <c r="F64" s="136" t="s">
        <v>24</v>
      </c>
      <c r="G64" s="137"/>
      <c r="H64" s="137"/>
      <c r="I64" s="137">
        <f>'xPS_03 D2.03.02 Pol'!G8</f>
        <v>0</v>
      </c>
      <c r="J64" s="134" t="str">
        <f>IF(I167=0,"",I64/I167*100)</f>
        <v/>
      </c>
    </row>
    <row r="65" spans="1:10" ht="25.5" customHeight="1" x14ac:dyDescent="0.2">
      <c r="A65" s="126"/>
      <c r="B65" s="131" t="s">
        <v>92</v>
      </c>
      <c r="C65" s="196" t="s">
        <v>95</v>
      </c>
      <c r="D65" s="197"/>
      <c r="E65" s="197"/>
      <c r="F65" s="136" t="s">
        <v>24</v>
      </c>
      <c r="G65" s="137"/>
      <c r="H65" s="137"/>
      <c r="I65" s="137">
        <f>'xPS_03 D2.03.04 Pol'!G8</f>
        <v>0</v>
      </c>
      <c r="J65" s="134" t="str">
        <f>IF(I167=0,"",I65/I167*100)</f>
        <v/>
      </c>
    </row>
    <row r="66" spans="1:10" ht="25.5" customHeight="1" x14ac:dyDescent="0.2">
      <c r="A66" s="126"/>
      <c r="B66" s="131" t="s">
        <v>92</v>
      </c>
      <c r="C66" s="196" t="s">
        <v>96</v>
      </c>
      <c r="D66" s="197"/>
      <c r="E66" s="197"/>
      <c r="F66" s="136" t="s">
        <v>24</v>
      </c>
      <c r="G66" s="137"/>
      <c r="H66" s="137"/>
      <c r="I66" s="137">
        <f>'xPS_03 D2.03.01b Pol'!G8</f>
        <v>0</v>
      </c>
      <c r="J66" s="134" t="str">
        <f>IF(I167=0,"",I66/I167*100)</f>
        <v/>
      </c>
    </row>
    <row r="67" spans="1:10" ht="25.5" customHeight="1" x14ac:dyDescent="0.2">
      <c r="A67" s="126"/>
      <c r="B67" s="131" t="s">
        <v>97</v>
      </c>
      <c r="C67" s="196" t="s">
        <v>98</v>
      </c>
      <c r="D67" s="197"/>
      <c r="E67" s="197"/>
      <c r="F67" s="136" t="s">
        <v>24</v>
      </c>
      <c r="G67" s="137"/>
      <c r="H67" s="137"/>
      <c r="I67" s="137">
        <f>'SO_03 D1.03.05 Pol'!G8</f>
        <v>0</v>
      </c>
      <c r="J67" s="134" t="str">
        <f>IF(I167=0,"",I67/I167*100)</f>
        <v/>
      </c>
    </row>
    <row r="68" spans="1:10" ht="25.5" customHeight="1" x14ac:dyDescent="0.2">
      <c r="A68" s="126"/>
      <c r="B68" s="131" t="s">
        <v>99</v>
      </c>
      <c r="C68" s="196" t="s">
        <v>100</v>
      </c>
      <c r="D68" s="197"/>
      <c r="E68" s="197"/>
      <c r="F68" s="136" t="s">
        <v>24</v>
      </c>
      <c r="G68" s="137"/>
      <c r="H68" s="137"/>
      <c r="I68" s="137">
        <f>'SO_03 D1.03.07 Pol'!G8</f>
        <v>0</v>
      </c>
      <c r="J68" s="134" t="str">
        <f>IF(I167=0,"",I68/I167*100)</f>
        <v/>
      </c>
    </row>
    <row r="69" spans="1:10" ht="25.5" customHeight="1" x14ac:dyDescent="0.2">
      <c r="A69" s="126"/>
      <c r="B69" s="131" t="s">
        <v>101</v>
      </c>
      <c r="C69" s="196" t="s">
        <v>102</v>
      </c>
      <c r="D69" s="197"/>
      <c r="E69" s="197"/>
      <c r="F69" s="136" t="s">
        <v>24</v>
      </c>
      <c r="G69" s="137"/>
      <c r="H69" s="137"/>
      <c r="I69" s="137">
        <f>'xPS_03 D2.03.03 Pol'!G118</f>
        <v>0</v>
      </c>
      <c r="J69" s="134" t="str">
        <f>IF(I167=0,"",I69/I167*100)</f>
        <v/>
      </c>
    </row>
    <row r="70" spans="1:10" ht="25.5" customHeight="1" x14ac:dyDescent="0.2">
      <c r="A70" s="126"/>
      <c r="B70" s="131" t="s">
        <v>101</v>
      </c>
      <c r="C70" s="196" t="s">
        <v>103</v>
      </c>
      <c r="D70" s="197"/>
      <c r="E70" s="197"/>
      <c r="F70" s="136" t="s">
        <v>24</v>
      </c>
      <c r="G70" s="137"/>
      <c r="H70" s="137"/>
      <c r="I70" s="137">
        <f>'xPS_03 D2.03.02 Pol'!G44</f>
        <v>0</v>
      </c>
      <c r="J70" s="134" t="str">
        <f>IF(I167=0,"",I70/I167*100)</f>
        <v/>
      </c>
    </row>
    <row r="71" spans="1:10" ht="25.5" customHeight="1" x14ac:dyDescent="0.2">
      <c r="A71" s="126"/>
      <c r="B71" s="131" t="s">
        <v>104</v>
      </c>
      <c r="C71" s="196" t="s">
        <v>105</v>
      </c>
      <c r="D71" s="197"/>
      <c r="E71" s="197"/>
      <c r="F71" s="136" t="s">
        <v>24</v>
      </c>
      <c r="G71" s="137"/>
      <c r="H71" s="137"/>
      <c r="I71" s="137">
        <f>'xPS_03 D2.03.02 Pol'!G62</f>
        <v>0</v>
      </c>
      <c r="J71" s="134" t="str">
        <f>IF(I167=0,"",I71/I167*100)</f>
        <v/>
      </c>
    </row>
    <row r="72" spans="1:10" ht="25.5" customHeight="1" x14ac:dyDescent="0.2">
      <c r="A72" s="126"/>
      <c r="B72" s="131" t="s">
        <v>106</v>
      </c>
      <c r="C72" s="196" t="s">
        <v>107</v>
      </c>
      <c r="D72" s="197"/>
      <c r="E72" s="197"/>
      <c r="F72" s="136" t="s">
        <v>24</v>
      </c>
      <c r="G72" s="137"/>
      <c r="H72" s="137"/>
      <c r="I72" s="137">
        <f>'xPS_03 D2.03.02 Pol'!G80</f>
        <v>0</v>
      </c>
      <c r="J72" s="134" t="str">
        <f>IF(I167=0,"",I72/I167*100)</f>
        <v/>
      </c>
    </row>
    <row r="73" spans="1:10" ht="25.5" customHeight="1" x14ac:dyDescent="0.2">
      <c r="A73" s="126"/>
      <c r="B73" s="131" t="s">
        <v>108</v>
      </c>
      <c r="C73" s="196" t="s">
        <v>109</v>
      </c>
      <c r="D73" s="197"/>
      <c r="E73" s="197"/>
      <c r="F73" s="136" t="s">
        <v>24</v>
      </c>
      <c r="G73" s="137"/>
      <c r="H73" s="137"/>
      <c r="I73" s="137">
        <f>'xPS_03 D2.03.02 Pol'!G88</f>
        <v>0</v>
      </c>
      <c r="J73" s="134" t="str">
        <f>IF(I167=0,"",I73/I167*100)</f>
        <v/>
      </c>
    </row>
    <row r="74" spans="1:10" ht="25.5" customHeight="1" x14ac:dyDescent="0.2">
      <c r="A74" s="126"/>
      <c r="B74" s="131" t="s">
        <v>110</v>
      </c>
      <c r="C74" s="196" t="s">
        <v>111</v>
      </c>
      <c r="D74" s="197"/>
      <c r="E74" s="197"/>
      <c r="F74" s="136" t="s">
        <v>24</v>
      </c>
      <c r="G74" s="137"/>
      <c r="H74" s="137"/>
      <c r="I74" s="137">
        <f>'xPS_03 D2.03.02 Pol'!G130</f>
        <v>0</v>
      </c>
      <c r="J74" s="134" t="str">
        <f>IF(I167=0,"",I74/I167*100)</f>
        <v/>
      </c>
    </row>
    <row r="75" spans="1:10" ht="25.5" customHeight="1" x14ac:dyDescent="0.2">
      <c r="A75" s="126"/>
      <c r="B75" s="131" t="s">
        <v>112</v>
      </c>
      <c r="C75" s="196" t="s">
        <v>113</v>
      </c>
      <c r="D75" s="197"/>
      <c r="E75" s="197"/>
      <c r="F75" s="136" t="s">
        <v>24</v>
      </c>
      <c r="G75" s="137"/>
      <c r="H75" s="137"/>
      <c r="I75" s="137">
        <f>'xPS_03 D2.03.02 Pol'!G149</f>
        <v>0</v>
      </c>
      <c r="J75" s="134" t="str">
        <f>IF(I167=0,"",I75/I167*100)</f>
        <v/>
      </c>
    </row>
    <row r="76" spans="1:10" ht="25.5" customHeight="1" x14ac:dyDescent="0.2">
      <c r="A76" s="126"/>
      <c r="B76" s="131" t="s">
        <v>114</v>
      </c>
      <c r="C76" s="196" t="s">
        <v>115</v>
      </c>
      <c r="D76" s="197"/>
      <c r="E76" s="197"/>
      <c r="F76" s="136" t="s">
        <v>24</v>
      </c>
      <c r="G76" s="137"/>
      <c r="H76" s="137"/>
      <c r="I76" s="137">
        <f>'xPS_03 D2.03.02 Pol'!G152</f>
        <v>0</v>
      </c>
      <c r="J76" s="134" t="str">
        <f>IF(I167=0,"",I76/I167*100)</f>
        <v/>
      </c>
    </row>
    <row r="77" spans="1:10" ht="25.5" customHeight="1" x14ac:dyDescent="0.2">
      <c r="A77" s="126"/>
      <c r="B77" s="131" t="s">
        <v>116</v>
      </c>
      <c r="C77" s="196" t="s">
        <v>117</v>
      </c>
      <c r="D77" s="197"/>
      <c r="E77" s="197"/>
      <c r="F77" s="136" t="s">
        <v>24</v>
      </c>
      <c r="G77" s="137"/>
      <c r="H77" s="137"/>
      <c r="I77" s="137">
        <f>'xPS_03 D2.03.02 Pol'!G157</f>
        <v>0</v>
      </c>
      <c r="J77" s="134" t="str">
        <f>IF(I167=0,"",I77/I167*100)</f>
        <v/>
      </c>
    </row>
    <row r="78" spans="1:10" ht="25.5" customHeight="1" x14ac:dyDescent="0.2">
      <c r="A78" s="126"/>
      <c r="B78" s="131" t="s">
        <v>118</v>
      </c>
      <c r="C78" s="196" t="s">
        <v>119</v>
      </c>
      <c r="D78" s="197"/>
      <c r="E78" s="197"/>
      <c r="F78" s="136" t="s">
        <v>24</v>
      </c>
      <c r="G78" s="137"/>
      <c r="H78" s="137"/>
      <c r="I78" s="137">
        <f>'xPS_03 D2.03.02 Pol'!G160</f>
        <v>0</v>
      </c>
      <c r="J78" s="134" t="str">
        <f>IF(I167=0,"",I78/I167*100)</f>
        <v/>
      </c>
    </row>
    <row r="79" spans="1:10" ht="25.5" customHeight="1" x14ac:dyDescent="0.2">
      <c r="A79" s="126"/>
      <c r="B79" s="131" t="s">
        <v>120</v>
      </c>
      <c r="C79" s="196" t="s">
        <v>121</v>
      </c>
      <c r="D79" s="197"/>
      <c r="E79" s="197"/>
      <c r="F79" s="136" t="s">
        <v>24</v>
      </c>
      <c r="G79" s="137"/>
      <c r="H79" s="137"/>
      <c r="I79" s="137">
        <f>'xPS_03 D2.03.02 Pol'!G176</f>
        <v>0</v>
      </c>
      <c r="J79" s="134" t="str">
        <f>IF(I167=0,"",I79/I167*100)</f>
        <v/>
      </c>
    </row>
    <row r="80" spans="1:10" ht="25.5" customHeight="1" x14ac:dyDescent="0.2">
      <c r="A80" s="126"/>
      <c r="B80" s="131" t="s">
        <v>122</v>
      </c>
      <c r="C80" s="196" t="s">
        <v>123</v>
      </c>
      <c r="D80" s="197"/>
      <c r="E80" s="197"/>
      <c r="F80" s="136" t="s">
        <v>24</v>
      </c>
      <c r="G80" s="137"/>
      <c r="H80" s="137"/>
      <c r="I80" s="137">
        <f>'xPS_03 D2.03.03 Pol'!G141</f>
        <v>0</v>
      </c>
      <c r="J80" s="134" t="str">
        <f>IF(I167=0,"",I80/I167*100)</f>
        <v/>
      </c>
    </row>
    <row r="81" spans="1:10" ht="25.5" customHeight="1" x14ac:dyDescent="0.2">
      <c r="A81" s="126"/>
      <c r="B81" s="131" t="s">
        <v>122</v>
      </c>
      <c r="C81" s="196" t="s">
        <v>124</v>
      </c>
      <c r="D81" s="197"/>
      <c r="E81" s="197"/>
      <c r="F81" s="136" t="s">
        <v>24</v>
      </c>
      <c r="G81" s="137"/>
      <c r="H81" s="137"/>
      <c r="I81" s="137">
        <f>'xPS_03 D2.03.02 Pol'!G207</f>
        <v>0</v>
      </c>
      <c r="J81" s="134" t="str">
        <f>IF(I167=0,"",I81/I167*100)</f>
        <v/>
      </c>
    </row>
    <row r="82" spans="1:10" ht="25.5" customHeight="1" x14ac:dyDescent="0.2">
      <c r="A82" s="126"/>
      <c r="B82" s="131" t="s">
        <v>122</v>
      </c>
      <c r="C82" s="196" t="s">
        <v>125</v>
      </c>
      <c r="D82" s="197"/>
      <c r="E82" s="197"/>
      <c r="F82" s="136" t="s">
        <v>24</v>
      </c>
      <c r="G82" s="137"/>
      <c r="H82" s="137"/>
      <c r="I82" s="137">
        <f>'xPS_03 D2.03.04 Pol'!G117</f>
        <v>0</v>
      </c>
      <c r="J82" s="134" t="str">
        <f>IF(I167=0,"",I82/I167*100)</f>
        <v/>
      </c>
    </row>
    <row r="83" spans="1:10" ht="25.5" customHeight="1" x14ac:dyDescent="0.2">
      <c r="A83" s="126"/>
      <c r="B83" s="131" t="s">
        <v>126</v>
      </c>
      <c r="C83" s="196" t="s">
        <v>127</v>
      </c>
      <c r="D83" s="197"/>
      <c r="E83" s="197"/>
      <c r="F83" s="136" t="s">
        <v>24</v>
      </c>
      <c r="G83" s="137"/>
      <c r="H83" s="137"/>
      <c r="I83" s="137">
        <f>'SO_03 D1.03.05 Pol'!G110</f>
        <v>0</v>
      </c>
      <c r="J83" s="134" t="str">
        <f>IF(I167=0,"",I83/I167*100)</f>
        <v/>
      </c>
    </row>
    <row r="84" spans="1:10" ht="25.5" customHeight="1" x14ac:dyDescent="0.2">
      <c r="A84" s="126"/>
      <c r="B84" s="131" t="s">
        <v>128</v>
      </c>
      <c r="C84" s="196" t="s">
        <v>129</v>
      </c>
      <c r="D84" s="197"/>
      <c r="E84" s="197"/>
      <c r="F84" s="136" t="s">
        <v>24</v>
      </c>
      <c r="G84" s="137"/>
      <c r="H84" s="137"/>
      <c r="I84" s="137">
        <f>'SO_03 D1.03.07 Pol'!G273</f>
        <v>0</v>
      </c>
      <c r="J84" s="134" t="str">
        <f>IF(I167=0,"",I84/I167*100)</f>
        <v/>
      </c>
    </row>
    <row r="85" spans="1:10" ht="25.5" customHeight="1" x14ac:dyDescent="0.2">
      <c r="A85" s="126"/>
      <c r="B85" s="131" t="s">
        <v>130</v>
      </c>
      <c r="C85" s="196" t="s">
        <v>131</v>
      </c>
      <c r="D85" s="197"/>
      <c r="E85" s="197"/>
      <c r="F85" s="136" t="s">
        <v>24</v>
      </c>
      <c r="G85" s="137"/>
      <c r="H85" s="137"/>
      <c r="I85" s="137">
        <f>'xPS_03 D2.03.02 Pol'!G241</f>
        <v>0</v>
      </c>
      <c r="J85" s="134" t="str">
        <f>IF(I167=0,"",I85/I167*100)</f>
        <v/>
      </c>
    </row>
    <row r="86" spans="1:10" ht="25.5" customHeight="1" x14ac:dyDescent="0.2">
      <c r="A86" s="126"/>
      <c r="B86" s="131" t="s">
        <v>132</v>
      </c>
      <c r="C86" s="196" t="s">
        <v>133</v>
      </c>
      <c r="D86" s="197"/>
      <c r="E86" s="197"/>
      <c r="F86" s="136" t="s">
        <v>24</v>
      </c>
      <c r="G86" s="137"/>
      <c r="H86" s="137"/>
      <c r="I86" s="137">
        <f>'xPS_03 D2.03.02 Pol'!G248</f>
        <v>0</v>
      </c>
      <c r="J86" s="134" t="str">
        <f>IF(I167=0,"",I86/I167*100)</f>
        <v/>
      </c>
    </row>
    <row r="87" spans="1:10" ht="25.5" customHeight="1" x14ac:dyDescent="0.2">
      <c r="A87" s="126"/>
      <c r="B87" s="131" t="s">
        <v>132</v>
      </c>
      <c r="C87" s="196" t="s">
        <v>134</v>
      </c>
      <c r="D87" s="197"/>
      <c r="E87" s="197"/>
      <c r="F87" s="136" t="s">
        <v>24</v>
      </c>
      <c r="G87" s="137"/>
      <c r="H87" s="137"/>
      <c r="I87" s="137">
        <f>'xPS_03 D2.03.03 Pol'!G177</f>
        <v>0</v>
      </c>
      <c r="J87" s="134" t="str">
        <f>IF(I167=0,"",I87/I167*100)</f>
        <v/>
      </c>
    </row>
    <row r="88" spans="1:10" ht="25.5" customHeight="1" x14ac:dyDescent="0.2">
      <c r="A88" s="126"/>
      <c r="B88" s="131" t="s">
        <v>132</v>
      </c>
      <c r="C88" s="196" t="s">
        <v>135</v>
      </c>
      <c r="D88" s="197"/>
      <c r="E88" s="197"/>
      <c r="F88" s="136" t="s">
        <v>24</v>
      </c>
      <c r="G88" s="137"/>
      <c r="H88" s="137"/>
      <c r="I88" s="137">
        <f>'SO_03 D1.03.01 Pol'!G27</f>
        <v>0</v>
      </c>
      <c r="J88" s="134" t="str">
        <f>IF(I167=0,"",I88/I167*100)</f>
        <v/>
      </c>
    </row>
    <row r="89" spans="1:10" ht="25.5" customHeight="1" x14ac:dyDescent="0.2">
      <c r="A89" s="126"/>
      <c r="B89" s="131" t="s">
        <v>136</v>
      </c>
      <c r="C89" s="196" t="s">
        <v>137</v>
      </c>
      <c r="D89" s="197"/>
      <c r="E89" s="197"/>
      <c r="F89" s="136" t="s">
        <v>24</v>
      </c>
      <c r="G89" s="137"/>
      <c r="H89" s="137"/>
      <c r="I89" s="137">
        <f>'SO_03 D1.03.05 Pol'!G254</f>
        <v>0</v>
      </c>
      <c r="J89" s="134" t="str">
        <f>IF(I167=0,"",I89/I167*100)</f>
        <v/>
      </c>
    </row>
    <row r="90" spans="1:10" ht="25.5" customHeight="1" x14ac:dyDescent="0.2">
      <c r="A90" s="126"/>
      <c r="B90" s="131" t="s">
        <v>138</v>
      </c>
      <c r="C90" s="196" t="s">
        <v>139</v>
      </c>
      <c r="D90" s="197"/>
      <c r="E90" s="197"/>
      <c r="F90" s="136" t="s">
        <v>24</v>
      </c>
      <c r="G90" s="137"/>
      <c r="H90" s="137"/>
      <c r="I90" s="137">
        <f>'SO_03 D1.03.07 Pol'!G338</f>
        <v>0</v>
      </c>
      <c r="J90" s="134" t="str">
        <f>IF(I167=0,"",I90/I167*100)</f>
        <v/>
      </c>
    </row>
    <row r="91" spans="1:10" ht="25.5" customHeight="1" x14ac:dyDescent="0.2">
      <c r="A91" s="126"/>
      <c r="B91" s="131" t="s">
        <v>140</v>
      </c>
      <c r="C91" s="196" t="s">
        <v>141</v>
      </c>
      <c r="D91" s="197"/>
      <c r="E91" s="197"/>
      <c r="F91" s="136" t="s">
        <v>24</v>
      </c>
      <c r="G91" s="137"/>
      <c r="H91" s="137"/>
      <c r="I91" s="137">
        <f>'SO_03 D1.03.01 Pol'!G125</f>
        <v>0</v>
      </c>
      <c r="J91" s="134" t="str">
        <f>IF(I167=0,"",I91/I167*100)</f>
        <v/>
      </c>
    </row>
    <row r="92" spans="1:10" ht="25.5" customHeight="1" x14ac:dyDescent="0.2">
      <c r="A92" s="126"/>
      <c r="B92" s="131" t="s">
        <v>142</v>
      </c>
      <c r="C92" s="196" t="s">
        <v>143</v>
      </c>
      <c r="D92" s="197"/>
      <c r="E92" s="197"/>
      <c r="F92" s="136" t="s">
        <v>24</v>
      </c>
      <c r="G92" s="137"/>
      <c r="H92" s="137"/>
      <c r="I92" s="137">
        <f>'xPS_03 D2.03.02 Pol'!G468</f>
        <v>0</v>
      </c>
      <c r="J92" s="134" t="str">
        <f>IF(I167=0,"",I92/I167*100)</f>
        <v/>
      </c>
    </row>
    <row r="93" spans="1:10" ht="25.5" customHeight="1" x14ac:dyDescent="0.2">
      <c r="A93" s="126"/>
      <c r="B93" s="131" t="s">
        <v>142</v>
      </c>
      <c r="C93" s="196" t="s">
        <v>144</v>
      </c>
      <c r="D93" s="197"/>
      <c r="E93" s="197"/>
      <c r="F93" s="136" t="s">
        <v>24</v>
      </c>
      <c r="G93" s="137"/>
      <c r="H93" s="137"/>
      <c r="I93" s="137">
        <f>'xPS_03 D2.03.03 Pol'!G183</f>
        <v>0</v>
      </c>
      <c r="J93" s="134" t="str">
        <f>IF(I167=0,"",I93/I167*100)</f>
        <v/>
      </c>
    </row>
    <row r="94" spans="1:10" ht="25.5" customHeight="1" x14ac:dyDescent="0.2">
      <c r="A94" s="126"/>
      <c r="B94" s="131" t="s">
        <v>145</v>
      </c>
      <c r="C94" s="196" t="s">
        <v>146</v>
      </c>
      <c r="D94" s="197"/>
      <c r="E94" s="197"/>
      <c r="F94" s="136" t="s">
        <v>24</v>
      </c>
      <c r="G94" s="137"/>
      <c r="H94" s="137"/>
      <c r="I94" s="137">
        <f>'SO_03 D1.03.07 Pol'!G381</f>
        <v>0</v>
      </c>
      <c r="J94" s="134" t="str">
        <f>IF(I167=0,"",I94/I167*100)</f>
        <v/>
      </c>
    </row>
    <row r="95" spans="1:10" ht="25.5" customHeight="1" x14ac:dyDescent="0.2">
      <c r="A95" s="126"/>
      <c r="B95" s="131" t="s">
        <v>147</v>
      </c>
      <c r="C95" s="196" t="s">
        <v>148</v>
      </c>
      <c r="D95" s="197"/>
      <c r="E95" s="197"/>
      <c r="F95" s="136" t="s">
        <v>24</v>
      </c>
      <c r="G95" s="137"/>
      <c r="H95" s="137"/>
      <c r="I95" s="137">
        <f>'xPS_03 D2.03.02 Pol'!G582</f>
        <v>0</v>
      </c>
      <c r="J95" s="134" t="str">
        <f>IF(I167=0,"",I95/I167*100)</f>
        <v/>
      </c>
    </row>
    <row r="96" spans="1:10" ht="25.5" customHeight="1" x14ac:dyDescent="0.2">
      <c r="A96" s="126"/>
      <c r="B96" s="131" t="s">
        <v>147</v>
      </c>
      <c r="C96" s="196" t="s">
        <v>149</v>
      </c>
      <c r="D96" s="197"/>
      <c r="E96" s="197"/>
      <c r="F96" s="136" t="s">
        <v>24</v>
      </c>
      <c r="G96" s="137"/>
      <c r="H96" s="137"/>
      <c r="I96" s="137">
        <f>'xPS_03 D2.03.03 Pol'!G195</f>
        <v>0</v>
      </c>
      <c r="J96" s="134" t="str">
        <f>IF(I167=0,"",I96/I167*100)</f>
        <v/>
      </c>
    </row>
    <row r="97" spans="1:10" ht="25.5" customHeight="1" x14ac:dyDescent="0.2">
      <c r="A97" s="126"/>
      <c r="B97" s="131" t="s">
        <v>150</v>
      </c>
      <c r="C97" s="196" t="s">
        <v>151</v>
      </c>
      <c r="D97" s="197"/>
      <c r="E97" s="197"/>
      <c r="F97" s="136" t="s">
        <v>24</v>
      </c>
      <c r="G97" s="137"/>
      <c r="H97" s="137"/>
      <c r="I97" s="137">
        <f>'xPS_03 D2.03.02 Pol'!G704</f>
        <v>0</v>
      </c>
      <c r="J97" s="134" t="str">
        <f>IF(I167=0,"",I97/I167*100)</f>
        <v/>
      </c>
    </row>
    <row r="98" spans="1:10" ht="25.5" customHeight="1" x14ac:dyDescent="0.2">
      <c r="A98" s="126"/>
      <c r="B98" s="131" t="s">
        <v>150</v>
      </c>
      <c r="C98" s="196" t="s">
        <v>152</v>
      </c>
      <c r="D98" s="197"/>
      <c r="E98" s="197"/>
      <c r="F98" s="136" t="s">
        <v>24</v>
      </c>
      <c r="G98" s="137"/>
      <c r="H98" s="137"/>
      <c r="I98" s="137">
        <f>'xPS_03 D2.03.03 Pol'!G207</f>
        <v>0</v>
      </c>
      <c r="J98" s="134" t="str">
        <f>IF(I167=0,"",I98/I167*100)</f>
        <v/>
      </c>
    </row>
    <row r="99" spans="1:10" ht="25.5" customHeight="1" x14ac:dyDescent="0.2">
      <c r="A99" s="126"/>
      <c r="B99" s="131" t="s">
        <v>153</v>
      </c>
      <c r="C99" s="196" t="s">
        <v>154</v>
      </c>
      <c r="D99" s="197"/>
      <c r="E99" s="197"/>
      <c r="F99" s="136" t="s">
        <v>24</v>
      </c>
      <c r="G99" s="137"/>
      <c r="H99" s="137"/>
      <c r="I99" s="137">
        <f>'SO_03 D1.03.01 Pol'!G227</f>
        <v>0</v>
      </c>
      <c r="J99" s="134" t="str">
        <f>IF(I167=0,"",I99/I167*100)</f>
        <v/>
      </c>
    </row>
    <row r="100" spans="1:10" ht="25.5" customHeight="1" x14ac:dyDescent="0.2">
      <c r="A100" s="126"/>
      <c r="B100" s="131" t="s">
        <v>155</v>
      </c>
      <c r="C100" s="196" t="s">
        <v>156</v>
      </c>
      <c r="D100" s="197"/>
      <c r="E100" s="197"/>
      <c r="F100" s="136" t="s">
        <v>24</v>
      </c>
      <c r="G100" s="137"/>
      <c r="H100" s="137"/>
      <c r="I100" s="137">
        <f>'SO_03 D1.03.01 Pol'!G320</f>
        <v>0</v>
      </c>
      <c r="J100" s="134" t="str">
        <f>IF(I167=0,"",I100/I167*100)</f>
        <v/>
      </c>
    </row>
    <row r="101" spans="1:10" ht="25.5" customHeight="1" x14ac:dyDescent="0.2">
      <c r="A101" s="126"/>
      <c r="B101" s="131" t="s">
        <v>157</v>
      </c>
      <c r="C101" s="196" t="s">
        <v>158</v>
      </c>
      <c r="D101" s="197"/>
      <c r="E101" s="197"/>
      <c r="F101" s="136" t="s">
        <v>24</v>
      </c>
      <c r="G101" s="137"/>
      <c r="H101" s="137"/>
      <c r="I101" s="137">
        <f>'xPS_03 D2.03.02 Pol'!G734</f>
        <v>0</v>
      </c>
      <c r="J101" s="134" t="str">
        <f>IF(I167=0,"",I101/I167*100)</f>
        <v/>
      </c>
    </row>
    <row r="102" spans="1:10" ht="25.5" customHeight="1" x14ac:dyDescent="0.2">
      <c r="A102" s="126"/>
      <c r="B102" s="131" t="s">
        <v>157</v>
      </c>
      <c r="C102" s="196" t="s">
        <v>159</v>
      </c>
      <c r="D102" s="197"/>
      <c r="E102" s="197"/>
      <c r="F102" s="136" t="s">
        <v>24</v>
      </c>
      <c r="G102" s="137"/>
      <c r="H102" s="137"/>
      <c r="I102" s="137">
        <f>'xPS_03 D2.03.03 Pol'!G219</f>
        <v>0</v>
      </c>
      <c r="J102" s="134" t="str">
        <f>IF(I167=0,"",I102/I167*100)</f>
        <v/>
      </c>
    </row>
    <row r="103" spans="1:10" ht="25.5" customHeight="1" x14ac:dyDescent="0.2">
      <c r="A103" s="126"/>
      <c r="B103" s="131" t="s">
        <v>160</v>
      </c>
      <c r="C103" s="196" t="s">
        <v>161</v>
      </c>
      <c r="D103" s="197"/>
      <c r="E103" s="197"/>
      <c r="F103" s="136" t="s">
        <v>24</v>
      </c>
      <c r="G103" s="137"/>
      <c r="H103" s="137"/>
      <c r="I103" s="137">
        <f>'SO_03 D1.03.08 Pol'!G8</f>
        <v>0</v>
      </c>
      <c r="J103" s="134" t="str">
        <f>IF(I167=0,"",I103/I167*100)</f>
        <v/>
      </c>
    </row>
    <row r="104" spans="1:10" ht="25.5" customHeight="1" x14ac:dyDescent="0.2">
      <c r="A104" s="126"/>
      <c r="B104" s="131" t="s">
        <v>162</v>
      </c>
      <c r="C104" s="196" t="s">
        <v>163</v>
      </c>
      <c r="D104" s="197"/>
      <c r="E104" s="197"/>
      <c r="F104" s="136" t="s">
        <v>24</v>
      </c>
      <c r="G104" s="137"/>
      <c r="H104" s="137"/>
      <c r="I104" s="137">
        <f>'SO_03 D1.03.08 Pol'!G25</f>
        <v>0</v>
      </c>
      <c r="J104" s="134" t="str">
        <f>IF(I167=0,"",I104/I167*100)</f>
        <v/>
      </c>
    </row>
    <row r="105" spans="1:10" ht="25.5" customHeight="1" x14ac:dyDescent="0.2">
      <c r="A105" s="126"/>
      <c r="B105" s="131" t="s">
        <v>164</v>
      </c>
      <c r="C105" s="196" t="s">
        <v>165</v>
      </c>
      <c r="D105" s="197"/>
      <c r="E105" s="197"/>
      <c r="F105" s="136" t="s">
        <v>24</v>
      </c>
      <c r="G105" s="137"/>
      <c r="H105" s="137"/>
      <c r="I105" s="137">
        <f>'xPS_03 D2.03.03 Pol'!G225</f>
        <v>0</v>
      </c>
      <c r="J105" s="134" t="str">
        <f>IF(I167=0,"",I105/I167*100)</f>
        <v/>
      </c>
    </row>
    <row r="106" spans="1:10" ht="25.5" customHeight="1" x14ac:dyDescent="0.2">
      <c r="A106" s="126"/>
      <c r="B106" s="131" t="s">
        <v>164</v>
      </c>
      <c r="C106" s="196" t="s">
        <v>166</v>
      </c>
      <c r="D106" s="197"/>
      <c r="E106" s="197"/>
      <c r="F106" s="136" t="s">
        <v>24</v>
      </c>
      <c r="G106" s="137"/>
      <c r="H106" s="137"/>
      <c r="I106" s="137">
        <f>'xPS_03 D2.03.02 Pol'!G767</f>
        <v>0</v>
      </c>
      <c r="J106" s="134" t="str">
        <f>IF(I167=0,"",I106/I167*100)</f>
        <v/>
      </c>
    </row>
    <row r="107" spans="1:10" ht="25.5" customHeight="1" x14ac:dyDescent="0.2">
      <c r="A107" s="126"/>
      <c r="B107" s="131" t="s">
        <v>167</v>
      </c>
      <c r="C107" s="196" t="s">
        <v>168</v>
      </c>
      <c r="D107" s="197"/>
      <c r="E107" s="197"/>
      <c r="F107" s="136" t="s">
        <v>24</v>
      </c>
      <c r="G107" s="137"/>
      <c r="H107" s="137"/>
      <c r="I107" s="137">
        <f>'SO_03 D1.03.01 Pol'!G367+'xPS_03 D2.03.01a Pol'!G8</f>
        <v>0</v>
      </c>
      <c r="J107" s="134" t="str">
        <f>IF(I167=0,"",I107/I167*100)</f>
        <v/>
      </c>
    </row>
    <row r="108" spans="1:10" ht="25.5" customHeight="1" x14ac:dyDescent="0.2">
      <c r="A108" s="126"/>
      <c r="B108" s="131" t="s">
        <v>169</v>
      </c>
      <c r="C108" s="196" t="s">
        <v>170</v>
      </c>
      <c r="D108" s="197"/>
      <c r="E108" s="197"/>
      <c r="F108" s="136" t="s">
        <v>24</v>
      </c>
      <c r="G108" s="137"/>
      <c r="H108" s="137"/>
      <c r="I108" s="137">
        <f>'SO_03 D1.03.01 Pol'!G372+'xPS_03 D2.03.01a Pol'!G29</f>
        <v>0</v>
      </c>
      <c r="J108" s="134" t="str">
        <f>IF(I167=0,"",I108/I167*100)</f>
        <v/>
      </c>
    </row>
    <row r="109" spans="1:10" ht="25.5" customHeight="1" x14ac:dyDescent="0.2">
      <c r="A109" s="126"/>
      <c r="B109" s="131" t="s">
        <v>171</v>
      </c>
      <c r="C109" s="196" t="s">
        <v>172</v>
      </c>
      <c r="D109" s="197"/>
      <c r="E109" s="197"/>
      <c r="F109" s="136" t="s">
        <v>24</v>
      </c>
      <c r="G109" s="137"/>
      <c r="H109" s="137"/>
      <c r="I109" s="137">
        <f>'SO_03 D1.03.01 Pol'!G490</f>
        <v>0</v>
      </c>
      <c r="J109" s="134" t="str">
        <f>IF(I167=0,"",I109/I167*100)</f>
        <v/>
      </c>
    </row>
    <row r="110" spans="1:10" ht="25.5" customHeight="1" x14ac:dyDescent="0.2">
      <c r="A110" s="126"/>
      <c r="B110" s="131" t="s">
        <v>173</v>
      </c>
      <c r="C110" s="196" t="s">
        <v>174</v>
      </c>
      <c r="D110" s="197"/>
      <c r="E110" s="197"/>
      <c r="F110" s="136" t="s">
        <v>24</v>
      </c>
      <c r="G110" s="137"/>
      <c r="H110" s="137"/>
      <c r="I110" s="137">
        <f>'SO_03 D1.03.01 Pol'!G525</f>
        <v>0</v>
      </c>
      <c r="J110" s="134" t="str">
        <f>IF(I167=0,"",I110/I167*100)</f>
        <v/>
      </c>
    </row>
    <row r="111" spans="1:10" ht="25.5" customHeight="1" x14ac:dyDescent="0.2">
      <c r="A111" s="126"/>
      <c r="B111" s="131" t="s">
        <v>175</v>
      </c>
      <c r="C111" s="196" t="s">
        <v>176</v>
      </c>
      <c r="D111" s="197"/>
      <c r="E111" s="197"/>
      <c r="F111" s="136" t="s">
        <v>24</v>
      </c>
      <c r="G111" s="137"/>
      <c r="H111" s="137"/>
      <c r="I111" s="137">
        <f>'SO_03 D1.03.04 Pol'!G8</f>
        <v>0</v>
      </c>
      <c r="J111" s="134" t="str">
        <f>IF(I167=0,"",I111/I167*100)</f>
        <v/>
      </c>
    </row>
    <row r="112" spans="1:10" ht="25.5" customHeight="1" x14ac:dyDescent="0.2">
      <c r="A112" s="126"/>
      <c r="B112" s="131" t="s">
        <v>177</v>
      </c>
      <c r="C112" s="196" t="s">
        <v>178</v>
      </c>
      <c r="D112" s="197"/>
      <c r="E112" s="197"/>
      <c r="F112" s="136" t="s">
        <v>24</v>
      </c>
      <c r="G112" s="137"/>
      <c r="H112" s="137"/>
      <c r="I112" s="137">
        <f>'SO_03 D1.03.01 Pol'!G879+'xPS_03 D2.03.01a Pol'!G38</f>
        <v>0</v>
      </c>
      <c r="J112" s="134" t="str">
        <f>IF(I167=0,"",I112/I167*100)</f>
        <v/>
      </c>
    </row>
    <row r="113" spans="1:10" ht="25.5" customHeight="1" x14ac:dyDescent="0.2">
      <c r="A113" s="126"/>
      <c r="B113" s="131" t="s">
        <v>179</v>
      </c>
      <c r="C113" s="196" t="s">
        <v>180</v>
      </c>
      <c r="D113" s="197"/>
      <c r="E113" s="197"/>
      <c r="F113" s="136" t="s">
        <v>24</v>
      </c>
      <c r="G113" s="137"/>
      <c r="H113" s="137"/>
      <c r="I113" s="137">
        <f>'SO_03 D1.03.01 Pol'!G887</f>
        <v>0</v>
      </c>
      <c r="J113" s="134" t="str">
        <f>IF(I167=0,"",I113/I167*100)</f>
        <v/>
      </c>
    </row>
    <row r="114" spans="1:10" ht="25.5" customHeight="1" x14ac:dyDescent="0.2">
      <c r="A114" s="126"/>
      <c r="B114" s="131" t="s">
        <v>181</v>
      </c>
      <c r="C114" s="196" t="s">
        <v>182</v>
      </c>
      <c r="D114" s="197"/>
      <c r="E114" s="197"/>
      <c r="F114" s="136" t="s">
        <v>24</v>
      </c>
      <c r="G114" s="137"/>
      <c r="H114" s="137"/>
      <c r="I114" s="137">
        <f>'SO_03 D1.03.06 Pol'!G8</f>
        <v>0</v>
      </c>
      <c r="J114" s="134" t="str">
        <f>IF(I167=0,"",I114/I167*100)</f>
        <v/>
      </c>
    </row>
    <row r="115" spans="1:10" ht="25.5" customHeight="1" x14ac:dyDescent="0.2">
      <c r="A115" s="126"/>
      <c r="B115" s="131" t="s">
        <v>183</v>
      </c>
      <c r="C115" s="196" t="s">
        <v>184</v>
      </c>
      <c r="D115" s="197"/>
      <c r="E115" s="197"/>
      <c r="F115" s="136" t="s">
        <v>24</v>
      </c>
      <c r="G115" s="137"/>
      <c r="H115" s="137"/>
      <c r="I115" s="137">
        <f>'SO_03 D1.03.06 Pol'!G21</f>
        <v>0</v>
      </c>
      <c r="J115" s="134" t="str">
        <f>IF(I167=0,"",I115/I167*100)</f>
        <v/>
      </c>
    </row>
    <row r="116" spans="1:10" ht="25.5" customHeight="1" x14ac:dyDescent="0.2">
      <c r="A116" s="126"/>
      <c r="B116" s="131" t="s">
        <v>185</v>
      </c>
      <c r="C116" s="196" t="s">
        <v>186</v>
      </c>
      <c r="D116" s="197"/>
      <c r="E116" s="197"/>
      <c r="F116" s="136" t="s">
        <v>24</v>
      </c>
      <c r="G116" s="137"/>
      <c r="H116" s="137"/>
      <c r="I116" s="137">
        <f>'SO_03 D1.03.06 Pol'!G54</f>
        <v>0</v>
      </c>
      <c r="J116" s="134" t="str">
        <f>IF(I167=0,"",I116/I167*100)</f>
        <v/>
      </c>
    </row>
    <row r="117" spans="1:10" ht="25.5" customHeight="1" x14ac:dyDescent="0.2">
      <c r="A117" s="126"/>
      <c r="B117" s="131" t="s">
        <v>187</v>
      </c>
      <c r="C117" s="196" t="s">
        <v>188</v>
      </c>
      <c r="D117" s="197"/>
      <c r="E117" s="197"/>
      <c r="F117" s="136" t="s">
        <v>24</v>
      </c>
      <c r="G117" s="137"/>
      <c r="H117" s="137"/>
      <c r="I117" s="137">
        <f>'SO_03 D1.03.06 Pol'!G178</f>
        <v>0</v>
      </c>
      <c r="J117" s="134" t="str">
        <f>IF(I167=0,"",I117/I167*100)</f>
        <v/>
      </c>
    </row>
    <row r="118" spans="1:10" ht="25.5" customHeight="1" x14ac:dyDescent="0.2">
      <c r="A118" s="126"/>
      <c r="B118" s="131" t="s">
        <v>189</v>
      </c>
      <c r="C118" s="196" t="s">
        <v>190</v>
      </c>
      <c r="D118" s="197"/>
      <c r="E118" s="197"/>
      <c r="F118" s="136" t="s">
        <v>24</v>
      </c>
      <c r="G118" s="137"/>
      <c r="H118" s="137"/>
      <c r="I118" s="137">
        <f>'SO_03 D1.03.06 Pol'!G298</f>
        <v>0</v>
      </c>
      <c r="J118" s="134" t="str">
        <f>IF(I167=0,"",I118/I167*100)</f>
        <v/>
      </c>
    </row>
    <row r="119" spans="1:10" ht="25.5" customHeight="1" x14ac:dyDescent="0.2">
      <c r="A119" s="126"/>
      <c r="B119" s="131" t="s">
        <v>191</v>
      </c>
      <c r="C119" s="196" t="s">
        <v>192</v>
      </c>
      <c r="D119" s="197"/>
      <c r="E119" s="197"/>
      <c r="F119" s="136" t="s">
        <v>24</v>
      </c>
      <c r="G119" s="137"/>
      <c r="H119" s="137"/>
      <c r="I119" s="137">
        <f>'SO_03 D1.03.06 Pol'!G329</f>
        <v>0</v>
      </c>
      <c r="J119" s="134" t="str">
        <f>IF(I167=0,"",I119/I167*100)</f>
        <v/>
      </c>
    </row>
    <row r="120" spans="1:10" ht="25.5" customHeight="1" x14ac:dyDescent="0.2">
      <c r="A120" s="126"/>
      <c r="B120" s="131" t="s">
        <v>193</v>
      </c>
      <c r="C120" s="196" t="s">
        <v>194</v>
      </c>
      <c r="D120" s="197"/>
      <c r="E120" s="197"/>
      <c r="F120" s="136" t="s">
        <v>24</v>
      </c>
      <c r="G120" s="137"/>
      <c r="H120" s="137"/>
      <c r="I120" s="137">
        <f>'SO_03 D1.03.06 Pol'!G449</f>
        <v>0</v>
      </c>
      <c r="J120" s="134" t="str">
        <f>IF(I167=0,"",I120/I167*100)</f>
        <v/>
      </c>
    </row>
    <row r="121" spans="1:10" ht="25.5" customHeight="1" x14ac:dyDescent="0.2">
      <c r="A121" s="126"/>
      <c r="B121" s="131" t="s">
        <v>195</v>
      </c>
      <c r="C121" s="196" t="s">
        <v>196</v>
      </c>
      <c r="D121" s="197"/>
      <c r="E121" s="197"/>
      <c r="F121" s="136" t="s">
        <v>24</v>
      </c>
      <c r="G121" s="137"/>
      <c r="H121" s="137"/>
      <c r="I121" s="137">
        <f>'SO_03 D1.03.06 Pol'!G573</f>
        <v>0</v>
      </c>
      <c r="J121" s="134" t="str">
        <f>IF(I167=0,"",I121/I167*100)</f>
        <v/>
      </c>
    </row>
    <row r="122" spans="1:10" ht="25.5" customHeight="1" x14ac:dyDescent="0.2">
      <c r="A122" s="126"/>
      <c r="B122" s="131" t="s">
        <v>197</v>
      </c>
      <c r="C122" s="196" t="s">
        <v>198</v>
      </c>
      <c r="D122" s="197"/>
      <c r="E122" s="197"/>
      <c r="F122" s="136" t="s">
        <v>24</v>
      </c>
      <c r="G122" s="137"/>
      <c r="H122" s="137"/>
      <c r="I122" s="137">
        <f>'SO_03 D1.03.06 Pol'!G618</f>
        <v>0</v>
      </c>
      <c r="J122" s="134" t="str">
        <f>IF(I167=0,"",I122/I167*100)</f>
        <v/>
      </c>
    </row>
    <row r="123" spans="1:10" ht="25.5" customHeight="1" x14ac:dyDescent="0.2">
      <c r="A123" s="126"/>
      <c r="B123" s="131" t="s">
        <v>199</v>
      </c>
      <c r="C123" s="196" t="s">
        <v>200</v>
      </c>
      <c r="D123" s="197"/>
      <c r="E123" s="197"/>
      <c r="F123" s="136" t="s">
        <v>24</v>
      </c>
      <c r="G123" s="137"/>
      <c r="H123" s="137"/>
      <c r="I123" s="137">
        <f>'SO_03 D1.03.06 Pol'!G647</f>
        <v>0</v>
      </c>
      <c r="J123" s="134" t="str">
        <f>IF(I167=0,"",I123/I167*100)</f>
        <v/>
      </c>
    </row>
    <row r="124" spans="1:10" ht="25.5" customHeight="1" x14ac:dyDescent="0.2">
      <c r="A124" s="126"/>
      <c r="B124" s="131" t="s">
        <v>201</v>
      </c>
      <c r="C124" s="196" t="s">
        <v>202</v>
      </c>
      <c r="D124" s="197"/>
      <c r="E124" s="197"/>
      <c r="F124" s="136" t="s">
        <v>24</v>
      </c>
      <c r="G124" s="137"/>
      <c r="H124" s="137"/>
      <c r="I124" s="137">
        <f>'SO_03 D1.03.06 Pol'!G678</f>
        <v>0</v>
      </c>
      <c r="J124" s="134" t="str">
        <f>IF(I167=0,"",I124/I167*100)</f>
        <v/>
      </c>
    </row>
    <row r="125" spans="1:10" ht="25.5" customHeight="1" x14ac:dyDescent="0.2">
      <c r="A125" s="126"/>
      <c r="B125" s="131" t="s">
        <v>203</v>
      </c>
      <c r="C125" s="196" t="s">
        <v>204</v>
      </c>
      <c r="D125" s="197"/>
      <c r="E125" s="197"/>
      <c r="F125" s="136" t="s">
        <v>24</v>
      </c>
      <c r="G125" s="137"/>
      <c r="H125" s="137"/>
      <c r="I125" s="137">
        <f>'SO_03 D1.03.06 Pol'!G688</f>
        <v>0</v>
      </c>
      <c r="J125" s="134" t="str">
        <f>IF(I167=0,"",I125/I167*100)</f>
        <v/>
      </c>
    </row>
    <row r="126" spans="1:10" ht="25.5" customHeight="1" x14ac:dyDescent="0.2">
      <c r="A126" s="126"/>
      <c r="B126" s="131" t="s">
        <v>205</v>
      </c>
      <c r="C126" s="196" t="s">
        <v>206</v>
      </c>
      <c r="D126" s="197"/>
      <c r="E126" s="197"/>
      <c r="F126" s="136" t="s">
        <v>24</v>
      </c>
      <c r="G126" s="137"/>
      <c r="H126" s="137"/>
      <c r="I126" s="137">
        <f>'SO_03 D1.03.06 Pol'!G726</f>
        <v>0</v>
      </c>
      <c r="J126" s="134" t="str">
        <f>IF(I167=0,"",I126/I167*100)</f>
        <v/>
      </c>
    </row>
    <row r="127" spans="1:10" ht="25.5" customHeight="1" x14ac:dyDescent="0.2">
      <c r="A127" s="126"/>
      <c r="B127" s="131" t="s">
        <v>207</v>
      </c>
      <c r="C127" s="196" t="s">
        <v>208</v>
      </c>
      <c r="D127" s="197"/>
      <c r="E127" s="197"/>
      <c r="F127" s="136" t="s">
        <v>24</v>
      </c>
      <c r="G127" s="137"/>
      <c r="H127" s="137"/>
      <c r="I127" s="137">
        <f>'SO_03 D1.03.06 Pol'!G729</f>
        <v>0</v>
      </c>
      <c r="J127" s="134" t="str">
        <f>IF(I167=0,"",I127/I167*100)</f>
        <v/>
      </c>
    </row>
    <row r="128" spans="1:10" ht="25.5" customHeight="1" x14ac:dyDescent="0.2">
      <c r="A128" s="126"/>
      <c r="B128" s="131" t="s">
        <v>209</v>
      </c>
      <c r="C128" s="196" t="s">
        <v>210</v>
      </c>
      <c r="D128" s="197"/>
      <c r="E128" s="197"/>
      <c r="F128" s="136" t="s">
        <v>24</v>
      </c>
      <c r="G128" s="137"/>
      <c r="H128" s="137"/>
      <c r="I128" s="137">
        <f>'SO_03 D1.03.06 Pol'!G836</f>
        <v>0</v>
      </c>
      <c r="J128" s="134" t="str">
        <f>IF(I167=0,"",I128/I167*100)</f>
        <v/>
      </c>
    </row>
    <row r="129" spans="1:10" ht="25.5" customHeight="1" x14ac:dyDescent="0.2">
      <c r="A129" s="126"/>
      <c r="B129" s="131" t="s">
        <v>211</v>
      </c>
      <c r="C129" s="196" t="s">
        <v>212</v>
      </c>
      <c r="D129" s="197"/>
      <c r="E129" s="197"/>
      <c r="F129" s="136" t="s">
        <v>24</v>
      </c>
      <c r="G129" s="137"/>
      <c r="H129" s="137"/>
      <c r="I129" s="137">
        <f>'SO_03 D1.03.06 Pol'!G843</f>
        <v>0</v>
      </c>
      <c r="J129" s="134" t="str">
        <f>IF(I167=0,"",I129/I167*100)</f>
        <v/>
      </c>
    </row>
    <row r="130" spans="1:10" ht="25.5" customHeight="1" x14ac:dyDescent="0.2">
      <c r="A130" s="126"/>
      <c r="B130" s="131" t="s">
        <v>213</v>
      </c>
      <c r="C130" s="196" t="s">
        <v>214</v>
      </c>
      <c r="D130" s="197"/>
      <c r="E130" s="197"/>
      <c r="F130" s="136" t="s">
        <v>24</v>
      </c>
      <c r="G130" s="137"/>
      <c r="H130" s="137"/>
      <c r="I130" s="137">
        <f>'SO_03 D1.03.06 Pol'!G895</f>
        <v>0</v>
      </c>
      <c r="J130" s="134" t="str">
        <f>IF(I167=0,"",I130/I167*100)</f>
        <v/>
      </c>
    </row>
    <row r="131" spans="1:10" ht="25.5" customHeight="1" x14ac:dyDescent="0.2">
      <c r="A131" s="126"/>
      <c r="B131" s="131" t="s">
        <v>215</v>
      </c>
      <c r="C131" s="196" t="s">
        <v>216</v>
      </c>
      <c r="D131" s="197"/>
      <c r="E131" s="197"/>
      <c r="F131" s="136" t="s">
        <v>24</v>
      </c>
      <c r="G131" s="137"/>
      <c r="H131" s="137"/>
      <c r="I131" s="137">
        <f>'SO_03 D1.03.06 Pol'!G1027</f>
        <v>0</v>
      </c>
      <c r="J131" s="134" t="str">
        <f>IF(I167=0,"",I131/I167*100)</f>
        <v/>
      </c>
    </row>
    <row r="132" spans="1:10" ht="25.5" customHeight="1" x14ac:dyDescent="0.2">
      <c r="A132" s="126"/>
      <c r="B132" s="131" t="s">
        <v>217</v>
      </c>
      <c r="C132" s="196" t="s">
        <v>218</v>
      </c>
      <c r="D132" s="197"/>
      <c r="E132" s="197"/>
      <c r="F132" s="136" t="s">
        <v>24</v>
      </c>
      <c r="G132" s="137"/>
      <c r="H132" s="137"/>
      <c r="I132" s="137">
        <f>'SO_03 D1.03.06 Pol'!G1066</f>
        <v>0</v>
      </c>
      <c r="J132" s="134" t="str">
        <f>IF(I167=0,"",I132/I167*100)</f>
        <v/>
      </c>
    </row>
    <row r="133" spans="1:10" ht="25.5" customHeight="1" x14ac:dyDescent="0.2">
      <c r="A133" s="126"/>
      <c r="B133" s="131" t="s">
        <v>219</v>
      </c>
      <c r="C133" s="196" t="s">
        <v>220</v>
      </c>
      <c r="D133" s="197"/>
      <c r="E133" s="197"/>
      <c r="F133" s="136" t="s">
        <v>24</v>
      </c>
      <c r="G133" s="137"/>
      <c r="H133" s="137"/>
      <c r="I133" s="137">
        <f>'SO_03 D1.03.06 Pol'!G1073</f>
        <v>0</v>
      </c>
      <c r="J133" s="134" t="str">
        <f>IF(I167=0,"",I133/I167*100)</f>
        <v/>
      </c>
    </row>
    <row r="134" spans="1:10" ht="25.5" customHeight="1" x14ac:dyDescent="0.2">
      <c r="A134" s="126"/>
      <c r="B134" s="131" t="s">
        <v>221</v>
      </c>
      <c r="C134" s="196" t="s">
        <v>222</v>
      </c>
      <c r="D134" s="197"/>
      <c r="E134" s="197"/>
      <c r="F134" s="136" t="s">
        <v>24</v>
      </c>
      <c r="G134" s="137"/>
      <c r="H134" s="137"/>
      <c r="I134" s="137">
        <f>'SO_03 D1.03.06 Pol'!G1086</f>
        <v>0</v>
      </c>
      <c r="J134" s="134" t="str">
        <f>IF(I167=0,"",I134/I167*100)</f>
        <v/>
      </c>
    </row>
    <row r="135" spans="1:10" ht="25.5" customHeight="1" x14ac:dyDescent="0.2">
      <c r="A135" s="126"/>
      <c r="B135" s="131" t="s">
        <v>223</v>
      </c>
      <c r="C135" s="196" t="s">
        <v>224</v>
      </c>
      <c r="D135" s="197"/>
      <c r="E135" s="197"/>
      <c r="F135" s="136" t="s">
        <v>24</v>
      </c>
      <c r="G135" s="137"/>
      <c r="H135" s="137"/>
      <c r="I135" s="137">
        <f>'SO_03 D1.03.06 Pol'!G1095</f>
        <v>0</v>
      </c>
      <c r="J135" s="134" t="str">
        <f>IF(I167=0,"",I135/I167*100)</f>
        <v/>
      </c>
    </row>
    <row r="136" spans="1:10" ht="25.5" customHeight="1" x14ac:dyDescent="0.2">
      <c r="A136" s="126"/>
      <c r="B136" s="131" t="s">
        <v>225</v>
      </c>
      <c r="C136" s="196" t="s">
        <v>226</v>
      </c>
      <c r="D136" s="197"/>
      <c r="E136" s="197"/>
      <c r="F136" s="136" t="s">
        <v>24</v>
      </c>
      <c r="G136" s="137"/>
      <c r="H136" s="137"/>
      <c r="I136" s="137">
        <f>'SO_03 D1.03.04 Pol'!G13</f>
        <v>0</v>
      </c>
      <c r="J136" s="134" t="str">
        <f>IF(I167=0,"",I136/I167*100)</f>
        <v/>
      </c>
    </row>
    <row r="137" spans="1:10" ht="25.5" customHeight="1" x14ac:dyDescent="0.2">
      <c r="A137" s="126"/>
      <c r="B137" s="131" t="s">
        <v>227</v>
      </c>
      <c r="C137" s="196" t="s">
        <v>228</v>
      </c>
      <c r="D137" s="197"/>
      <c r="E137" s="197"/>
      <c r="F137" s="136" t="s">
        <v>24</v>
      </c>
      <c r="G137" s="137"/>
      <c r="H137" s="137"/>
      <c r="I137" s="137">
        <f>'SO_03 D1.03.04 Pol'!G17</f>
        <v>0</v>
      </c>
      <c r="J137" s="134" t="str">
        <f>IF(I167=0,"",I137/I167*100)</f>
        <v/>
      </c>
    </row>
    <row r="138" spans="1:10" ht="25.5" customHeight="1" x14ac:dyDescent="0.2">
      <c r="A138" s="126"/>
      <c r="B138" s="131" t="s">
        <v>229</v>
      </c>
      <c r="C138" s="196" t="s">
        <v>230</v>
      </c>
      <c r="D138" s="197"/>
      <c r="E138" s="197"/>
      <c r="F138" s="136" t="s">
        <v>24</v>
      </c>
      <c r="G138" s="137"/>
      <c r="H138" s="137"/>
      <c r="I138" s="137">
        <f>'SO_03 D1.03.04 Pol'!G21</f>
        <v>0</v>
      </c>
      <c r="J138" s="134" t="str">
        <f>IF(I167=0,"",I138/I167*100)</f>
        <v/>
      </c>
    </row>
    <row r="139" spans="1:10" ht="25.5" customHeight="1" x14ac:dyDescent="0.2">
      <c r="A139" s="126"/>
      <c r="B139" s="131" t="s">
        <v>231</v>
      </c>
      <c r="C139" s="196" t="s">
        <v>232</v>
      </c>
      <c r="D139" s="197"/>
      <c r="E139" s="197"/>
      <c r="F139" s="136" t="s">
        <v>24</v>
      </c>
      <c r="G139" s="137"/>
      <c r="H139" s="137"/>
      <c r="I139" s="137">
        <f>'SO_03 D1.03.04 Pol'!G25</f>
        <v>0</v>
      </c>
      <c r="J139" s="134" t="str">
        <f>IF(I167=0,"",I139/I167*100)</f>
        <v/>
      </c>
    </row>
    <row r="140" spans="1:10" ht="25.5" customHeight="1" x14ac:dyDescent="0.2">
      <c r="A140" s="126"/>
      <c r="B140" s="131" t="s">
        <v>233</v>
      </c>
      <c r="C140" s="196" t="s">
        <v>234</v>
      </c>
      <c r="D140" s="197"/>
      <c r="E140" s="197"/>
      <c r="F140" s="136" t="s">
        <v>25</v>
      </c>
      <c r="G140" s="137"/>
      <c r="H140" s="137"/>
      <c r="I140" s="137">
        <f>'xPS_03 D2.03.02 Pol'!G785</f>
        <v>0</v>
      </c>
      <c r="J140" s="134" t="str">
        <f>IF(I167=0,"",I140/I167*100)</f>
        <v/>
      </c>
    </row>
    <row r="141" spans="1:10" ht="25.5" customHeight="1" x14ac:dyDescent="0.2">
      <c r="A141" s="126"/>
      <c r="B141" s="131" t="s">
        <v>233</v>
      </c>
      <c r="C141" s="196" t="s">
        <v>235</v>
      </c>
      <c r="D141" s="197"/>
      <c r="E141" s="197"/>
      <c r="F141" s="136" t="s">
        <v>25</v>
      </c>
      <c r="G141" s="137"/>
      <c r="H141" s="137"/>
      <c r="I141" s="137">
        <f>'xPS_03 D2.03.03 Pol'!G242</f>
        <v>0</v>
      </c>
      <c r="J141" s="134" t="str">
        <f>IF(I167=0,"",I141/I167*100)</f>
        <v/>
      </c>
    </row>
    <row r="142" spans="1:10" ht="25.5" customHeight="1" x14ac:dyDescent="0.2">
      <c r="A142" s="126"/>
      <c r="B142" s="131" t="s">
        <v>236</v>
      </c>
      <c r="C142" s="196" t="s">
        <v>237</v>
      </c>
      <c r="D142" s="197"/>
      <c r="E142" s="197"/>
      <c r="F142" s="136" t="s">
        <v>25</v>
      </c>
      <c r="G142" s="137"/>
      <c r="H142" s="137"/>
      <c r="I142" s="137">
        <f>'SO_03 D1.03.01 Pol'!G900</f>
        <v>0</v>
      </c>
      <c r="J142" s="134" t="str">
        <f>IF(I167=0,"",I142/I167*100)</f>
        <v/>
      </c>
    </row>
    <row r="143" spans="1:10" ht="25.5" customHeight="1" x14ac:dyDescent="0.2">
      <c r="A143" s="126"/>
      <c r="B143" s="131" t="s">
        <v>238</v>
      </c>
      <c r="C143" s="196" t="s">
        <v>239</v>
      </c>
      <c r="D143" s="197"/>
      <c r="E143" s="197"/>
      <c r="F143" s="136" t="s">
        <v>25</v>
      </c>
      <c r="G143" s="137"/>
      <c r="H143" s="137"/>
      <c r="I143" s="137">
        <f>'SO_03 D1.03.01 Pol'!G915+'xPS_03 D2.03.01a Pol'!G44</f>
        <v>0</v>
      </c>
      <c r="J143" s="134" t="str">
        <f>IF(I167=0,"",I143/I167*100)</f>
        <v/>
      </c>
    </row>
    <row r="144" spans="1:10" ht="25.5" customHeight="1" x14ac:dyDescent="0.2">
      <c r="A144" s="126"/>
      <c r="B144" s="131" t="s">
        <v>240</v>
      </c>
      <c r="C144" s="196" t="s">
        <v>226</v>
      </c>
      <c r="D144" s="197"/>
      <c r="E144" s="197"/>
      <c r="F144" s="136" t="s">
        <v>25</v>
      </c>
      <c r="G144" s="137"/>
      <c r="H144" s="137"/>
      <c r="I144" s="137">
        <f>'SO_03 D1.03.04 Pol'!G29</f>
        <v>0</v>
      </c>
      <c r="J144" s="134" t="str">
        <f>IF(I167=0,"",I144/I167*100)</f>
        <v/>
      </c>
    </row>
    <row r="145" spans="1:10" ht="25.5" customHeight="1" x14ac:dyDescent="0.2">
      <c r="A145" s="126"/>
      <c r="B145" s="131" t="s">
        <v>241</v>
      </c>
      <c r="C145" s="196" t="s">
        <v>228</v>
      </c>
      <c r="D145" s="197"/>
      <c r="E145" s="197"/>
      <c r="F145" s="136" t="s">
        <v>25</v>
      </c>
      <c r="G145" s="137"/>
      <c r="H145" s="137"/>
      <c r="I145" s="137">
        <f>'SO_03 D1.03.04 Pol'!G124</f>
        <v>0</v>
      </c>
      <c r="J145" s="134" t="str">
        <f>IF(I167=0,"",I145/I167*100)</f>
        <v/>
      </c>
    </row>
    <row r="146" spans="1:10" ht="25.5" customHeight="1" x14ac:dyDescent="0.2">
      <c r="A146" s="126"/>
      <c r="B146" s="131" t="s">
        <v>242</v>
      </c>
      <c r="C146" s="196" t="s">
        <v>230</v>
      </c>
      <c r="D146" s="197"/>
      <c r="E146" s="197"/>
      <c r="F146" s="136" t="s">
        <v>25</v>
      </c>
      <c r="G146" s="137"/>
      <c r="H146" s="137"/>
      <c r="I146" s="137">
        <f>'SO_03 D1.03.04 Pol'!G339</f>
        <v>0</v>
      </c>
      <c r="J146" s="134" t="str">
        <f>IF(I167=0,"",I146/I167*100)</f>
        <v/>
      </c>
    </row>
    <row r="147" spans="1:10" ht="25.5" customHeight="1" x14ac:dyDescent="0.2">
      <c r="A147" s="126"/>
      <c r="B147" s="131" t="s">
        <v>243</v>
      </c>
      <c r="C147" s="196" t="s">
        <v>244</v>
      </c>
      <c r="D147" s="197"/>
      <c r="E147" s="197"/>
      <c r="F147" s="136" t="s">
        <v>25</v>
      </c>
      <c r="G147" s="137"/>
      <c r="H147" s="137"/>
      <c r="I147" s="137">
        <f>'SO_03 D1.03.01 Pol'!G986</f>
        <v>0</v>
      </c>
      <c r="J147" s="134" t="str">
        <f>IF(I167=0,"",I147/I167*100)</f>
        <v/>
      </c>
    </row>
    <row r="148" spans="1:10" ht="25.5" customHeight="1" x14ac:dyDescent="0.2">
      <c r="A148" s="126"/>
      <c r="B148" s="131" t="s">
        <v>245</v>
      </c>
      <c r="C148" s="196" t="s">
        <v>246</v>
      </c>
      <c r="D148" s="197"/>
      <c r="E148" s="197"/>
      <c r="F148" s="136" t="s">
        <v>25</v>
      </c>
      <c r="G148" s="137"/>
      <c r="H148" s="137"/>
      <c r="I148" s="137">
        <f>'SO_03 D1.03.01 Pol'!G1008</f>
        <v>0</v>
      </c>
      <c r="J148" s="134" t="str">
        <f>IF(I167=0,"",I148/I167*100)</f>
        <v/>
      </c>
    </row>
    <row r="149" spans="1:10" ht="25.5" customHeight="1" x14ac:dyDescent="0.2">
      <c r="A149" s="126"/>
      <c r="B149" s="131" t="s">
        <v>247</v>
      </c>
      <c r="C149" s="196" t="s">
        <v>232</v>
      </c>
      <c r="D149" s="197"/>
      <c r="E149" s="197"/>
      <c r="F149" s="136" t="s">
        <v>25</v>
      </c>
      <c r="G149" s="137"/>
      <c r="H149" s="137"/>
      <c r="I149" s="137">
        <f>'SO_03 D1.03.04 Pol'!G389</f>
        <v>0</v>
      </c>
      <c r="J149" s="134" t="str">
        <f>IF(I167=0,"",I149/I167*100)</f>
        <v/>
      </c>
    </row>
    <row r="150" spans="1:10" ht="25.5" customHeight="1" x14ac:dyDescent="0.2">
      <c r="A150" s="126"/>
      <c r="B150" s="131" t="s">
        <v>247</v>
      </c>
      <c r="C150" s="196" t="s">
        <v>248</v>
      </c>
      <c r="D150" s="197"/>
      <c r="E150" s="197"/>
      <c r="F150" s="136" t="s">
        <v>25</v>
      </c>
      <c r="G150" s="137"/>
      <c r="H150" s="137"/>
      <c r="I150" s="137">
        <f>'SO_03 D1.03.01 Pol'!G1027</f>
        <v>0</v>
      </c>
      <c r="J150" s="134" t="str">
        <f>IF(I167=0,"",I150/I167*100)</f>
        <v/>
      </c>
    </row>
    <row r="151" spans="1:10" ht="25.5" customHeight="1" x14ac:dyDescent="0.2">
      <c r="A151" s="126"/>
      <c r="B151" s="131" t="s">
        <v>249</v>
      </c>
      <c r="C151" s="196" t="s">
        <v>250</v>
      </c>
      <c r="D151" s="197"/>
      <c r="E151" s="197"/>
      <c r="F151" s="136" t="s">
        <v>25</v>
      </c>
      <c r="G151" s="137"/>
      <c r="H151" s="137"/>
      <c r="I151" s="137">
        <f>'SO_03 D1.03.01 Pol'!G1070</f>
        <v>0</v>
      </c>
      <c r="J151" s="134" t="str">
        <f>IF(I167=0,"",I151/I167*100)</f>
        <v/>
      </c>
    </row>
    <row r="152" spans="1:10" ht="25.5" customHeight="1" x14ac:dyDescent="0.2">
      <c r="A152" s="126"/>
      <c r="B152" s="131" t="s">
        <v>251</v>
      </c>
      <c r="C152" s="196" t="s">
        <v>252</v>
      </c>
      <c r="D152" s="197"/>
      <c r="E152" s="197"/>
      <c r="F152" s="136" t="s">
        <v>25</v>
      </c>
      <c r="G152" s="137"/>
      <c r="H152" s="137"/>
      <c r="I152" s="137">
        <f>'SO_03 D1.03.01 Pol'!G1115</f>
        <v>0</v>
      </c>
      <c r="J152" s="134" t="str">
        <f>IF(I167=0,"",I152/I167*100)</f>
        <v/>
      </c>
    </row>
    <row r="153" spans="1:10" ht="25.5" customHeight="1" x14ac:dyDescent="0.2">
      <c r="A153" s="126"/>
      <c r="B153" s="131" t="s">
        <v>253</v>
      </c>
      <c r="C153" s="196" t="s">
        <v>254</v>
      </c>
      <c r="D153" s="197"/>
      <c r="E153" s="197"/>
      <c r="F153" s="136" t="s">
        <v>25</v>
      </c>
      <c r="G153" s="137"/>
      <c r="H153" s="137"/>
      <c r="I153" s="137">
        <f>'xPS_03 D2.03.01a Pol'!G88</f>
        <v>0</v>
      </c>
      <c r="J153" s="134" t="str">
        <f>IF(I167=0,"",I153/I167*100)</f>
        <v/>
      </c>
    </row>
    <row r="154" spans="1:10" ht="25.5" customHeight="1" x14ac:dyDescent="0.2">
      <c r="A154" s="126"/>
      <c r="B154" s="131" t="s">
        <v>255</v>
      </c>
      <c r="C154" s="196" t="s">
        <v>256</v>
      </c>
      <c r="D154" s="197"/>
      <c r="E154" s="197"/>
      <c r="F154" s="136" t="s">
        <v>25</v>
      </c>
      <c r="G154" s="137"/>
      <c r="H154" s="137"/>
      <c r="I154" s="137">
        <f>'SO_03 D1.03.01 Pol'!G1130</f>
        <v>0</v>
      </c>
      <c r="J154" s="134" t="str">
        <f>IF(I167=0,"",I154/I167*100)</f>
        <v/>
      </c>
    </row>
    <row r="155" spans="1:10" ht="25.5" customHeight="1" x14ac:dyDescent="0.2">
      <c r="A155" s="126"/>
      <c r="B155" s="131" t="s">
        <v>257</v>
      </c>
      <c r="C155" s="196" t="s">
        <v>258</v>
      </c>
      <c r="D155" s="197"/>
      <c r="E155" s="197"/>
      <c r="F155" s="136" t="s">
        <v>25</v>
      </c>
      <c r="G155" s="137"/>
      <c r="H155" s="137"/>
      <c r="I155" s="137">
        <f>'SO_03 D1.03.01 Pol'!G1133</f>
        <v>0</v>
      </c>
      <c r="J155" s="134" t="str">
        <f>IF(I167=0,"",I155/I167*100)</f>
        <v/>
      </c>
    </row>
    <row r="156" spans="1:10" ht="25.5" customHeight="1" x14ac:dyDescent="0.2">
      <c r="A156" s="126"/>
      <c r="B156" s="131" t="s">
        <v>259</v>
      </c>
      <c r="C156" s="196" t="s">
        <v>260</v>
      </c>
      <c r="D156" s="197"/>
      <c r="E156" s="197"/>
      <c r="F156" s="136" t="s">
        <v>25</v>
      </c>
      <c r="G156" s="137"/>
      <c r="H156" s="137"/>
      <c r="I156" s="137">
        <f>'SO_03 D1.03.01 Pol'!G1145</f>
        <v>0</v>
      </c>
      <c r="J156" s="134" t="str">
        <f>IF(I167=0,"",I156/I167*100)</f>
        <v/>
      </c>
    </row>
    <row r="157" spans="1:10" ht="25.5" customHeight="1" x14ac:dyDescent="0.2">
      <c r="A157" s="126"/>
      <c r="B157" s="131" t="s">
        <v>261</v>
      </c>
      <c r="C157" s="196" t="s">
        <v>262</v>
      </c>
      <c r="D157" s="197"/>
      <c r="E157" s="197"/>
      <c r="F157" s="136" t="s">
        <v>25</v>
      </c>
      <c r="G157" s="137"/>
      <c r="H157" s="137"/>
      <c r="I157" s="137">
        <f>'SO_03 D1.03.01 Pol'!G1259</f>
        <v>0</v>
      </c>
      <c r="J157" s="134" t="str">
        <f>IF(I167=0,"",I157/I167*100)</f>
        <v/>
      </c>
    </row>
    <row r="158" spans="1:10" ht="25.5" customHeight="1" x14ac:dyDescent="0.2">
      <c r="A158" s="126"/>
      <c r="B158" s="131" t="s">
        <v>263</v>
      </c>
      <c r="C158" s="196" t="s">
        <v>264</v>
      </c>
      <c r="D158" s="197"/>
      <c r="E158" s="197"/>
      <c r="F158" s="136" t="s">
        <v>25</v>
      </c>
      <c r="G158" s="137"/>
      <c r="H158" s="137"/>
      <c r="I158" s="137">
        <f>'SO_03 D1.03.01 Pol'!G1299</f>
        <v>0</v>
      </c>
      <c r="J158" s="134" t="str">
        <f>IF(I167=0,"",I158/I167*100)</f>
        <v/>
      </c>
    </row>
    <row r="159" spans="1:10" ht="25.5" customHeight="1" x14ac:dyDescent="0.2">
      <c r="A159" s="126"/>
      <c r="B159" s="131" t="s">
        <v>265</v>
      </c>
      <c r="C159" s="196" t="s">
        <v>117</v>
      </c>
      <c r="D159" s="197"/>
      <c r="E159" s="197"/>
      <c r="F159" s="136" t="s">
        <v>25</v>
      </c>
      <c r="G159" s="137"/>
      <c r="H159" s="137"/>
      <c r="I159" s="137">
        <f>'SO_03 D1.03.01 Pol'!G1383</f>
        <v>0</v>
      </c>
      <c r="J159" s="134" t="str">
        <f>IF(I167=0,"",I159/I167*100)</f>
        <v/>
      </c>
    </row>
    <row r="160" spans="1:10" ht="25.5" customHeight="1" x14ac:dyDescent="0.2">
      <c r="A160" s="126"/>
      <c r="B160" s="131" t="s">
        <v>266</v>
      </c>
      <c r="C160" s="196" t="s">
        <v>267</v>
      </c>
      <c r="D160" s="197"/>
      <c r="E160" s="197"/>
      <c r="F160" s="136" t="s">
        <v>25</v>
      </c>
      <c r="G160" s="137"/>
      <c r="H160" s="137"/>
      <c r="I160" s="137">
        <f>'SO_03 D1.03.01 Pol'!G1409</f>
        <v>0</v>
      </c>
      <c r="J160" s="134" t="str">
        <f>IF(I167=0,"",I160/I167*100)</f>
        <v/>
      </c>
    </row>
    <row r="161" spans="1:10" ht="25.5" customHeight="1" x14ac:dyDescent="0.2">
      <c r="A161" s="126"/>
      <c r="B161" s="131" t="s">
        <v>268</v>
      </c>
      <c r="C161" s="196" t="s">
        <v>269</v>
      </c>
      <c r="D161" s="197"/>
      <c r="E161" s="197"/>
      <c r="F161" s="136" t="s">
        <v>26</v>
      </c>
      <c r="G161" s="137"/>
      <c r="H161" s="137"/>
      <c r="I161" s="137">
        <f>'xPS_03 D2.03.01a Pol'!G729</f>
        <v>0</v>
      </c>
      <c r="J161" s="134" t="str">
        <f>IF(I167=0,"",I161/I167*100)</f>
        <v/>
      </c>
    </row>
    <row r="162" spans="1:10" ht="25.5" customHeight="1" x14ac:dyDescent="0.2">
      <c r="A162" s="126"/>
      <c r="B162" s="131" t="s">
        <v>270</v>
      </c>
      <c r="C162" s="196" t="s">
        <v>271</v>
      </c>
      <c r="D162" s="197"/>
      <c r="E162" s="197"/>
      <c r="F162" s="136" t="s">
        <v>26</v>
      </c>
      <c r="G162" s="137"/>
      <c r="H162" s="137"/>
      <c r="I162" s="137">
        <f>'SO_03 D1.03.01 Pol'!G1419</f>
        <v>0</v>
      </c>
      <c r="J162" s="134" t="str">
        <f>IF(I167=0,"",I162/I167*100)</f>
        <v/>
      </c>
    </row>
    <row r="163" spans="1:10" ht="25.5" customHeight="1" x14ac:dyDescent="0.2">
      <c r="A163" s="126"/>
      <c r="B163" s="131" t="s">
        <v>272</v>
      </c>
      <c r="C163" s="196" t="s">
        <v>273</v>
      </c>
      <c r="D163" s="197"/>
      <c r="E163" s="197"/>
      <c r="F163" s="136" t="s">
        <v>26</v>
      </c>
      <c r="G163" s="137"/>
      <c r="H163" s="137"/>
      <c r="I163" s="137">
        <f>'SO_03 D1.03.01 Pol'!G1424</f>
        <v>0</v>
      </c>
      <c r="J163" s="134" t="str">
        <f>IF(I167=0,"",I163/I167*100)</f>
        <v/>
      </c>
    </row>
    <row r="164" spans="1:10" ht="25.5" customHeight="1" x14ac:dyDescent="0.2">
      <c r="A164" s="126"/>
      <c r="B164" s="131" t="s">
        <v>274</v>
      </c>
      <c r="C164" s="196" t="s">
        <v>275</v>
      </c>
      <c r="D164" s="197"/>
      <c r="E164" s="197"/>
      <c r="F164" s="136" t="s">
        <v>276</v>
      </c>
      <c r="G164" s="137"/>
      <c r="H164" s="137"/>
      <c r="I164" s="137">
        <f>'SO_03 D1.03.01 Pol'!G1430</f>
        <v>0</v>
      </c>
      <c r="J164" s="134" t="str">
        <f>IF(I167=0,"",I164/I167*100)</f>
        <v/>
      </c>
    </row>
    <row r="165" spans="1:10" ht="25.5" customHeight="1" x14ac:dyDescent="0.2">
      <c r="A165" s="126"/>
      <c r="B165" s="131" t="s">
        <v>277</v>
      </c>
      <c r="C165" s="196" t="s">
        <v>27</v>
      </c>
      <c r="D165" s="197"/>
      <c r="E165" s="197"/>
      <c r="F165" s="136" t="s">
        <v>277</v>
      </c>
      <c r="G165" s="137"/>
      <c r="H165" s="137"/>
      <c r="I165" s="137">
        <f>'SO.03_VON 00 Naklady'!G8</f>
        <v>0</v>
      </c>
      <c r="J165" s="134" t="str">
        <f>IF(I167=0,"",I165/I167*100)</f>
        <v/>
      </c>
    </row>
    <row r="166" spans="1:10" ht="25.5" customHeight="1" x14ac:dyDescent="0.2">
      <c r="A166" s="126"/>
      <c r="B166" s="131" t="s">
        <v>278</v>
      </c>
      <c r="C166" s="196" t="s">
        <v>28</v>
      </c>
      <c r="D166" s="197"/>
      <c r="E166" s="197"/>
      <c r="F166" s="136" t="s">
        <v>278</v>
      </c>
      <c r="G166" s="137"/>
      <c r="H166" s="137"/>
      <c r="I166" s="137">
        <f>'SO.03_VON 00 Naklady'!G18</f>
        <v>0</v>
      </c>
      <c r="J166" s="134" t="str">
        <f>IF(I167=0,"",I166/I167*100)</f>
        <v/>
      </c>
    </row>
    <row r="167" spans="1:10" ht="25.5" customHeight="1" x14ac:dyDescent="0.2">
      <c r="A167" s="127"/>
      <c r="B167" s="132" t="s">
        <v>1</v>
      </c>
      <c r="C167" s="132"/>
      <c r="D167" s="133"/>
      <c r="E167" s="133"/>
      <c r="F167" s="138"/>
      <c r="G167" s="139"/>
      <c r="H167" s="139"/>
      <c r="I167" s="139">
        <f>SUM(I62:I166)</f>
        <v>0</v>
      </c>
      <c r="J167" s="135">
        <f>SUM(J62:J166)</f>
        <v>0</v>
      </c>
    </row>
    <row r="168" spans="1:10" x14ac:dyDescent="0.2">
      <c r="F168" s="91"/>
      <c r="G168" s="90"/>
      <c r="H168" s="91"/>
      <c r="I168" s="90"/>
      <c r="J168" s="92"/>
    </row>
    <row r="169" spans="1:10" x14ac:dyDescent="0.2">
      <c r="F169" s="91"/>
      <c r="G169" s="90"/>
      <c r="H169" s="91"/>
      <c r="I169" s="90"/>
      <c r="J169" s="92"/>
    </row>
    <row r="170" spans="1:10" x14ac:dyDescent="0.2">
      <c r="F170" s="91"/>
      <c r="G170" s="90"/>
      <c r="H170" s="91"/>
      <c r="I170" s="90"/>
      <c r="J170" s="92"/>
    </row>
  </sheetData>
  <sheetProtection password="ED0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8">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C44:E44"/>
    <mergeCell ref="C45:E45"/>
    <mergeCell ref="C46:E46"/>
    <mergeCell ref="C47:E47"/>
    <mergeCell ref="C48:E48"/>
    <mergeCell ref="C39:E39"/>
    <mergeCell ref="C40:E40"/>
    <mergeCell ref="C41:E41"/>
    <mergeCell ref="C42:E42"/>
    <mergeCell ref="C43:E43"/>
    <mergeCell ref="C54:E54"/>
    <mergeCell ref="B55:E55"/>
    <mergeCell ref="C62:E62"/>
    <mergeCell ref="C63:E63"/>
    <mergeCell ref="C64:E64"/>
    <mergeCell ref="C49:E49"/>
    <mergeCell ref="C50:E50"/>
    <mergeCell ref="C51:E51"/>
    <mergeCell ref="C52:E52"/>
    <mergeCell ref="C53:E53"/>
    <mergeCell ref="C70:E70"/>
    <mergeCell ref="C71:E71"/>
    <mergeCell ref="C72:E72"/>
    <mergeCell ref="C73:E73"/>
    <mergeCell ref="C74:E74"/>
    <mergeCell ref="C65:E65"/>
    <mergeCell ref="C66:E66"/>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2:E122"/>
    <mergeCell ref="C123:E123"/>
    <mergeCell ref="C124:E124"/>
    <mergeCell ref="C115:E115"/>
    <mergeCell ref="C116:E116"/>
    <mergeCell ref="C117:E117"/>
    <mergeCell ref="C118:E118"/>
    <mergeCell ref="C119:E119"/>
    <mergeCell ref="C130:E130"/>
    <mergeCell ref="C131:E131"/>
    <mergeCell ref="C132:E132"/>
    <mergeCell ref="C133:E133"/>
    <mergeCell ref="C134:E134"/>
    <mergeCell ref="C125:E125"/>
    <mergeCell ref="C126:E126"/>
    <mergeCell ref="C127:E127"/>
    <mergeCell ref="C128:E128"/>
    <mergeCell ref="C129:E129"/>
    <mergeCell ref="C140:E140"/>
    <mergeCell ref="C141:E141"/>
    <mergeCell ref="C142:E142"/>
    <mergeCell ref="C143:E143"/>
    <mergeCell ref="C144:E144"/>
    <mergeCell ref="C135:E135"/>
    <mergeCell ref="C136:E136"/>
    <mergeCell ref="C137:E137"/>
    <mergeCell ref="C138:E138"/>
    <mergeCell ref="C139:E139"/>
    <mergeCell ref="C150:E150"/>
    <mergeCell ref="C151:E151"/>
    <mergeCell ref="C152:E152"/>
    <mergeCell ref="C153:E153"/>
    <mergeCell ref="C154:E154"/>
    <mergeCell ref="C145:E145"/>
    <mergeCell ref="C146:E146"/>
    <mergeCell ref="C147:E147"/>
    <mergeCell ref="C148:E148"/>
    <mergeCell ref="C149:E149"/>
    <mergeCell ref="C165:E165"/>
    <mergeCell ref="C166:E166"/>
    <mergeCell ref="C160:E160"/>
    <mergeCell ref="C161:E161"/>
    <mergeCell ref="C162:E162"/>
    <mergeCell ref="C163:E163"/>
    <mergeCell ref="C164:E164"/>
    <mergeCell ref="C155:E155"/>
    <mergeCell ref="C156:E156"/>
    <mergeCell ref="C157:E157"/>
    <mergeCell ref="C158:E158"/>
    <mergeCell ref="C159:E15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8" t="s">
        <v>6</v>
      </c>
      <c r="B1" s="238"/>
      <c r="C1" s="239"/>
      <c r="D1" s="238"/>
      <c r="E1" s="238"/>
      <c r="F1" s="238"/>
      <c r="G1" s="238"/>
    </row>
    <row r="2" spans="1:7" ht="24.95" customHeight="1" x14ac:dyDescent="0.2">
      <c r="A2" s="73" t="s">
        <v>7</v>
      </c>
      <c r="B2" s="72"/>
      <c r="C2" s="240"/>
      <c r="D2" s="240"/>
      <c r="E2" s="240"/>
      <c r="F2" s="240"/>
      <c r="G2" s="241"/>
    </row>
    <row r="3" spans="1:7" ht="24.95" customHeight="1" x14ac:dyDescent="0.2">
      <c r="A3" s="73" t="s">
        <v>8</v>
      </c>
      <c r="B3" s="72"/>
      <c r="C3" s="240"/>
      <c r="D3" s="240"/>
      <c r="E3" s="240"/>
      <c r="F3" s="240"/>
      <c r="G3" s="241"/>
    </row>
    <row r="4" spans="1:7" ht="24.95" customHeight="1" x14ac:dyDescent="0.2">
      <c r="A4" s="73" t="s">
        <v>9</v>
      </c>
      <c r="B4" s="72"/>
      <c r="C4" s="240"/>
      <c r="D4" s="240"/>
      <c r="E4" s="240"/>
      <c r="F4" s="240"/>
      <c r="G4" s="241"/>
    </row>
    <row r="5" spans="1:7" x14ac:dyDescent="0.2">
      <c r="B5" s="6"/>
      <c r="C5" s="7"/>
      <c r="D5" s="8"/>
    </row>
  </sheetData>
  <sheetProtection password="ED0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279</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58</v>
      </c>
      <c r="C3" s="249" t="s">
        <v>59</v>
      </c>
      <c r="D3" s="250"/>
      <c r="E3" s="250"/>
      <c r="F3" s="250"/>
      <c r="G3" s="251"/>
      <c r="AC3" s="89" t="s">
        <v>282</v>
      </c>
      <c r="AG3" t="s">
        <v>283</v>
      </c>
    </row>
    <row r="4" spans="1:60" ht="24.95" customHeight="1" x14ac:dyDescent="0.2">
      <c r="A4" s="143" t="s">
        <v>9</v>
      </c>
      <c r="B4" s="144" t="s">
        <v>60</v>
      </c>
      <c r="C4" s="252" t="s">
        <v>59</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277</v>
      </c>
      <c r="C8" s="184" t="s">
        <v>27</v>
      </c>
      <c r="D8" s="170"/>
      <c r="E8" s="171"/>
      <c r="F8" s="172"/>
      <c r="G8" s="172">
        <f>SUMIF(AG9:AG17,"&lt;&gt;NOR",G9:G17)</f>
        <v>0</v>
      </c>
      <c r="H8" s="172"/>
      <c r="I8" s="172">
        <f>SUM(I9:I17)</f>
        <v>0</v>
      </c>
      <c r="J8" s="172"/>
      <c r="K8" s="172">
        <f>SUM(K9:K17)</f>
        <v>0</v>
      </c>
      <c r="L8" s="172"/>
      <c r="M8" s="172">
        <f>SUM(M9:M17)</f>
        <v>0</v>
      </c>
      <c r="N8" s="172"/>
      <c r="O8" s="172">
        <f>SUM(O9:O17)</f>
        <v>0</v>
      </c>
      <c r="P8" s="172"/>
      <c r="Q8" s="172">
        <f>SUM(Q9:Q17)</f>
        <v>0</v>
      </c>
      <c r="R8" s="172"/>
      <c r="S8" s="172"/>
      <c r="T8" s="173"/>
      <c r="U8" s="167"/>
      <c r="V8" s="167">
        <f>SUM(V9:V17)</f>
        <v>0</v>
      </c>
      <c r="W8" s="167"/>
      <c r="AG8" t="s">
        <v>306</v>
      </c>
    </row>
    <row r="9" spans="1:60" outlineLevel="1" x14ac:dyDescent="0.2">
      <c r="A9" s="174">
        <v>1</v>
      </c>
      <c r="B9" s="175" t="s">
        <v>307</v>
      </c>
      <c r="C9" s="185" t="s">
        <v>308</v>
      </c>
      <c r="D9" s="176" t="s">
        <v>309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310</v>
      </c>
      <c r="T9" s="180" t="s">
        <v>311</v>
      </c>
      <c r="U9" s="160">
        <v>0</v>
      </c>
      <c r="V9" s="160">
        <f>ROUND(E9*U9,2)</f>
        <v>0</v>
      </c>
      <c r="W9" s="160"/>
      <c r="X9" s="150"/>
      <c r="Y9" s="150"/>
      <c r="Z9" s="150"/>
      <c r="AA9" s="150"/>
      <c r="AB9" s="150"/>
      <c r="AC9" s="150"/>
      <c r="AD9" s="150"/>
      <c r="AE9" s="150"/>
      <c r="AF9" s="150"/>
      <c r="AG9" s="150" t="s">
        <v>312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244" t="s">
        <v>313</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314</v>
      </c>
      <c r="AH10" s="150"/>
      <c r="AI10" s="150"/>
      <c r="AJ10" s="150"/>
      <c r="AK10" s="150"/>
      <c r="AL10" s="150"/>
      <c r="AM10" s="150"/>
      <c r="AN10" s="150"/>
      <c r="AO10" s="150"/>
      <c r="AP10" s="150"/>
      <c r="AQ10" s="150"/>
      <c r="AR10" s="150"/>
      <c r="AS10" s="150"/>
      <c r="AT10" s="150"/>
      <c r="AU10" s="150"/>
      <c r="AV10" s="150"/>
      <c r="AW10" s="150"/>
      <c r="AX10" s="150"/>
      <c r="AY10" s="150"/>
      <c r="AZ10" s="150"/>
      <c r="BA10" s="181"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0"/>
      <c r="BC10" s="150"/>
      <c r="BD10" s="150"/>
      <c r="BE10" s="150"/>
      <c r="BF10" s="150"/>
      <c r="BG10" s="150"/>
      <c r="BH10" s="150"/>
    </row>
    <row r="11" spans="1:60" outlineLevel="1" x14ac:dyDescent="0.2">
      <c r="A11" s="157"/>
      <c r="B11" s="158"/>
      <c r="C11" s="246"/>
      <c r="D11" s="247"/>
      <c r="E11" s="247"/>
      <c r="F11" s="247"/>
      <c r="G11" s="247"/>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315</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4">
        <v>2</v>
      </c>
      <c r="B12" s="175" t="s">
        <v>316</v>
      </c>
      <c r="C12" s="185" t="s">
        <v>317</v>
      </c>
      <c r="D12" s="176" t="s">
        <v>309</v>
      </c>
      <c r="E12" s="177">
        <v>1</v>
      </c>
      <c r="F12" s="178"/>
      <c r="G12" s="179">
        <f>ROUND(E12*F12,2)</f>
        <v>0</v>
      </c>
      <c r="H12" s="178"/>
      <c r="I12" s="179">
        <f>ROUND(E12*H12,2)</f>
        <v>0</v>
      </c>
      <c r="J12" s="178"/>
      <c r="K12" s="179">
        <f>ROUND(E12*J12,2)</f>
        <v>0</v>
      </c>
      <c r="L12" s="179">
        <v>21</v>
      </c>
      <c r="M12" s="179">
        <f>G12*(1+L12/100)</f>
        <v>0</v>
      </c>
      <c r="N12" s="179">
        <v>0</v>
      </c>
      <c r="O12" s="179">
        <f>ROUND(E12*N12,2)</f>
        <v>0</v>
      </c>
      <c r="P12" s="179">
        <v>0</v>
      </c>
      <c r="Q12" s="179">
        <f>ROUND(E12*P12,2)</f>
        <v>0</v>
      </c>
      <c r="R12" s="179"/>
      <c r="S12" s="179" t="s">
        <v>310</v>
      </c>
      <c r="T12" s="180" t="s">
        <v>311</v>
      </c>
      <c r="U12" s="160">
        <v>0</v>
      </c>
      <c r="V12" s="160">
        <f>ROUND(E12*U12,2)</f>
        <v>0</v>
      </c>
      <c r="W12" s="160"/>
      <c r="X12" s="150"/>
      <c r="Y12" s="150"/>
      <c r="Z12" s="150"/>
      <c r="AA12" s="150"/>
      <c r="AB12" s="150"/>
      <c r="AC12" s="150"/>
      <c r="AD12" s="150"/>
      <c r="AE12" s="150"/>
      <c r="AF12" s="150"/>
      <c r="AG12" s="150" t="s">
        <v>312</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244" t="s">
        <v>318</v>
      </c>
      <c r="D13" s="245"/>
      <c r="E13" s="245"/>
      <c r="F13" s="245"/>
      <c r="G13" s="245"/>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314</v>
      </c>
      <c r="AH13" s="150"/>
      <c r="AI13" s="150"/>
      <c r="AJ13" s="150"/>
      <c r="AK13" s="150"/>
      <c r="AL13" s="150"/>
      <c r="AM13" s="150"/>
      <c r="AN13" s="150"/>
      <c r="AO13" s="150"/>
      <c r="AP13" s="150"/>
      <c r="AQ13" s="150"/>
      <c r="AR13" s="150"/>
      <c r="AS13" s="150"/>
      <c r="AT13" s="150"/>
      <c r="AU13" s="150"/>
      <c r="AV13" s="150"/>
      <c r="AW13" s="150"/>
      <c r="AX13" s="150"/>
      <c r="AY13" s="150"/>
      <c r="AZ13" s="150"/>
      <c r="BA13" s="181"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50"/>
      <c r="BC13" s="150"/>
      <c r="BD13" s="150"/>
      <c r="BE13" s="150"/>
      <c r="BF13" s="150"/>
      <c r="BG13" s="150"/>
      <c r="BH13" s="150"/>
    </row>
    <row r="14" spans="1:60" outlineLevel="1" x14ac:dyDescent="0.2">
      <c r="A14" s="157"/>
      <c r="B14" s="158"/>
      <c r="C14" s="246"/>
      <c r="D14" s="247"/>
      <c r="E14" s="247"/>
      <c r="F14" s="247"/>
      <c r="G14" s="247"/>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4">
        <v>3</v>
      </c>
      <c r="B15" s="175" t="s">
        <v>319</v>
      </c>
      <c r="C15" s="185" t="s">
        <v>320</v>
      </c>
      <c r="D15" s="176" t="s">
        <v>309</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310</v>
      </c>
      <c r="T15" s="180" t="s">
        <v>311</v>
      </c>
      <c r="U15" s="160">
        <v>0</v>
      </c>
      <c r="V15" s="160">
        <f>ROUND(E15*U15,2)</f>
        <v>0</v>
      </c>
      <c r="W15" s="160"/>
      <c r="X15" s="150"/>
      <c r="Y15" s="150"/>
      <c r="Z15" s="150"/>
      <c r="AA15" s="150"/>
      <c r="AB15" s="150"/>
      <c r="AC15" s="150"/>
      <c r="AD15" s="150"/>
      <c r="AE15" s="150"/>
      <c r="AF15" s="150"/>
      <c r="AG15" s="150" t="s">
        <v>312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57"/>
      <c r="B16" s="158"/>
      <c r="C16" s="244" t="s">
        <v>321</v>
      </c>
      <c r="D16" s="245"/>
      <c r="E16" s="245"/>
      <c r="F16" s="245"/>
      <c r="G16" s="245"/>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314</v>
      </c>
      <c r="AH16" s="150"/>
      <c r="AI16" s="150"/>
      <c r="AJ16" s="150"/>
      <c r="AK16" s="150"/>
      <c r="AL16" s="150"/>
      <c r="AM16" s="150"/>
      <c r="AN16" s="150"/>
      <c r="AO16" s="150"/>
      <c r="AP16" s="150"/>
      <c r="AQ16" s="150"/>
      <c r="AR16" s="150"/>
      <c r="AS16" s="150"/>
      <c r="AT16" s="150"/>
      <c r="AU16" s="150"/>
      <c r="AV16" s="150"/>
      <c r="AW16" s="150"/>
      <c r="AX16" s="150"/>
      <c r="AY16" s="150"/>
      <c r="AZ16" s="150"/>
      <c r="BA16" s="181" t="str">
        <f>C16</f>
        <v>Odstranění objektů zařízení staveniště včetně přípojek energií a jejich odvoz. Položka zahrnuje i náklady na úpravu povrchů po odstranění zařízení staveniště a úklid ploch, na kterých bylo zařízení staveniště provozováno.</v>
      </c>
      <c r="BB16" s="150"/>
      <c r="BC16" s="150"/>
      <c r="BD16" s="150"/>
      <c r="BE16" s="150"/>
      <c r="BF16" s="150"/>
      <c r="BG16" s="150"/>
      <c r="BH16" s="150"/>
    </row>
    <row r="17" spans="1:60" outlineLevel="1" x14ac:dyDescent="0.2">
      <c r="A17" s="157"/>
      <c r="B17" s="158"/>
      <c r="C17" s="246"/>
      <c r="D17" s="247"/>
      <c r="E17" s="247"/>
      <c r="F17" s="247"/>
      <c r="G17" s="247"/>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315</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x14ac:dyDescent="0.2">
      <c r="A18" s="168" t="s">
        <v>305</v>
      </c>
      <c r="B18" s="169" t="s">
        <v>278</v>
      </c>
      <c r="C18" s="184" t="s">
        <v>28</v>
      </c>
      <c r="D18" s="170"/>
      <c r="E18" s="171"/>
      <c r="F18" s="172"/>
      <c r="G18" s="172">
        <f>SUMIF(AG19:AG49,"&lt;&gt;NOR",G19:G49)</f>
        <v>0</v>
      </c>
      <c r="H18" s="172"/>
      <c r="I18" s="172">
        <f>SUM(I19:I49)</f>
        <v>0</v>
      </c>
      <c r="J18" s="172"/>
      <c r="K18" s="172">
        <f>SUM(K19:K49)</f>
        <v>0</v>
      </c>
      <c r="L18" s="172"/>
      <c r="M18" s="172">
        <f>SUM(M19:M49)</f>
        <v>0</v>
      </c>
      <c r="N18" s="172"/>
      <c r="O18" s="172">
        <f>SUM(O19:O49)</f>
        <v>0</v>
      </c>
      <c r="P18" s="172"/>
      <c r="Q18" s="172">
        <f>SUM(Q19:Q49)</f>
        <v>0</v>
      </c>
      <c r="R18" s="172"/>
      <c r="S18" s="172"/>
      <c r="T18" s="173"/>
      <c r="U18" s="167"/>
      <c r="V18" s="167">
        <f>SUM(V19:V49)</f>
        <v>0</v>
      </c>
      <c r="W18" s="167"/>
      <c r="AG18" t="s">
        <v>306</v>
      </c>
    </row>
    <row r="19" spans="1:60" outlineLevel="1" x14ac:dyDescent="0.2">
      <c r="A19" s="174">
        <v>4</v>
      </c>
      <c r="B19" s="175" t="s">
        <v>322</v>
      </c>
      <c r="C19" s="185" t="s">
        <v>323</v>
      </c>
      <c r="D19" s="176" t="s">
        <v>309</v>
      </c>
      <c r="E19" s="177">
        <v>1</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310</v>
      </c>
      <c r="T19" s="180" t="s">
        <v>311</v>
      </c>
      <c r="U19" s="160">
        <v>0</v>
      </c>
      <c r="V19" s="160">
        <f>ROUND(E19*U19,2)</f>
        <v>0</v>
      </c>
      <c r="W19" s="160"/>
      <c r="X19" s="150"/>
      <c r="Y19" s="150"/>
      <c r="Z19" s="150"/>
      <c r="AA19" s="150"/>
      <c r="AB19" s="150"/>
      <c r="AC19" s="150"/>
      <c r="AD19" s="150"/>
      <c r="AE19" s="150"/>
      <c r="AF19" s="150"/>
      <c r="AG19" s="150" t="s">
        <v>312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33.75" outlineLevel="1" x14ac:dyDescent="0.2">
      <c r="A20" s="157"/>
      <c r="B20" s="158"/>
      <c r="C20" s="244" t="s">
        <v>324</v>
      </c>
      <c r="D20" s="245"/>
      <c r="E20" s="245"/>
      <c r="F20" s="245"/>
      <c r="G20" s="245"/>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314</v>
      </c>
      <c r="AH20" s="150"/>
      <c r="AI20" s="150"/>
      <c r="AJ20" s="150"/>
      <c r="AK20" s="150"/>
      <c r="AL20" s="150"/>
      <c r="AM20" s="150"/>
      <c r="AN20" s="150"/>
      <c r="AO20" s="150"/>
      <c r="AP20" s="150"/>
      <c r="AQ20" s="150"/>
      <c r="AR20" s="150"/>
      <c r="AS20" s="150"/>
      <c r="AT20" s="150"/>
      <c r="AU20" s="150"/>
      <c r="AV20" s="150"/>
      <c r="AW20" s="150"/>
      <c r="AX20" s="150"/>
      <c r="AY20" s="150"/>
      <c r="AZ20" s="150"/>
      <c r="BA20" s="181" t="str">
        <f>C20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0" s="150"/>
      <c r="BC20" s="150"/>
      <c r="BD20" s="150"/>
      <c r="BE20" s="150"/>
      <c r="BF20" s="150"/>
      <c r="BG20" s="150"/>
      <c r="BH20" s="150"/>
    </row>
    <row r="21" spans="1:60" outlineLevel="1" x14ac:dyDescent="0.2">
      <c r="A21" s="157"/>
      <c r="B21" s="158"/>
      <c r="C21" s="246"/>
      <c r="D21" s="247"/>
      <c r="E21" s="247"/>
      <c r="F21" s="247"/>
      <c r="G21" s="247"/>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4">
        <v>5</v>
      </c>
      <c r="B22" s="175" t="s">
        <v>325</v>
      </c>
      <c r="C22" s="185" t="s">
        <v>326</v>
      </c>
      <c r="D22" s="176" t="s">
        <v>309</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310</v>
      </c>
      <c r="T22" s="180" t="s">
        <v>311</v>
      </c>
      <c r="U22" s="160">
        <v>0</v>
      </c>
      <c r="V22" s="160">
        <f>ROUND(E22*U22,2)</f>
        <v>0</v>
      </c>
      <c r="W22" s="160"/>
      <c r="X22" s="150"/>
      <c r="Y22" s="150"/>
      <c r="Z22" s="150"/>
      <c r="AA22" s="150"/>
      <c r="AB22" s="150"/>
      <c r="AC22" s="150"/>
      <c r="AD22" s="150"/>
      <c r="AE22" s="150"/>
      <c r="AF22" s="150"/>
      <c r="AG22" s="150" t="s">
        <v>312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45" outlineLevel="1" x14ac:dyDescent="0.2">
      <c r="A23" s="157"/>
      <c r="B23" s="158"/>
      <c r="C23" s="244" t="s">
        <v>327</v>
      </c>
      <c r="D23" s="245"/>
      <c r="E23" s="245"/>
      <c r="F23" s="245"/>
      <c r="G23" s="245"/>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314</v>
      </c>
      <c r="AH23" s="150"/>
      <c r="AI23" s="150"/>
      <c r="AJ23" s="150"/>
      <c r="AK23" s="150"/>
      <c r="AL23" s="150"/>
      <c r="AM23" s="150"/>
      <c r="AN23" s="150"/>
      <c r="AO23" s="150"/>
      <c r="AP23" s="150"/>
      <c r="AQ23" s="150"/>
      <c r="AR23" s="150"/>
      <c r="AS23" s="150"/>
      <c r="AT23" s="150"/>
      <c r="AU23" s="150"/>
      <c r="AV23" s="150"/>
      <c r="AW23" s="150"/>
      <c r="AX23" s="150"/>
      <c r="AY23" s="150"/>
      <c r="AZ23" s="150"/>
      <c r="BA23" s="181" t="str">
        <f>C23</f>
        <v>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v>
      </c>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6</v>
      </c>
      <c r="B25" s="175" t="s">
        <v>328</v>
      </c>
      <c r="C25" s="185" t="s">
        <v>329</v>
      </c>
      <c r="D25" s="176" t="s">
        <v>309</v>
      </c>
      <c r="E25" s="177">
        <v>1</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310</v>
      </c>
      <c r="T25" s="180" t="s">
        <v>311</v>
      </c>
      <c r="U25" s="160">
        <v>0</v>
      </c>
      <c r="V25" s="160">
        <f>ROUND(E25*U25,2)</f>
        <v>0</v>
      </c>
      <c r="W25" s="160"/>
      <c r="X25" s="150"/>
      <c r="Y25" s="150"/>
      <c r="Z25" s="150"/>
      <c r="AA25" s="150"/>
      <c r="AB25" s="150"/>
      <c r="AC25" s="150"/>
      <c r="AD25" s="150"/>
      <c r="AE25" s="150"/>
      <c r="AF25" s="150"/>
      <c r="AG25" s="150" t="s">
        <v>312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3.75" outlineLevel="1" x14ac:dyDescent="0.2">
      <c r="A26" s="157"/>
      <c r="B26" s="158"/>
      <c r="C26" s="244" t="s">
        <v>330</v>
      </c>
      <c r="D26" s="245"/>
      <c r="E26" s="245"/>
      <c r="F26" s="245"/>
      <c r="G26" s="245"/>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314</v>
      </c>
      <c r="AH26" s="150"/>
      <c r="AI26" s="150"/>
      <c r="AJ26" s="150"/>
      <c r="AK26" s="150"/>
      <c r="AL26" s="150"/>
      <c r="AM26" s="150"/>
      <c r="AN26" s="150"/>
      <c r="AO26" s="150"/>
      <c r="AP26" s="150"/>
      <c r="AQ26" s="150"/>
      <c r="AR26" s="150"/>
      <c r="AS26" s="150"/>
      <c r="AT26" s="150"/>
      <c r="AU26" s="150"/>
      <c r="AV26" s="150"/>
      <c r="AW26" s="150"/>
      <c r="AX26" s="150"/>
      <c r="AY26" s="150"/>
      <c r="AZ26" s="150"/>
      <c r="BA26" s="181" t="str">
        <f>C26</f>
        <v>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7</v>
      </c>
      <c r="B28" s="175" t="s">
        <v>331</v>
      </c>
      <c r="C28" s="185" t="s">
        <v>332</v>
      </c>
      <c r="D28" s="176" t="s">
        <v>309</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310</v>
      </c>
      <c r="T28" s="180" t="s">
        <v>311</v>
      </c>
      <c r="U28" s="160">
        <v>0</v>
      </c>
      <c r="V28" s="160">
        <f>ROUND(E28*U28,2)</f>
        <v>0</v>
      </c>
      <c r="W28" s="160"/>
      <c r="X28" s="150"/>
      <c r="Y28" s="150"/>
      <c r="Z28" s="150"/>
      <c r="AA28" s="150"/>
      <c r="AB28" s="150"/>
      <c r="AC28" s="150"/>
      <c r="AD28" s="150"/>
      <c r="AE28" s="150"/>
      <c r="AF28" s="150"/>
      <c r="AG28" s="150" t="s">
        <v>312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333</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314</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334</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336</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92</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335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8</v>
      </c>
      <c r="B34" s="175" t="s">
        <v>337</v>
      </c>
      <c r="C34" s="185" t="s">
        <v>338</v>
      </c>
      <c r="D34" s="176" t="s">
        <v>309</v>
      </c>
      <c r="E34" s="177">
        <v>1</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310</v>
      </c>
      <c r="T34" s="180" t="s">
        <v>311</v>
      </c>
      <c r="U34" s="160">
        <v>0</v>
      </c>
      <c r="V34" s="160">
        <f>ROUND(E34*U34,2)</f>
        <v>0</v>
      </c>
      <c r="W34" s="160"/>
      <c r="X34" s="150"/>
      <c r="Y34" s="150"/>
      <c r="Z34" s="150"/>
      <c r="AA34" s="150"/>
      <c r="AB34" s="150"/>
      <c r="AC34" s="150"/>
      <c r="AD34" s="150"/>
      <c r="AE34" s="150"/>
      <c r="AF34" s="150"/>
      <c r="AG34" s="150" t="s">
        <v>312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4" t="s">
        <v>339</v>
      </c>
      <c r="D35" s="245"/>
      <c r="E35" s="245"/>
      <c r="F35" s="245"/>
      <c r="G35" s="245"/>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314</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9</v>
      </c>
      <c r="B37" s="175" t="s">
        <v>340</v>
      </c>
      <c r="C37" s="185" t="s">
        <v>341</v>
      </c>
      <c r="D37" s="176" t="s">
        <v>0</v>
      </c>
      <c r="E37" s="177">
        <v>1</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342</v>
      </c>
      <c r="T37" s="180" t="s">
        <v>311</v>
      </c>
      <c r="U37" s="160">
        <v>0</v>
      </c>
      <c r="V37" s="160">
        <f>ROUND(E37*U37,2)</f>
        <v>0</v>
      </c>
      <c r="W37" s="160"/>
      <c r="X37" s="150"/>
      <c r="Y37" s="150"/>
      <c r="Z37" s="150"/>
      <c r="AA37" s="150"/>
      <c r="AB37" s="150"/>
      <c r="AC37" s="150"/>
      <c r="AD37" s="150"/>
      <c r="AE37" s="150"/>
      <c r="AF37" s="150"/>
      <c r="AG37" s="150" t="s">
        <v>312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3.75" outlineLevel="1" x14ac:dyDescent="0.2">
      <c r="A38" s="157"/>
      <c r="B38" s="158"/>
      <c r="C38" s="244" t="s">
        <v>343</v>
      </c>
      <c r="D38" s="245"/>
      <c r="E38" s="245"/>
      <c r="F38" s="245"/>
      <c r="G38" s="245"/>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314</v>
      </c>
      <c r="AH38" s="150"/>
      <c r="AI38" s="150"/>
      <c r="AJ38" s="150"/>
      <c r="AK38" s="150"/>
      <c r="AL38" s="150"/>
      <c r="AM38" s="150"/>
      <c r="AN38" s="150"/>
      <c r="AO38" s="150"/>
      <c r="AP38" s="150"/>
      <c r="AQ38" s="150"/>
      <c r="AR38" s="150"/>
      <c r="AS38" s="150"/>
      <c r="AT38" s="150"/>
      <c r="AU38" s="150"/>
      <c r="AV38" s="150"/>
      <c r="AW38" s="150"/>
      <c r="AX38" s="150"/>
      <c r="AY38" s="150"/>
      <c r="AZ38" s="150"/>
      <c r="BA38" s="181" t="str">
        <f>C38</f>
        <v>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v>
      </c>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10</v>
      </c>
      <c r="B40" s="175" t="s">
        <v>344</v>
      </c>
      <c r="C40" s="185" t="s">
        <v>345</v>
      </c>
      <c r="D40" s="176" t="s">
        <v>309</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342</v>
      </c>
      <c r="T40" s="180" t="s">
        <v>311</v>
      </c>
      <c r="U40" s="160">
        <v>0</v>
      </c>
      <c r="V40" s="160">
        <f>ROUND(E40*U40,2)</f>
        <v>0</v>
      </c>
      <c r="W40" s="160"/>
      <c r="X40" s="150"/>
      <c r="Y40" s="150"/>
      <c r="Z40" s="150"/>
      <c r="AA40" s="150"/>
      <c r="AB40" s="150"/>
      <c r="AC40" s="150"/>
      <c r="AD40" s="150"/>
      <c r="AE40" s="150"/>
      <c r="AF40" s="150"/>
      <c r="AG40" s="150" t="s">
        <v>312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2"/>
      <c r="D41" s="243"/>
      <c r="E41" s="243"/>
      <c r="F41" s="243"/>
      <c r="G41" s="243"/>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11</v>
      </c>
      <c r="B42" s="175" t="s">
        <v>346</v>
      </c>
      <c r="C42" s="185" t="s">
        <v>347</v>
      </c>
      <c r="D42" s="176" t="s">
        <v>309</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342</v>
      </c>
      <c r="T42" s="180" t="s">
        <v>311</v>
      </c>
      <c r="U42" s="160">
        <v>0</v>
      </c>
      <c r="V42" s="160">
        <f>ROUND(E42*U42,2)</f>
        <v>0</v>
      </c>
      <c r="W42" s="160"/>
      <c r="X42" s="150"/>
      <c r="Y42" s="150"/>
      <c r="Z42" s="150"/>
      <c r="AA42" s="150"/>
      <c r="AB42" s="150"/>
      <c r="AC42" s="150"/>
      <c r="AD42" s="150"/>
      <c r="AE42" s="150"/>
      <c r="AF42" s="150"/>
      <c r="AG42" s="150" t="s">
        <v>312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12</v>
      </c>
      <c r="B44" s="175" t="s">
        <v>348</v>
      </c>
      <c r="C44" s="185" t="s">
        <v>349</v>
      </c>
      <c r="D44" s="176" t="s">
        <v>309</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342</v>
      </c>
      <c r="T44" s="180" t="s">
        <v>311</v>
      </c>
      <c r="U44" s="160">
        <v>0</v>
      </c>
      <c r="V44" s="160">
        <f>ROUND(E44*U44,2)</f>
        <v>0</v>
      </c>
      <c r="W44" s="160"/>
      <c r="X44" s="150"/>
      <c r="Y44" s="150"/>
      <c r="Z44" s="150"/>
      <c r="AA44" s="150"/>
      <c r="AB44" s="150"/>
      <c r="AC44" s="150"/>
      <c r="AD44" s="150"/>
      <c r="AE44" s="150"/>
      <c r="AF44" s="150"/>
      <c r="AG44" s="150" t="s">
        <v>312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13</v>
      </c>
      <c r="B46" s="175" t="s">
        <v>350</v>
      </c>
      <c r="C46" s="185" t="s">
        <v>351</v>
      </c>
      <c r="D46" s="176" t="s">
        <v>309</v>
      </c>
      <c r="E46" s="177">
        <v>1</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342</v>
      </c>
      <c r="T46" s="180" t="s">
        <v>311</v>
      </c>
      <c r="U46" s="160">
        <v>0</v>
      </c>
      <c r="V46" s="160">
        <f>ROUND(E46*U46,2)</f>
        <v>0</v>
      </c>
      <c r="W46" s="160"/>
      <c r="X46" s="150"/>
      <c r="Y46" s="150"/>
      <c r="Z46" s="150"/>
      <c r="AA46" s="150"/>
      <c r="AB46" s="150"/>
      <c r="AC46" s="150"/>
      <c r="AD46" s="150"/>
      <c r="AE46" s="150"/>
      <c r="AF46" s="150"/>
      <c r="AG46" s="150" t="s">
        <v>312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14</v>
      </c>
      <c r="B48" s="175" t="s">
        <v>352</v>
      </c>
      <c r="C48" s="185" t="s">
        <v>353</v>
      </c>
      <c r="D48" s="176" t="s">
        <v>309</v>
      </c>
      <c r="E48" s="177">
        <v>1</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342</v>
      </c>
      <c r="T48" s="180" t="s">
        <v>311</v>
      </c>
      <c r="U48" s="160">
        <v>0</v>
      </c>
      <c r="V48" s="160">
        <f>ROUND(E48*U48,2)</f>
        <v>0</v>
      </c>
      <c r="W48" s="160"/>
      <c r="X48" s="150"/>
      <c r="Y48" s="150"/>
      <c r="Z48" s="150"/>
      <c r="AA48" s="150"/>
      <c r="AB48" s="150"/>
      <c r="AC48" s="150"/>
      <c r="AD48" s="150"/>
      <c r="AE48" s="150"/>
      <c r="AF48" s="150"/>
      <c r="AG48" s="150" t="s">
        <v>312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x14ac:dyDescent="0.2">
      <c r="A50" s="5"/>
      <c r="B50" s="6"/>
      <c r="C50" s="187"/>
      <c r="D50" s="8"/>
      <c r="E50" s="5"/>
      <c r="F50" s="5"/>
      <c r="G50" s="5"/>
      <c r="H50" s="5"/>
      <c r="I50" s="5"/>
      <c r="J50" s="5"/>
      <c r="K50" s="5"/>
      <c r="L50" s="5"/>
      <c r="M50" s="5"/>
      <c r="N50" s="5"/>
      <c r="O50" s="5"/>
      <c r="P50" s="5"/>
      <c r="Q50" s="5"/>
      <c r="R50" s="5"/>
      <c r="S50" s="5"/>
      <c r="T50" s="5"/>
      <c r="U50" s="5"/>
      <c r="V50" s="5"/>
      <c r="W50" s="5"/>
      <c r="AE50">
        <v>15</v>
      </c>
      <c r="AF50">
        <v>21</v>
      </c>
    </row>
    <row r="51" spans="1:60" x14ac:dyDescent="0.2">
      <c r="A51" s="153"/>
      <c r="B51" s="154" t="s">
        <v>29</v>
      </c>
      <c r="C51" s="188"/>
      <c r="D51" s="155"/>
      <c r="E51" s="156"/>
      <c r="F51" s="156"/>
      <c r="G51" s="183">
        <f>G8+G18</f>
        <v>0</v>
      </c>
      <c r="H51" s="5"/>
      <c r="I51" s="5"/>
      <c r="J51" s="5"/>
      <c r="K51" s="5"/>
      <c r="L51" s="5"/>
      <c r="M51" s="5"/>
      <c r="N51" s="5"/>
      <c r="O51" s="5"/>
      <c r="P51" s="5"/>
      <c r="Q51" s="5"/>
      <c r="R51" s="5"/>
      <c r="S51" s="5"/>
      <c r="T51" s="5"/>
      <c r="U51" s="5"/>
      <c r="V51" s="5"/>
      <c r="W51" s="5"/>
      <c r="AE51">
        <f>SUMIF(L7:L49,AE50,G7:G49)</f>
        <v>0</v>
      </c>
      <c r="AF51">
        <f>SUMIF(L7:L49,AF50,G7:G49)</f>
        <v>0</v>
      </c>
      <c r="AG51" t="s">
        <v>354</v>
      </c>
    </row>
    <row r="52" spans="1:60" x14ac:dyDescent="0.2">
      <c r="C52" s="189"/>
      <c r="D52" s="141"/>
      <c r="AG52" t="s">
        <v>355</v>
      </c>
    </row>
    <row r="53" spans="1:60" x14ac:dyDescent="0.2">
      <c r="D53" s="141"/>
    </row>
    <row r="54" spans="1:60" x14ac:dyDescent="0.2">
      <c r="D54" s="141"/>
    </row>
    <row r="55" spans="1:60" x14ac:dyDescent="0.2">
      <c r="D55" s="141"/>
    </row>
    <row r="56" spans="1:60" x14ac:dyDescent="0.2">
      <c r="D56" s="141"/>
    </row>
    <row r="57" spans="1:60" x14ac:dyDescent="0.2">
      <c r="D57" s="141"/>
    </row>
    <row r="58" spans="1:60" x14ac:dyDescent="0.2">
      <c r="D58" s="141"/>
    </row>
    <row r="59" spans="1:60" x14ac:dyDescent="0.2">
      <c r="D59" s="141"/>
    </row>
    <row r="60" spans="1:60" x14ac:dyDescent="0.2">
      <c r="D60" s="141"/>
    </row>
    <row r="61" spans="1:60" x14ac:dyDescent="0.2">
      <c r="D61" s="141"/>
    </row>
    <row r="62" spans="1:60" x14ac:dyDescent="0.2">
      <c r="D62" s="141"/>
    </row>
    <row r="63" spans="1:60" x14ac:dyDescent="0.2">
      <c r="D63" s="141"/>
    </row>
    <row r="64" spans="1:60"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7">
    <mergeCell ref="C11:G11"/>
    <mergeCell ref="A1:G1"/>
    <mergeCell ref="C2:G2"/>
    <mergeCell ref="C3:G3"/>
    <mergeCell ref="C4:G4"/>
    <mergeCell ref="C10:G10"/>
    <mergeCell ref="C33:G33"/>
    <mergeCell ref="C13:G13"/>
    <mergeCell ref="C14:G14"/>
    <mergeCell ref="C16:G16"/>
    <mergeCell ref="C17:G17"/>
    <mergeCell ref="C20:G20"/>
    <mergeCell ref="C21:G21"/>
    <mergeCell ref="C23:G23"/>
    <mergeCell ref="C24:G24"/>
    <mergeCell ref="C26:G26"/>
    <mergeCell ref="C27:G27"/>
    <mergeCell ref="C29:G29"/>
    <mergeCell ref="C45:G45"/>
    <mergeCell ref="C47:G47"/>
    <mergeCell ref="C49:G49"/>
    <mergeCell ref="C35:G35"/>
    <mergeCell ref="C36:G36"/>
    <mergeCell ref="C38:G38"/>
    <mergeCell ref="C39:G39"/>
    <mergeCell ref="C41:G41"/>
    <mergeCell ref="C43:G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61</v>
      </c>
      <c r="C3" s="249" t="s">
        <v>62</v>
      </c>
      <c r="D3" s="250"/>
      <c r="E3" s="250"/>
      <c r="F3" s="250"/>
      <c r="G3" s="251"/>
      <c r="AC3" s="89" t="s">
        <v>281</v>
      </c>
      <c r="AG3" t="s">
        <v>283</v>
      </c>
    </row>
    <row r="4" spans="1:60" ht="24.95" customHeight="1" x14ac:dyDescent="0.2">
      <c r="A4" s="143" t="s">
        <v>9</v>
      </c>
      <c r="B4" s="144" t="s">
        <v>63</v>
      </c>
      <c r="C4" s="252" t="s">
        <v>64</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60</v>
      </c>
      <c r="C8" s="184" t="s">
        <v>91</v>
      </c>
      <c r="D8" s="170"/>
      <c r="E8" s="171"/>
      <c r="F8" s="172"/>
      <c r="G8" s="172">
        <f>SUMIF(AG9:AG26,"&lt;&gt;NOR",G9:G26)</f>
        <v>0</v>
      </c>
      <c r="H8" s="172"/>
      <c r="I8" s="172">
        <f>SUM(I9:I26)</f>
        <v>0</v>
      </c>
      <c r="J8" s="172"/>
      <c r="K8" s="172">
        <f>SUM(K9:K26)</f>
        <v>0</v>
      </c>
      <c r="L8" s="172"/>
      <c r="M8" s="172">
        <f>SUM(M9:M26)</f>
        <v>0</v>
      </c>
      <c r="N8" s="172"/>
      <c r="O8" s="172">
        <f>SUM(O9:O26)</f>
        <v>0</v>
      </c>
      <c r="P8" s="172"/>
      <c r="Q8" s="172">
        <f>SUM(Q9:Q26)</f>
        <v>0</v>
      </c>
      <c r="R8" s="172"/>
      <c r="S8" s="172"/>
      <c r="T8" s="173"/>
      <c r="U8" s="167"/>
      <c r="V8" s="167">
        <f>SUM(V9:V26)</f>
        <v>0</v>
      </c>
      <c r="W8" s="167"/>
      <c r="AG8" t="s">
        <v>306</v>
      </c>
    </row>
    <row r="9" spans="1:60" outlineLevel="1" x14ac:dyDescent="0.2">
      <c r="A9" s="174">
        <v>1</v>
      </c>
      <c r="B9" s="175" t="s">
        <v>60</v>
      </c>
      <c r="C9" s="185" t="s">
        <v>357</v>
      </c>
      <c r="D9" s="176"/>
      <c r="E9" s="177">
        <v>0</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358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45" outlineLevel="1" x14ac:dyDescent="0.2">
      <c r="A10" s="157"/>
      <c r="B10" s="158"/>
      <c r="C10" s="186" t="s">
        <v>359</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360</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361</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362</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335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363</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57"/>
      <c r="B15" s="158"/>
      <c r="C15" s="186" t="s">
        <v>364</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365</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335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366</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367</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57"/>
      <c r="B19" s="158"/>
      <c r="C19" s="186" t="s">
        <v>368</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45" outlineLevel="1" x14ac:dyDescent="0.2">
      <c r="A20" s="157"/>
      <c r="B20" s="158"/>
      <c r="C20" s="186" t="s">
        <v>369</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335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370</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335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371</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372</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335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373</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335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57"/>
      <c r="B25" s="158"/>
      <c r="C25" s="186" t="s">
        <v>374</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335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6"/>
      <c r="D26" s="247"/>
      <c r="E26" s="247"/>
      <c r="F26" s="247"/>
      <c r="G26" s="247"/>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315</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
      <c r="A27" s="168" t="s">
        <v>305</v>
      </c>
      <c r="B27" s="169" t="s">
        <v>132</v>
      </c>
      <c r="C27" s="184" t="s">
        <v>135</v>
      </c>
      <c r="D27" s="170"/>
      <c r="E27" s="171"/>
      <c r="F27" s="172"/>
      <c r="G27" s="172">
        <f>SUMIF(AG28:AG124,"&lt;&gt;NOR",G28:G124)</f>
        <v>0</v>
      </c>
      <c r="H27" s="172"/>
      <c r="I27" s="172">
        <f>SUM(I28:I124)</f>
        <v>0</v>
      </c>
      <c r="J27" s="172"/>
      <c r="K27" s="172">
        <f>SUM(K28:K124)</f>
        <v>0</v>
      </c>
      <c r="L27" s="172"/>
      <c r="M27" s="172">
        <f>SUM(M28:M124)</f>
        <v>0</v>
      </c>
      <c r="N27" s="172"/>
      <c r="O27" s="172">
        <f>SUM(O28:O124)</f>
        <v>8.629999999999999</v>
      </c>
      <c r="P27" s="172"/>
      <c r="Q27" s="172">
        <f>SUM(Q28:Q124)</f>
        <v>0</v>
      </c>
      <c r="R27" s="172"/>
      <c r="S27" s="172"/>
      <c r="T27" s="173"/>
      <c r="U27" s="167"/>
      <c r="V27" s="167">
        <f>SUM(V28:V124)</f>
        <v>88.050000000000011</v>
      </c>
      <c r="W27" s="167"/>
      <c r="AG27" t="s">
        <v>306</v>
      </c>
    </row>
    <row r="28" spans="1:60" ht="22.5" outlineLevel="1" x14ac:dyDescent="0.2">
      <c r="A28" s="174">
        <v>2</v>
      </c>
      <c r="B28" s="175" t="s">
        <v>375</v>
      </c>
      <c r="C28" s="185" t="s">
        <v>376</v>
      </c>
      <c r="D28" s="176" t="s">
        <v>377</v>
      </c>
      <c r="E28" s="177">
        <v>1</v>
      </c>
      <c r="F28" s="178"/>
      <c r="G28" s="179">
        <f>ROUND(E28*F28,2)</f>
        <v>0</v>
      </c>
      <c r="H28" s="178"/>
      <c r="I28" s="179">
        <f>ROUND(E28*H28,2)</f>
        <v>0</v>
      </c>
      <c r="J28" s="178"/>
      <c r="K28" s="179">
        <f>ROUND(E28*J28,2)</f>
        <v>0</v>
      </c>
      <c r="L28" s="179">
        <v>21</v>
      </c>
      <c r="M28" s="179">
        <f>G28*(1+L28/100)</f>
        <v>0</v>
      </c>
      <c r="N28" s="179">
        <v>2.5749999999999999E-2</v>
      </c>
      <c r="O28" s="179">
        <f>ROUND(E28*N28,2)</f>
        <v>0.03</v>
      </c>
      <c r="P28" s="179">
        <v>0</v>
      </c>
      <c r="Q28" s="179">
        <f>ROUND(E28*P28,2)</f>
        <v>0</v>
      </c>
      <c r="R28" s="179" t="s">
        <v>378</v>
      </c>
      <c r="S28" s="179" t="s">
        <v>310</v>
      </c>
      <c r="T28" s="180" t="s">
        <v>379</v>
      </c>
      <c r="U28" s="160">
        <v>0.3175</v>
      </c>
      <c r="V28" s="160">
        <f>ROUND(E28*U28,2)</f>
        <v>0.32</v>
      </c>
      <c r="W28" s="160"/>
      <c r="X28" s="150"/>
      <c r="Y28" s="150"/>
      <c r="Z28" s="150"/>
      <c r="AA28" s="150"/>
      <c r="AB28" s="150"/>
      <c r="AC28" s="150"/>
      <c r="AD28" s="150"/>
      <c r="AE28" s="150"/>
      <c r="AF28" s="150"/>
      <c r="AG28" s="150" t="s">
        <v>358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380</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314</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381</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382</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92</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335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3</v>
      </c>
      <c r="B34" s="175" t="s">
        <v>383</v>
      </c>
      <c r="C34" s="185" t="s">
        <v>384</v>
      </c>
      <c r="D34" s="176" t="s">
        <v>385</v>
      </c>
      <c r="E34" s="177">
        <v>5.7820000000000003E-2</v>
      </c>
      <c r="F34" s="178"/>
      <c r="G34" s="179">
        <f>ROUND(E34*F34,2)</f>
        <v>0</v>
      </c>
      <c r="H34" s="178"/>
      <c r="I34" s="179">
        <f>ROUND(E34*H34,2)</f>
        <v>0</v>
      </c>
      <c r="J34" s="178"/>
      <c r="K34" s="179">
        <f>ROUND(E34*J34,2)</f>
        <v>0</v>
      </c>
      <c r="L34" s="179">
        <v>21</v>
      </c>
      <c r="M34" s="179">
        <f>G34*(1+L34/100)</f>
        <v>0</v>
      </c>
      <c r="N34" s="179">
        <v>1.796</v>
      </c>
      <c r="O34" s="179">
        <f>ROUND(E34*N34,2)</f>
        <v>0.1</v>
      </c>
      <c r="P34" s="179">
        <v>0</v>
      </c>
      <c r="Q34" s="179">
        <f>ROUND(E34*P34,2)</f>
        <v>0</v>
      </c>
      <c r="R34" s="179" t="s">
        <v>386</v>
      </c>
      <c r="S34" s="179" t="s">
        <v>310</v>
      </c>
      <c r="T34" s="180" t="s">
        <v>379</v>
      </c>
      <c r="U34" s="160">
        <v>6.8680000000000003</v>
      </c>
      <c r="V34" s="160">
        <f>ROUND(E34*U34,2)</f>
        <v>0.4</v>
      </c>
      <c r="W34" s="160"/>
      <c r="X34" s="150"/>
      <c r="Y34" s="150"/>
      <c r="Z34" s="150"/>
      <c r="AA34" s="150"/>
      <c r="AB34" s="150"/>
      <c r="AC34" s="150"/>
      <c r="AD34" s="150"/>
      <c r="AE34" s="150"/>
      <c r="AF34" s="150"/>
      <c r="AG34" s="150" t="s">
        <v>358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59" t="s">
        <v>387</v>
      </c>
      <c r="D35" s="260"/>
      <c r="E35" s="260"/>
      <c r="F35" s="260"/>
      <c r="G35" s="2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388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389</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335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390</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335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391</v>
      </c>
      <c r="D38" s="165"/>
      <c r="E38" s="166">
        <v>9.5700000000000004E-3</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335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392</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335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393</v>
      </c>
      <c r="D40" s="165"/>
      <c r="E40" s="166">
        <v>1.03E-2</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335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394</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395</v>
      </c>
      <c r="D42" s="165"/>
      <c r="E42" s="166">
        <v>3.7949999999999998E-2</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4</v>
      </c>
      <c r="B44" s="175" t="s">
        <v>396</v>
      </c>
      <c r="C44" s="185" t="s">
        <v>397</v>
      </c>
      <c r="D44" s="176" t="s">
        <v>398</v>
      </c>
      <c r="E44" s="177">
        <v>8.7770000000000001E-2</v>
      </c>
      <c r="F44" s="178"/>
      <c r="G44" s="179">
        <f>ROUND(E44*F44,2)</f>
        <v>0</v>
      </c>
      <c r="H44" s="178"/>
      <c r="I44" s="179">
        <f>ROUND(E44*H44,2)</f>
        <v>0</v>
      </c>
      <c r="J44" s="178"/>
      <c r="K44" s="179">
        <f>ROUND(E44*J44,2)</f>
        <v>0</v>
      </c>
      <c r="L44" s="179">
        <v>21</v>
      </c>
      <c r="M44" s="179">
        <f>G44*(1+L44/100)</f>
        <v>0</v>
      </c>
      <c r="N44" s="179">
        <v>1.0900000000000001</v>
      </c>
      <c r="O44" s="179">
        <f>ROUND(E44*N44,2)</f>
        <v>0.1</v>
      </c>
      <c r="P44" s="179">
        <v>0</v>
      </c>
      <c r="Q44" s="179">
        <f>ROUND(E44*P44,2)</f>
        <v>0</v>
      </c>
      <c r="R44" s="179" t="s">
        <v>386</v>
      </c>
      <c r="S44" s="179" t="s">
        <v>310</v>
      </c>
      <c r="T44" s="180" t="s">
        <v>379</v>
      </c>
      <c r="U44" s="160">
        <v>20.6</v>
      </c>
      <c r="V44" s="160">
        <f>ROUND(E44*U44,2)</f>
        <v>1.81</v>
      </c>
      <c r="W44" s="160"/>
      <c r="X44" s="150"/>
      <c r="Y44" s="150"/>
      <c r="Z44" s="150"/>
      <c r="AA44" s="150"/>
      <c r="AB44" s="150"/>
      <c r="AC44" s="150"/>
      <c r="AD44" s="150"/>
      <c r="AE44" s="150"/>
      <c r="AF44" s="150"/>
      <c r="AG44" s="150" t="s">
        <v>358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59" t="s">
        <v>399</v>
      </c>
      <c r="D45" s="260"/>
      <c r="E45" s="260"/>
      <c r="F45" s="260"/>
      <c r="G45" s="2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388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389</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390</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400</v>
      </c>
      <c r="D48" s="165"/>
      <c r="E48" s="166">
        <v>1.576E-2</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335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392</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335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401</v>
      </c>
      <c r="D50" s="165"/>
      <c r="E50" s="166">
        <v>1.6969999999999999E-2</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394</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402</v>
      </c>
      <c r="D52" s="165"/>
      <c r="E52" s="166">
        <v>5.5039999999999999E-2</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335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4">
        <v>5</v>
      </c>
      <c r="B54" s="175" t="s">
        <v>403</v>
      </c>
      <c r="C54" s="185" t="s">
        <v>404</v>
      </c>
      <c r="D54" s="176" t="s">
        <v>405</v>
      </c>
      <c r="E54" s="177">
        <v>150.88552999999999</v>
      </c>
      <c r="F54" s="178"/>
      <c r="G54" s="179">
        <f>ROUND(E54*F54,2)</f>
        <v>0</v>
      </c>
      <c r="H54" s="178"/>
      <c r="I54" s="179">
        <f>ROUND(E54*H54,2)</f>
        <v>0</v>
      </c>
      <c r="J54" s="178"/>
      <c r="K54" s="179">
        <f>ROUND(E54*J54,2)</f>
        <v>0</v>
      </c>
      <c r="L54" s="179">
        <v>21</v>
      </c>
      <c r="M54" s="179">
        <f>G54*(1+L54/100)</f>
        <v>0</v>
      </c>
      <c r="N54" s="179">
        <v>1.583E-2</v>
      </c>
      <c r="O54" s="179">
        <f>ROUND(E54*N54,2)</f>
        <v>2.39</v>
      </c>
      <c r="P54" s="179">
        <v>0</v>
      </c>
      <c r="Q54" s="179">
        <f>ROUND(E54*P54,2)</f>
        <v>0</v>
      </c>
      <c r="R54" s="179" t="s">
        <v>378</v>
      </c>
      <c r="S54" s="179" t="s">
        <v>310</v>
      </c>
      <c r="T54" s="180" t="s">
        <v>379</v>
      </c>
      <c r="U54" s="160">
        <v>0.37</v>
      </c>
      <c r="V54" s="160">
        <f>ROUND(E54*U54,2)</f>
        <v>55.83</v>
      </c>
      <c r="W54" s="160"/>
      <c r="X54" s="150"/>
      <c r="Y54" s="150"/>
      <c r="Z54" s="150"/>
      <c r="AA54" s="150"/>
      <c r="AB54" s="150"/>
      <c r="AC54" s="150"/>
      <c r="AD54" s="150"/>
      <c r="AE54" s="150"/>
      <c r="AF54" s="150"/>
      <c r="AG54" s="150" t="s">
        <v>358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59" t="s">
        <v>406</v>
      </c>
      <c r="D55" s="260"/>
      <c r="E55" s="260"/>
      <c r="F55" s="260"/>
      <c r="G55" s="2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388</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407</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335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408</v>
      </c>
      <c r="D57" s="165"/>
      <c r="E57" s="166">
        <v>150.88552999999999</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335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4">
        <v>6</v>
      </c>
      <c r="B59" s="175" t="s">
        <v>409</v>
      </c>
      <c r="C59" s="185" t="s">
        <v>410</v>
      </c>
      <c r="D59" s="176" t="s">
        <v>377</v>
      </c>
      <c r="E59" s="177">
        <v>2</v>
      </c>
      <c r="F59" s="178"/>
      <c r="G59" s="179">
        <f>ROUND(E59*F59,2)</f>
        <v>0</v>
      </c>
      <c r="H59" s="178"/>
      <c r="I59" s="179">
        <f>ROUND(E59*H59,2)</f>
        <v>0</v>
      </c>
      <c r="J59" s="178"/>
      <c r="K59" s="179">
        <f>ROUND(E59*J59,2)</f>
        <v>0</v>
      </c>
      <c r="L59" s="179">
        <v>21</v>
      </c>
      <c r="M59" s="179">
        <f>G59*(1+L59/100)</f>
        <v>0</v>
      </c>
      <c r="N59" s="179">
        <v>4.7870000000000003E-2</v>
      </c>
      <c r="O59" s="179">
        <f>ROUND(E59*N59,2)</f>
        <v>0.1</v>
      </c>
      <c r="P59" s="179">
        <v>0</v>
      </c>
      <c r="Q59" s="179">
        <f>ROUND(E59*P59,2)</f>
        <v>0</v>
      </c>
      <c r="R59" s="179" t="s">
        <v>386</v>
      </c>
      <c r="S59" s="179" t="s">
        <v>310</v>
      </c>
      <c r="T59" s="180" t="s">
        <v>379</v>
      </c>
      <c r="U59" s="160">
        <v>0.42325000000000002</v>
      </c>
      <c r="V59" s="160">
        <f>ROUND(E59*U59,2)</f>
        <v>0.85</v>
      </c>
      <c r="W59" s="160"/>
      <c r="X59" s="150"/>
      <c r="Y59" s="150"/>
      <c r="Z59" s="150"/>
      <c r="AA59" s="150"/>
      <c r="AB59" s="150"/>
      <c r="AC59" s="150"/>
      <c r="AD59" s="150"/>
      <c r="AE59" s="150"/>
      <c r="AF59" s="150"/>
      <c r="AG59" s="150" t="s">
        <v>358</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59" t="s">
        <v>411</v>
      </c>
      <c r="D60" s="260"/>
      <c r="E60" s="260"/>
      <c r="F60" s="260"/>
      <c r="G60" s="2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388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381</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335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122</v>
      </c>
      <c r="D62" s="165"/>
      <c r="E62" s="166">
        <v>2</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335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6"/>
      <c r="D63" s="247"/>
      <c r="E63" s="247"/>
      <c r="F63" s="247"/>
      <c r="G63" s="247"/>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2.5" outlineLevel="1" x14ac:dyDescent="0.2">
      <c r="A64" s="174">
        <v>7</v>
      </c>
      <c r="B64" s="175" t="s">
        <v>412</v>
      </c>
      <c r="C64" s="185" t="s">
        <v>413</v>
      </c>
      <c r="D64" s="176" t="s">
        <v>405</v>
      </c>
      <c r="E64" s="177">
        <v>9.6226199999999995</v>
      </c>
      <c r="F64" s="178"/>
      <c r="G64" s="179">
        <f>ROUND(E64*F64,2)</f>
        <v>0</v>
      </c>
      <c r="H64" s="178"/>
      <c r="I64" s="179">
        <f>ROUND(E64*H64,2)</f>
        <v>0</v>
      </c>
      <c r="J64" s="178"/>
      <c r="K64" s="179">
        <f>ROUND(E64*J64,2)</f>
        <v>0</v>
      </c>
      <c r="L64" s="179">
        <v>21</v>
      </c>
      <c r="M64" s="179">
        <f>G64*(1+L64/100)</f>
        <v>0</v>
      </c>
      <c r="N64" s="179">
        <v>0.25595000000000001</v>
      </c>
      <c r="O64" s="179">
        <f>ROUND(E64*N64,2)</f>
        <v>2.46</v>
      </c>
      <c r="P64" s="179">
        <v>0</v>
      </c>
      <c r="Q64" s="179">
        <f>ROUND(E64*P64,2)</f>
        <v>0</v>
      </c>
      <c r="R64" s="179" t="s">
        <v>386</v>
      </c>
      <c r="S64" s="179" t="s">
        <v>310</v>
      </c>
      <c r="T64" s="180" t="s">
        <v>379</v>
      </c>
      <c r="U64" s="160">
        <v>0.81100000000000005</v>
      </c>
      <c r="V64" s="160">
        <f>ROUND(E64*U64,2)</f>
        <v>7.8</v>
      </c>
      <c r="W64" s="160"/>
      <c r="X64" s="150"/>
      <c r="Y64" s="150"/>
      <c r="Z64" s="150"/>
      <c r="AA64" s="150"/>
      <c r="AB64" s="150"/>
      <c r="AC64" s="150"/>
      <c r="AD64" s="150"/>
      <c r="AE64" s="150"/>
      <c r="AF64" s="150"/>
      <c r="AG64" s="150" t="s">
        <v>358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59" t="s">
        <v>411</v>
      </c>
      <c r="D65" s="260"/>
      <c r="E65" s="260"/>
      <c r="F65" s="260"/>
      <c r="G65" s="2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388</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414</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381</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335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415</v>
      </c>
      <c r="D68" s="165"/>
      <c r="E68" s="166">
        <v>2.3574999999999999</v>
      </c>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335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416</v>
      </c>
      <c r="D69" s="165"/>
      <c r="E69" s="166">
        <v>2.12175</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417</v>
      </c>
      <c r="D70" s="165"/>
      <c r="E70" s="166">
        <v>2.7111299999999998</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418</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335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419</v>
      </c>
      <c r="D72" s="165"/>
      <c r="E72" s="166">
        <v>2.4322499999999998</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335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315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4">
        <v>8</v>
      </c>
      <c r="B74" s="175" t="s">
        <v>420</v>
      </c>
      <c r="C74" s="185" t="s">
        <v>421</v>
      </c>
      <c r="D74" s="176" t="s">
        <v>405</v>
      </c>
      <c r="E74" s="177">
        <v>10.08855</v>
      </c>
      <c r="F74" s="178"/>
      <c r="G74" s="179">
        <f>ROUND(E74*F74,2)</f>
        <v>0</v>
      </c>
      <c r="H74" s="178"/>
      <c r="I74" s="179">
        <f>ROUND(E74*H74,2)</f>
        <v>0</v>
      </c>
      <c r="J74" s="178"/>
      <c r="K74" s="179">
        <f>ROUND(E74*J74,2)</f>
        <v>0</v>
      </c>
      <c r="L74" s="179">
        <v>21</v>
      </c>
      <c r="M74" s="179">
        <f>G74*(1+L74/100)</f>
        <v>0</v>
      </c>
      <c r="N74" s="179">
        <v>7.0599999999999996E-2</v>
      </c>
      <c r="O74" s="179">
        <f>ROUND(E74*N74,2)</f>
        <v>0.71</v>
      </c>
      <c r="P74" s="179">
        <v>0</v>
      </c>
      <c r="Q74" s="179">
        <f>ROUND(E74*P74,2)</f>
        <v>0</v>
      </c>
      <c r="R74" s="179" t="s">
        <v>378</v>
      </c>
      <c r="S74" s="179" t="s">
        <v>310</v>
      </c>
      <c r="T74" s="180" t="s">
        <v>379</v>
      </c>
      <c r="U74" s="160">
        <v>0.52915000000000001</v>
      </c>
      <c r="V74" s="160">
        <f>ROUND(E74*U74,2)</f>
        <v>5.34</v>
      </c>
      <c r="W74" s="160"/>
      <c r="X74" s="150"/>
      <c r="Y74" s="150"/>
      <c r="Z74" s="150"/>
      <c r="AA74" s="150"/>
      <c r="AB74" s="150"/>
      <c r="AC74" s="150"/>
      <c r="AD74" s="150"/>
      <c r="AE74" s="150"/>
      <c r="AF74" s="150"/>
      <c r="AG74" s="150" t="s">
        <v>358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59" t="s">
        <v>422</v>
      </c>
      <c r="D75" s="260"/>
      <c r="E75" s="260"/>
      <c r="F75" s="260"/>
      <c r="G75" s="2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388</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381</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335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423</v>
      </c>
      <c r="D77" s="165"/>
      <c r="E77" s="166">
        <v>10.08855</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9</v>
      </c>
      <c r="B79" s="175" t="s">
        <v>424</v>
      </c>
      <c r="C79" s="185" t="s">
        <v>425</v>
      </c>
      <c r="D79" s="176" t="s">
        <v>405</v>
      </c>
      <c r="E79" s="177">
        <v>1.2558</v>
      </c>
      <c r="F79" s="178"/>
      <c r="G79" s="179">
        <f>ROUND(E79*F79,2)</f>
        <v>0</v>
      </c>
      <c r="H79" s="178"/>
      <c r="I79" s="179">
        <f>ROUND(E79*H79,2)</f>
        <v>0</v>
      </c>
      <c r="J79" s="178"/>
      <c r="K79" s="179">
        <f>ROUND(E79*J79,2)</f>
        <v>0</v>
      </c>
      <c r="L79" s="179">
        <v>21</v>
      </c>
      <c r="M79" s="179">
        <f>G79*(1+L79/100)</f>
        <v>0</v>
      </c>
      <c r="N79" s="179">
        <v>0.1656</v>
      </c>
      <c r="O79" s="179">
        <f>ROUND(E79*N79,2)</f>
        <v>0.21</v>
      </c>
      <c r="P79" s="179">
        <v>0</v>
      </c>
      <c r="Q79" s="179">
        <f>ROUND(E79*P79,2)</f>
        <v>0</v>
      </c>
      <c r="R79" s="179" t="s">
        <v>378</v>
      </c>
      <c r="S79" s="179" t="s">
        <v>310</v>
      </c>
      <c r="T79" s="180" t="s">
        <v>379</v>
      </c>
      <c r="U79" s="160">
        <v>1.2225999999999999</v>
      </c>
      <c r="V79" s="160">
        <f>ROUND(E79*U79,2)</f>
        <v>1.54</v>
      </c>
      <c r="W79" s="160"/>
      <c r="X79" s="150"/>
      <c r="Y79" s="150"/>
      <c r="Z79" s="150"/>
      <c r="AA79" s="150"/>
      <c r="AB79" s="150"/>
      <c r="AC79" s="150"/>
      <c r="AD79" s="150"/>
      <c r="AE79" s="150"/>
      <c r="AF79" s="150"/>
      <c r="AG79" s="150" t="s">
        <v>358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59" t="s">
        <v>426</v>
      </c>
      <c r="D80" s="260"/>
      <c r="E80" s="260"/>
      <c r="F80" s="260"/>
      <c r="G80" s="2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388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389</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390</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335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427</v>
      </c>
      <c r="D83" s="165"/>
      <c r="E83" s="166">
        <v>0.2392</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335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392</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335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428</v>
      </c>
      <c r="D85" s="165"/>
      <c r="E85" s="166">
        <v>0.2576</v>
      </c>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394</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429</v>
      </c>
      <c r="D87" s="165"/>
      <c r="E87" s="166">
        <v>0.75900000000000001</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335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1" x14ac:dyDescent="0.2">
      <c r="A89" s="174">
        <v>10</v>
      </c>
      <c r="B89" s="175" t="s">
        <v>430</v>
      </c>
      <c r="C89" s="185" t="s">
        <v>431</v>
      </c>
      <c r="D89" s="176" t="s">
        <v>405</v>
      </c>
      <c r="E89" s="177">
        <v>1.8836999999999999</v>
      </c>
      <c r="F89" s="178"/>
      <c r="G89" s="179">
        <f>ROUND(E89*F89,2)</f>
        <v>0</v>
      </c>
      <c r="H89" s="178"/>
      <c r="I89" s="179">
        <f>ROUND(E89*H89,2)</f>
        <v>0</v>
      </c>
      <c r="J89" s="178"/>
      <c r="K89" s="179">
        <f>ROUND(E89*J89,2)</f>
        <v>0</v>
      </c>
      <c r="L89" s="179">
        <v>21</v>
      </c>
      <c r="M89" s="179">
        <f>G89*(1+L89/100)</f>
        <v>0</v>
      </c>
      <c r="N89" s="179">
        <v>5.4200000000000003E-3</v>
      </c>
      <c r="O89" s="179">
        <f>ROUND(E89*N89,2)</f>
        <v>0.01</v>
      </c>
      <c r="P89" s="179">
        <v>0</v>
      </c>
      <c r="Q89" s="179">
        <f>ROUND(E89*P89,2)</f>
        <v>0</v>
      </c>
      <c r="R89" s="179" t="s">
        <v>378</v>
      </c>
      <c r="S89" s="179" t="s">
        <v>310</v>
      </c>
      <c r="T89" s="180" t="s">
        <v>379</v>
      </c>
      <c r="U89" s="160">
        <v>0.89205000000000001</v>
      </c>
      <c r="V89" s="160">
        <f>ROUND(E89*U89,2)</f>
        <v>1.68</v>
      </c>
      <c r="W89" s="160"/>
      <c r="X89" s="150"/>
      <c r="Y89" s="150"/>
      <c r="Z89" s="150"/>
      <c r="AA89" s="150"/>
      <c r="AB89" s="150"/>
      <c r="AC89" s="150"/>
      <c r="AD89" s="150"/>
      <c r="AE89" s="150"/>
      <c r="AF89" s="150"/>
      <c r="AG89" s="150" t="s">
        <v>358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2.5" outlineLevel="1" x14ac:dyDescent="0.2">
      <c r="A90" s="157"/>
      <c r="B90" s="158"/>
      <c r="C90" s="259" t="s">
        <v>432</v>
      </c>
      <c r="D90" s="260"/>
      <c r="E90" s="260"/>
      <c r="F90" s="260"/>
      <c r="G90" s="2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388</v>
      </c>
      <c r="AH90" s="150"/>
      <c r="AI90" s="150"/>
      <c r="AJ90" s="150"/>
      <c r="AK90" s="150"/>
      <c r="AL90" s="150"/>
      <c r="AM90" s="150"/>
      <c r="AN90" s="150"/>
      <c r="AO90" s="150"/>
      <c r="AP90" s="150"/>
      <c r="AQ90" s="150"/>
      <c r="AR90" s="150"/>
      <c r="AS90" s="150"/>
      <c r="AT90" s="150"/>
      <c r="AU90" s="150"/>
      <c r="AV90" s="150"/>
      <c r="AW90" s="150"/>
      <c r="AX90" s="150"/>
      <c r="AY90" s="150"/>
      <c r="AZ90" s="150"/>
      <c r="BA90" s="181" t="str">
        <f>C90</f>
        <v>plentování potrubí, válcovaných nosníků, výklenků nebo nik, jakéhokoliv tvaru, na jakoukoliv maltu, s potřebným vypnutím pletiva, přetažením a zakotvením drátů a provedení postřiku maltou,</v>
      </c>
      <c r="BB90" s="150"/>
      <c r="BC90" s="150"/>
      <c r="BD90" s="150"/>
      <c r="BE90" s="150"/>
      <c r="BF90" s="150"/>
      <c r="BG90" s="150"/>
      <c r="BH90" s="150"/>
    </row>
    <row r="91" spans="1:60" outlineLevel="1" x14ac:dyDescent="0.2">
      <c r="A91" s="157"/>
      <c r="B91" s="158"/>
      <c r="C91" s="186" t="s">
        <v>389</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390</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335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433</v>
      </c>
      <c r="D93" s="165"/>
      <c r="E93" s="166">
        <v>0.35880000000000001</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335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392</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335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434</v>
      </c>
      <c r="D95" s="165"/>
      <c r="E95" s="166">
        <v>0.38640000000000002</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394</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435</v>
      </c>
      <c r="D97" s="165"/>
      <c r="E97" s="166">
        <v>1.1385000000000001</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335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4">
        <v>11</v>
      </c>
      <c r="B99" s="175" t="s">
        <v>436</v>
      </c>
      <c r="C99" s="185" t="s">
        <v>437</v>
      </c>
      <c r="D99" s="176" t="s">
        <v>377</v>
      </c>
      <c r="E99" s="177">
        <v>16</v>
      </c>
      <c r="F99" s="178"/>
      <c r="G99" s="179">
        <f>ROUND(E99*F99,2)</f>
        <v>0</v>
      </c>
      <c r="H99" s="178"/>
      <c r="I99" s="179">
        <f>ROUND(E99*H99,2)</f>
        <v>0</v>
      </c>
      <c r="J99" s="178"/>
      <c r="K99" s="179">
        <f>ROUND(E99*J99,2)</f>
        <v>0</v>
      </c>
      <c r="L99" s="179">
        <v>21</v>
      </c>
      <c r="M99" s="179">
        <f>G99*(1+L99/100)</f>
        <v>0</v>
      </c>
      <c r="N99" s="179">
        <v>5.0200000000000002E-2</v>
      </c>
      <c r="O99" s="179">
        <f>ROUND(E99*N99,2)</f>
        <v>0.8</v>
      </c>
      <c r="P99" s="179">
        <v>0</v>
      </c>
      <c r="Q99" s="179">
        <f>ROUND(E99*P99,2)</f>
        <v>0</v>
      </c>
      <c r="R99" s="179" t="s">
        <v>386</v>
      </c>
      <c r="S99" s="179" t="s">
        <v>310</v>
      </c>
      <c r="T99" s="180" t="s">
        <v>379</v>
      </c>
      <c r="U99" s="160">
        <v>0.77</v>
      </c>
      <c r="V99" s="160">
        <f>ROUND(E99*U99,2)</f>
        <v>12.32</v>
      </c>
      <c r="W99" s="160"/>
      <c r="X99" s="150"/>
      <c r="Y99" s="150"/>
      <c r="Z99" s="150"/>
      <c r="AA99" s="150"/>
      <c r="AB99" s="150"/>
      <c r="AC99" s="150"/>
      <c r="AD99" s="150"/>
      <c r="AE99" s="150"/>
      <c r="AF99" s="150"/>
      <c r="AG99" s="150" t="s">
        <v>358</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59" t="s">
        <v>438</v>
      </c>
      <c r="D100" s="260"/>
      <c r="E100" s="260"/>
      <c r="F100" s="260"/>
      <c r="G100" s="2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388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381</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335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439</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114</v>
      </c>
      <c r="D103" s="165"/>
      <c r="E103" s="166">
        <v>16</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12</v>
      </c>
      <c r="B105" s="175" t="s">
        <v>440</v>
      </c>
      <c r="C105" s="185" t="s">
        <v>441</v>
      </c>
      <c r="D105" s="176" t="s">
        <v>442</v>
      </c>
      <c r="E105" s="177">
        <v>0.97911000000000004</v>
      </c>
      <c r="F105" s="178"/>
      <c r="G105" s="179">
        <f>ROUND(E105*F105,2)</f>
        <v>0</v>
      </c>
      <c r="H105" s="178"/>
      <c r="I105" s="179">
        <f>ROUND(E105*H105,2)</f>
        <v>0</v>
      </c>
      <c r="J105" s="178"/>
      <c r="K105" s="179">
        <f>ROUND(E105*J105,2)</f>
        <v>0</v>
      </c>
      <c r="L105" s="179">
        <v>21</v>
      </c>
      <c r="M105" s="179">
        <f>G105*(1+L105/100)</f>
        <v>0</v>
      </c>
      <c r="N105" s="179">
        <v>1.6519999999999999</v>
      </c>
      <c r="O105" s="179">
        <f>ROUND(E105*N105,2)</f>
        <v>1.62</v>
      </c>
      <c r="P105" s="179">
        <v>0</v>
      </c>
      <c r="Q105" s="179">
        <f>ROUND(E105*P105,2)</f>
        <v>0</v>
      </c>
      <c r="R105" s="179"/>
      <c r="S105" s="179" t="s">
        <v>342</v>
      </c>
      <c r="T105" s="180" t="s">
        <v>311</v>
      </c>
      <c r="U105" s="160">
        <v>0.16069</v>
      </c>
      <c r="V105" s="160">
        <f>ROUND(E105*U105,2)</f>
        <v>0.16</v>
      </c>
      <c r="W105" s="160"/>
      <c r="X105" s="150"/>
      <c r="Y105" s="150"/>
      <c r="Z105" s="150"/>
      <c r="AA105" s="150"/>
      <c r="AB105" s="150"/>
      <c r="AC105" s="150"/>
      <c r="AD105" s="150"/>
      <c r="AE105" s="150"/>
      <c r="AF105" s="150"/>
      <c r="AG105" s="150" t="s">
        <v>358</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443</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444</v>
      </c>
      <c r="D107" s="165"/>
      <c r="E107" s="166">
        <v>0.21890000000000001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445</v>
      </c>
      <c r="D108" s="165"/>
      <c r="E108" s="166">
        <v>0.10349999999999999</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335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446</v>
      </c>
      <c r="D109" s="165"/>
      <c r="E109" s="166">
        <v>0.29187000000000002</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335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447</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335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448</v>
      </c>
      <c r="D111" s="165"/>
      <c r="E111" s="166">
        <v>0.36484</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13</v>
      </c>
      <c r="B113" s="175" t="s">
        <v>449</v>
      </c>
      <c r="C113" s="185" t="s">
        <v>450</v>
      </c>
      <c r="D113" s="176" t="s">
        <v>398</v>
      </c>
      <c r="E113" s="177">
        <v>3.5340000000000003E-2</v>
      </c>
      <c r="F113" s="178"/>
      <c r="G113" s="179">
        <f>ROUND(E113*F113,2)</f>
        <v>0</v>
      </c>
      <c r="H113" s="178"/>
      <c r="I113" s="179">
        <f>ROUND(E113*H113,2)</f>
        <v>0</v>
      </c>
      <c r="J113" s="178"/>
      <c r="K113" s="179">
        <f>ROUND(E113*J113,2)</f>
        <v>0</v>
      </c>
      <c r="L113" s="179">
        <v>21</v>
      </c>
      <c r="M113" s="179">
        <f>G113*(1+L113/100)</f>
        <v>0</v>
      </c>
      <c r="N113" s="179">
        <v>1</v>
      </c>
      <c r="O113" s="179">
        <f>ROUND(E113*N113,2)</f>
        <v>0.04</v>
      </c>
      <c r="P113" s="179">
        <v>0</v>
      </c>
      <c r="Q113" s="179">
        <f>ROUND(E113*P113,2)</f>
        <v>0</v>
      </c>
      <c r="R113" s="179" t="s">
        <v>451</v>
      </c>
      <c r="S113" s="179" t="s">
        <v>310</v>
      </c>
      <c r="T113" s="180" t="s">
        <v>379</v>
      </c>
      <c r="U113" s="160">
        <v>0</v>
      </c>
      <c r="V113" s="160">
        <f>ROUND(E113*U113,2)</f>
        <v>0</v>
      </c>
      <c r="W113" s="160"/>
      <c r="X113" s="150"/>
      <c r="Y113" s="150"/>
      <c r="Z113" s="150"/>
      <c r="AA113" s="150"/>
      <c r="AB113" s="150"/>
      <c r="AC113" s="150"/>
      <c r="AD113" s="150"/>
      <c r="AE113" s="150"/>
      <c r="AF113" s="150"/>
      <c r="AG113" s="150" t="s">
        <v>452</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389</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390</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453</v>
      </c>
      <c r="D116" s="165"/>
      <c r="E116" s="166">
        <v>1.702E-2</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392</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335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454</v>
      </c>
      <c r="D118" s="165"/>
      <c r="E118" s="166">
        <v>1.8329999999999999E-2</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335</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6"/>
      <c r="D119" s="247"/>
      <c r="E119" s="247"/>
      <c r="F119" s="247"/>
      <c r="G119" s="247"/>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315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4">
        <v>14</v>
      </c>
      <c r="B120" s="175" t="s">
        <v>455</v>
      </c>
      <c r="C120" s="185" t="s">
        <v>456</v>
      </c>
      <c r="D120" s="176" t="s">
        <v>398</v>
      </c>
      <c r="E120" s="177">
        <v>5.9450000000000003E-2</v>
      </c>
      <c r="F120" s="178"/>
      <c r="G120" s="179">
        <f>ROUND(E120*F120,2)</f>
        <v>0</v>
      </c>
      <c r="H120" s="178"/>
      <c r="I120" s="179">
        <f>ROUND(E120*H120,2)</f>
        <v>0</v>
      </c>
      <c r="J120" s="178"/>
      <c r="K120" s="179">
        <f>ROUND(E120*J120,2)</f>
        <v>0</v>
      </c>
      <c r="L120" s="179">
        <v>21</v>
      </c>
      <c r="M120" s="179">
        <f>G120*(1+L120/100)</f>
        <v>0</v>
      </c>
      <c r="N120" s="179">
        <v>1</v>
      </c>
      <c r="O120" s="179">
        <f>ROUND(E120*N120,2)</f>
        <v>0.06</v>
      </c>
      <c r="P120" s="179">
        <v>0</v>
      </c>
      <c r="Q120" s="179">
        <f>ROUND(E120*P120,2)</f>
        <v>0</v>
      </c>
      <c r="R120" s="179" t="s">
        <v>451</v>
      </c>
      <c r="S120" s="179" t="s">
        <v>310</v>
      </c>
      <c r="T120" s="180" t="s">
        <v>379</v>
      </c>
      <c r="U120" s="160">
        <v>0</v>
      </c>
      <c r="V120" s="160">
        <f>ROUND(E120*U120,2)</f>
        <v>0</v>
      </c>
      <c r="W120" s="160"/>
      <c r="X120" s="150"/>
      <c r="Y120" s="150"/>
      <c r="Z120" s="150"/>
      <c r="AA120" s="150"/>
      <c r="AB120" s="150"/>
      <c r="AC120" s="150"/>
      <c r="AD120" s="150"/>
      <c r="AE120" s="150"/>
      <c r="AF120" s="150"/>
      <c r="AG120" s="150" t="s">
        <v>452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389</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335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394</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335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457</v>
      </c>
      <c r="D123" s="165"/>
      <c r="E123" s="166">
        <v>5.9450000000000003E-2</v>
      </c>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335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6"/>
      <c r="D124" s="247"/>
      <c r="E124" s="247"/>
      <c r="F124" s="247"/>
      <c r="G124" s="247"/>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x14ac:dyDescent="0.2">
      <c r="A125" s="168" t="s">
        <v>305</v>
      </c>
      <c r="B125" s="169" t="s">
        <v>140</v>
      </c>
      <c r="C125" s="184" t="s">
        <v>141</v>
      </c>
      <c r="D125" s="170"/>
      <c r="E125" s="171"/>
      <c r="F125" s="172"/>
      <c r="G125" s="172">
        <f>SUMIF(AG126:AG226,"&lt;&gt;NOR",G126:G226)</f>
        <v>0</v>
      </c>
      <c r="H125" s="172"/>
      <c r="I125" s="172">
        <f>SUM(I126:I226)</f>
        <v>0</v>
      </c>
      <c r="J125" s="172"/>
      <c r="K125" s="172">
        <f>SUM(K126:K226)</f>
        <v>0</v>
      </c>
      <c r="L125" s="172"/>
      <c r="M125" s="172">
        <f>SUM(M126:M226)</f>
        <v>0</v>
      </c>
      <c r="N125" s="172"/>
      <c r="O125" s="172">
        <f>SUM(O126:O226)</f>
        <v>51.09</v>
      </c>
      <c r="P125" s="172"/>
      <c r="Q125" s="172">
        <f>SUM(Q126:Q226)</f>
        <v>0</v>
      </c>
      <c r="R125" s="172"/>
      <c r="S125" s="172"/>
      <c r="T125" s="173"/>
      <c r="U125" s="167"/>
      <c r="V125" s="167">
        <f>SUM(V126:V226)</f>
        <v>26.29</v>
      </c>
      <c r="W125" s="167"/>
      <c r="AG125" t="s">
        <v>306</v>
      </c>
    </row>
    <row r="126" spans="1:60" ht="33.75" outlineLevel="1" x14ac:dyDescent="0.2">
      <c r="A126" s="174">
        <v>15</v>
      </c>
      <c r="B126" s="175" t="s">
        <v>458</v>
      </c>
      <c r="C126" s="185" t="s">
        <v>459</v>
      </c>
      <c r="D126" s="176" t="s">
        <v>460</v>
      </c>
      <c r="E126" s="177">
        <v>2</v>
      </c>
      <c r="F126" s="178"/>
      <c r="G126" s="179">
        <f>ROUND(E126*F126,2)</f>
        <v>0</v>
      </c>
      <c r="H126" s="178"/>
      <c r="I126" s="179">
        <f>ROUND(E126*H126,2)</f>
        <v>0</v>
      </c>
      <c r="J126" s="178"/>
      <c r="K126" s="179">
        <f>ROUND(E126*J126,2)</f>
        <v>0</v>
      </c>
      <c r="L126" s="179">
        <v>21</v>
      </c>
      <c r="M126" s="179">
        <f>G126*(1+L126/100)</f>
        <v>0</v>
      </c>
      <c r="N126" s="179">
        <v>2.606E-2</v>
      </c>
      <c r="O126" s="179">
        <f>ROUND(E126*N126,2)</f>
        <v>0.05</v>
      </c>
      <c r="P126" s="179">
        <v>0</v>
      </c>
      <c r="Q126" s="179">
        <f>ROUND(E126*P126,2)</f>
        <v>0</v>
      </c>
      <c r="R126" s="179" t="s">
        <v>378</v>
      </c>
      <c r="S126" s="179" t="s">
        <v>310</v>
      </c>
      <c r="T126" s="180" t="s">
        <v>379</v>
      </c>
      <c r="U126" s="160">
        <v>2.6080000000000001</v>
      </c>
      <c r="V126" s="160">
        <f>ROUND(E126*U126,2)</f>
        <v>5.22</v>
      </c>
      <c r="W126" s="160"/>
      <c r="X126" s="150"/>
      <c r="Y126" s="150"/>
      <c r="Z126" s="150"/>
      <c r="AA126" s="150"/>
      <c r="AB126" s="150"/>
      <c r="AC126" s="150"/>
      <c r="AD126" s="150"/>
      <c r="AE126" s="150"/>
      <c r="AF126" s="150"/>
      <c r="AG126" s="150" t="s">
        <v>358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461</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335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462</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463</v>
      </c>
      <c r="D129" s="165"/>
      <c r="E129" s="166">
        <v>2</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335</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6"/>
      <c r="D130" s="247"/>
      <c r="E130" s="247"/>
      <c r="F130" s="247"/>
      <c r="G130" s="247"/>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2.5" outlineLevel="1" x14ac:dyDescent="0.2">
      <c r="A131" s="174">
        <v>16</v>
      </c>
      <c r="B131" s="175" t="s">
        <v>464</v>
      </c>
      <c r="C131" s="185" t="s">
        <v>465</v>
      </c>
      <c r="D131" s="176" t="s">
        <v>405</v>
      </c>
      <c r="E131" s="177">
        <v>139.85373999999999</v>
      </c>
      <c r="F131" s="178"/>
      <c r="G131" s="179">
        <f>ROUND(E131*F131,2)</f>
        <v>0</v>
      </c>
      <c r="H131" s="178"/>
      <c r="I131" s="179">
        <f>ROUND(E131*H131,2)</f>
        <v>0</v>
      </c>
      <c r="J131" s="178"/>
      <c r="K131" s="179">
        <f>ROUND(E131*J131,2)</f>
        <v>0</v>
      </c>
      <c r="L131" s="179">
        <v>21</v>
      </c>
      <c r="M131" s="179">
        <f>G131*(1+L131/100)</f>
        <v>0</v>
      </c>
      <c r="N131" s="179">
        <v>3.3000000000000002E-2</v>
      </c>
      <c r="O131" s="179">
        <f>ROUND(E131*N131,2)</f>
        <v>4.62</v>
      </c>
      <c r="P131" s="179">
        <v>0</v>
      </c>
      <c r="Q131" s="179">
        <f>ROUND(E131*P131,2)</f>
        <v>0</v>
      </c>
      <c r="R131" s="179"/>
      <c r="S131" s="179" t="s">
        <v>342</v>
      </c>
      <c r="T131" s="180" t="s">
        <v>311</v>
      </c>
      <c r="U131" s="160">
        <v>0</v>
      </c>
      <c r="V131" s="160">
        <f>ROUND(E131*U131,2)</f>
        <v>0</v>
      </c>
      <c r="W131" s="160"/>
      <c r="X131" s="150"/>
      <c r="Y131" s="150"/>
      <c r="Z131" s="150"/>
      <c r="AA131" s="150"/>
      <c r="AB131" s="150"/>
      <c r="AC131" s="150"/>
      <c r="AD131" s="150"/>
      <c r="AE131" s="150"/>
      <c r="AF131" s="150"/>
      <c r="AG131" s="150" t="s">
        <v>358</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466</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335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467</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335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381</v>
      </c>
      <c r="D134" s="165"/>
      <c r="E134" s="166"/>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335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468</v>
      </c>
      <c r="D135" s="165"/>
      <c r="E135" s="166">
        <v>138.46905000000001</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335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469</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470</v>
      </c>
      <c r="D137" s="165"/>
      <c r="E137" s="166">
        <v>1.38469</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33.75" outlineLevel="1" x14ac:dyDescent="0.2">
      <c r="A139" s="174">
        <v>17</v>
      </c>
      <c r="B139" s="175" t="s">
        <v>471</v>
      </c>
      <c r="C139" s="185" t="s">
        <v>472</v>
      </c>
      <c r="D139" s="176" t="s">
        <v>405</v>
      </c>
      <c r="E139" s="177">
        <v>100.80126</v>
      </c>
      <c r="F139" s="178"/>
      <c r="G139" s="179">
        <f>ROUND(E139*F139,2)</f>
        <v>0</v>
      </c>
      <c r="H139" s="178"/>
      <c r="I139" s="179">
        <f>ROUND(E139*H139,2)</f>
        <v>0</v>
      </c>
      <c r="J139" s="178"/>
      <c r="K139" s="179">
        <f>ROUND(E139*J139,2)</f>
        <v>0</v>
      </c>
      <c r="L139" s="179">
        <v>21</v>
      </c>
      <c r="M139" s="179">
        <f>G139*(1+L139/100)</f>
        <v>0</v>
      </c>
      <c r="N139" s="179">
        <v>3.3000000000000002E-2</v>
      </c>
      <c r="O139" s="179">
        <f>ROUND(E139*N139,2)</f>
        <v>3.33</v>
      </c>
      <c r="P139" s="179">
        <v>0</v>
      </c>
      <c r="Q139" s="179">
        <f>ROUND(E139*P139,2)</f>
        <v>0</v>
      </c>
      <c r="R139" s="179"/>
      <c r="S139" s="179" t="s">
        <v>342</v>
      </c>
      <c r="T139" s="180" t="s">
        <v>311</v>
      </c>
      <c r="U139" s="160">
        <v>0</v>
      </c>
      <c r="V139" s="160">
        <f>ROUND(E139*U139,2)</f>
        <v>0</v>
      </c>
      <c r="W139" s="160"/>
      <c r="X139" s="150"/>
      <c r="Y139" s="150"/>
      <c r="Z139" s="150"/>
      <c r="AA139" s="150"/>
      <c r="AB139" s="150"/>
      <c r="AC139" s="150"/>
      <c r="AD139" s="150"/>
      <c r="AE139" s="150"/>
      <c r="AF139" s="150"/>
      <c r="AG139" s="150" t="s">
        <v>358</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467</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335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381</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335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473</v>
      </c>
      <c r="D142" s="165"/>
      <c r="E142" s="166">
        <v>128.7612</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335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474</v>
      </c>
      <c r="D143" s="165"/>
      <c r="E143" s="166">
        <v>-32.76</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335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469</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475</v>
      </c>
      <c r="D145" s="165"/>
      <c r="E145" s="166">
        <v>4.8000600000000002</v>
      </c>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335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6"/>
      <c r="D146" s="247"/>
      <c r="E146" s="247"/>
      <c r="F146" s="247"/>
      <c r="G146" s="247"/>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315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74">
        <v>18</v>
      </c>
      <c r="B147" s="175" t="s">
        <v>476</v>
      </c>
      <c r="C147" s="185" t="s">
        <v>477</v>
      </c>
      <c r="D147" s="176" t="s">
        <v>405</v>
      </c>
      <c r="E147" s="177">
        <v>72.263199999999998</v>
      </c>
      <c r="F147" s="178"/>
      <c r="G147" s="179">
        <f>ROUND(E147*F147,2)</f>
        <v>0</v>
      </c>
      <c r="H147" s="178"/>
      <c r="I147" s="179">
        <f>ROUND(E147*H147,2)</f>
        <v>0</v>
      </c>
      <c r="J147" s="178"/>
      <c r="K147" s="179">
        <f>ROUND(E147*J147,2)</f>
        <v>0</v>
      </c>
      <c r="L147" s="179">
        <v>21</v>
      </c>
      <c r="M147" s="179">
        <f>G147*(1+L147/100)</f>
        <v>0</v>
      </c>
      <c r="N147" s="179">
        <v>3.3000000000000002E-2</v>
      </c>
      <c r="O147" s="179">
        <f>ROUND(E147*N147,2)</f>
        <v>2.38</v>
      </c>
      <c r="P147" s="179">
        <v>0</v>
      </c>
      <c r="Q147" s="179">
        <f>ROUND(E147*P147,2)</f>
        <v>0</v>
      </c>
      <c r="R147" s="179"/>
      <c r="S147" s="179" t="s">
        <v>342</v>
      </c>
      <c r="T147" s="180" t="s">
        <v>311</v>
      </c>
      <c r="U147" s="160">
        <v>0</v>
      </c>
      <c r="V147" s="160">
        <f>ROUND(E147*U147,2)</f>
        <v>0</v>
      </c>
      <c r="W147" s="160"/>
      <c r="X147" s="150"/>
      <c r="Y147" s="150"/>
      <c r="Z147" s="150"/>
      <c r="AA147" s="150"/>
      <c r="AB147" s="150"/>
      <c r="AC147" s="150"/>
      <c r="AD147" s="150"/>
      <c r="AE147" s="150"/>
      <c r="AF147" s="150"/>
      <c r="AG147" s="150" t="s">
        <v>358</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467</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335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381</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478</v>
      </c>
      <c r="D150" s="165"/>
      <c r="E150" s="166">
        <v>68.822100000000006</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469</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335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479</v>
      </c>
      <c r="D152" s="165"/>
      <c r="E152" s="166">
        <v>3.4411100000000001</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335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4">
        <v>19</v>
      </c>
      <c r="B154" s="175" t="s">
        <v>480</v>
      </c>
      <c r="C154" s="185" t="s">
        <v>481</v>
      </c>
      <c r="D154" s="176" t="s">
        <v>405</v>
      </c>
      <c r="E154" s="177">
        <v>1.5093799999999999</v>
      </c>
      <c r="F154" s="178"/>
      <c r="G154" s="179">
        <f>ROUND(E154*F154,2)</f>
        <v>0</v>
      </c>
      <c r="H154" s="178"/>
      <c r="I154" s="179">
        <f>ROUND(E154*H154,2)</f>
        <v>0</v>
      </c>
      <c r="J154" s="178"/>
      <c r="K154" s="179">
        <f>ROUND(E154*J154,2)</f>
        <v>0</v>
      </c>
      <c r="L154" s="179">
        <v>21</v>
      </c>
      <c r="M154" s="179">
        <f>G154*(1+L154/100)</f>
        <v>0</v>
      </c>
      <c r="N154" s="179">
        <v>3.3000000000000002E-2</v>
      </c>
      <c r="O154" s="179">
        <f>ROUND(E154*N154,2)</f>
        <v>0.05</v>
      </c>
      <c r="P154" s="179">
        <v>0</v>
      </c>
      <c r="Q154" s="179">
        <f>ROUND(E154*P154,2)</f>
        <v>0</v>
      </c>
      <c r="R154" s="179"/>
      <c r="S154" s="179" t="s">
        <v>342</v>
      </c>
      <c r="T154" s="180" t="s">
        <v>311</v>
      </c>
      <c r="U154" s="160">
        <v>0</v>
      </c>
      <c r="V154" s="160">
        <f>ROUND(E154*U154,2)</f>
        <v>0</v>
      </c>
      <c r="W154" s="160"/>
      <c r="X154" s="150"/>
      <c r="Y154" s="150"/>
      <c r="Z154" s="150"/>
      <c r="AA154" s="150"/>
      <c r="AB154" s="150"/>
      <c r="AC154" s="150"/>
      <c r="AD154" s="150"/>
      <c r="AE154" s="150"/>
      <c r="AF154" s="150"/>
      <c r="AG154" s="150" t="s">
        <v>358</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467</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335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381</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335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482</v>
      </c>
      <c r="D157" s="165"/>
      <c r="E157" s="166">
        <v>1.5093799999999999</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335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6"/>
      <c r="D158" s="247"/>
      <c r="E158" s="247"/>
      <c r="F158" s="247"/>
      <c r="G158" s="247"/>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20</v>
      </c>
      <c r="B159" s="175" t="s">
        <v>483</v>
      </c>
      <c r="C159" s="185" t="s">
        <v>484</v>
      </c>
      <c r="D159" s="176" t="s">
        <v>405</v>
      </c>
      <c r="E159" s="177">
        <v>281.72430000000003</v>
      </c>
      <c r="F159" s="178"/>
      <c r="G159" s="179">
        <f>ROUND(E159*F159,2)</f>
        <v>0</v>
      </c>
      <c r="H159" s="178"/>
      <c r="I159" s="179">
        <f>ROUND(E159*H159,2)</f>
        <v>0</v>
      </c>
      <c r="J159" s="178"/>
      <c r="K159" s="179">
        <f>ROUND(E159*J159,2)</f>
        <v>0</v>
      </c>
      <c r="L159" s="179">
        <v>21</v>
      </c>
      <c r="M159" s="179">
        <f>G159*(1+L159/100)</f>
        <v>0</v>
      </c>
      <c r="N159" s="179">
        <v>0.125</v>
      </c>
      <c r="O159" s="179">
        <f>ROUND(E159*N159,2)</f>
        <v>35.22</v>
      </c>
      <c r="P159" s="179">
        <v>0</v>
      </c>
      <c r="Q159" s="179">
        <f>ROUND(E159*P159,2)</f>
        <v>0</v>
      </c>
      <c r="R159" s="179"/>
      <c r="S159" s="179" t="s">
        <v>342</v>
      </c>
      <c r="T159" s="180" t="s">
        <v>311</v>
      </c>
      <c r="U159" s="160">
        <v>0</v>
      </c>
      <c r="V159" s="160">
        <f>ROUND(E159*U159,2)</f>
        <v>0</v>
      </c>
      <c r="W159" s="160"/>
      <c r="X159" s="150"/>
      <c r="Y159" s="150"/>
      <c r="Z159" s="150"/>
      <c r="AA159" s="150"/>
      <c r="AB159" s="150"/>
      <c r="AC159" s="150"/>
      <c r="AD159" s="150"/>
      <c r="AE159" s="150"/>
      <c r="AF159" s="150"/>
      <c r="AG159" s="150" t="s">
        <v>358</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381</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335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485</v>
      </c>
      <c r="D161" s="165"/>
      <c r="E161" s="166">
        <v>281.72430000000003</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335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6"/>
      <c r="D162" s="247"/>
      <c r="E162" s="247"/>
      <c r="F162" s="247"/>
      <c r="G162" s="247"/>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315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74">
        <v>21</v>
      </c>
      <c r="B163" s="175" t="s">
        <v>486</v>
      </c>
      <c r="C163" s="185" t="s">
        <v>487</v>
      </c>
      <c r="D163" s="176" t="s">
        <v>405</v>
      </c>
      <c r="E163" s="177">
        <v>15</v>
      </c>
      <c r="F163" s="178"/>
      <c r="G163" s="179">
        <f>ROUND(E163*F163,2)</f>
        <v>0</v>
      </c>
      <c r="H163" s="178"/>
      <c r="I163" s="179">
        <f>ROUND(E163*H163,2)</f>
        <v>0</v>
      </c>
      <c r="J163" s="178"/>
      <c r="K163" s="179">
        <f>ROUND(E163*J163,2)</f>
        <v>0</v>
      </c>
      <c r="L163" s="179">
        <v>21</v>
      </c>
      <c r="M163" s="179">
        <f>G163*(1+L163/100)</f>
        <v>0</v>
      </c>
      <c r="N163" s="179">
        <v>0.125</v>
      </c>
      <c r="O163" s="179">
        <f>ROUND(E163*N163,2)</f>
        <v>1.88</v>
      </c>
      <c r="P163" s="179">
        <v>0</v>
      </c>
      <c r="Q163" s="179">
        <f>ROUND(E163*P163,2)</f>
        <v>0</v>
      </c>
      <c r="R163" s="179"/>
      <c r="S163" s="179" t="s">
        <v>342</v>
      </c>
      <c r="T163" s="180" t="s">
        <v>311</v>
      </c>
      <c r="U163" s="160">
        <v>0</v>
      </c>
      <c r="V163" s="160">
        <f>ROUND(E163*U163,2)</f>
        <v>0</v>
      </c>
      <c r="W163" s="160"/>
      <c r="X163" s="150"/>
      <c r="Y163" s="150"/>
      <c r="Z163" s="150"/>
      <c r="AA163" s="150"/>
      <c r="AB163" s="150"/>
      <c r="AC163" s="150"/>
      <c r="AD163" s="150"/>
      <c r="AE163" s="150"/>
      <c r="AF163" s="150"/>
      <c r="AG163" s="150" t="s">
        <v>358</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488</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335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112</v>
      </c>
      <c r="D165" s="165"/>
      <c r="E165" s="166">
        <v>15</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335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315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22</v>
      </c>
      <c r="B167" s="175" t="s">
        <v>489</v>
      </c>
      <c r="C167" s="185" t="s">
        <v>490</v>
      </c>
      <c r="D167" s="176" t="s">
        <v>491</v>
      </c>
      <c r="E167" s="177">
        <v>22</v>
      </c>
      <c r="F167" s="178"/>
      <c r="G167" s="179">
        <f>ROUND(E167*F167,2)</f>
        <v>0</v>
      </c>
      <c r="H167" s="178"/>
      <c r="I167" s="179">
        <f>ROUND(E167*H167,2)</f>
        <v>0</v>
      </c>
      <c r="J167" s="178"/>
      <c r="K167" s="179">
        <f>ROUND(E167*J167,2)</f>
        <v>0</v>
      </c>
      <c r="L167" s="179">
        <v>21</v>
      </c>
      <c r="M167" s="179">
        <f>G167*(1+L167/100)</f>
        <v>0</v>
      </c>
      <c r="N167" s="179">
        <v>0.125</v>
      </c>
      <c r="O167" s="179">
        <f>ROUND(E167*N167,2)</f>
        <v>2.75</v>
      </c>
      <c r="P167" s="179">
        <v>0</v>
      </c>
      <c r="Q167" s="179">
        <f>ROUND(E167*P167,2)</f>
        <v>0</v>
      </c>
      <c r="R167" s="179"/>
      <c r="S167" s="179" t="s">
        <v>342</v>
      </c>
      <c r="T167" s="180" t="s">
        <v>311</v>
      </c>
      <c r="U167" s="160">
        <v>0</v>
      </c>
      <c r="V167" s="160">
        <f>ROUND(E167*U167,2)</f>
        <v>0</v>
      </c>
      <c r="W167" s="160"/>
      <c r="X167" s="150"/>
      <c r="Y167" s="150"/>
      <c r="Z167" s="150"/>
      <c r="AA167" s="150"/>
      <c r="AB167" s="150"/>
      <c r="AC167" s="150"/>
      <c r="AD167" s="150"/>
      <c r="AE167" s="150"/>
      <c r="AF167" s="150"/>
      <c r="AG167" s="150" t="s">
        <v>358</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488</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492</v>
      </c>
      <c r="D169" s="165"/>
      <c r="E169" s="166">
        <v>22</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335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23</v>
      </c>
      <c r="B171" s="175" t="s">
        <v>493</v>
      </c>
      <c r="C171" s="185" t="s">
        <v>494</v>
      </c>
      <c r="D171" s="176" t="s">
        <v>405</v>
      </c>
      <c r="E171" s="177">
        <v>6.5</v>
      </c>
      <c r="F171" s="178"/>
      <c r="G171" s="179">
        <f>ROUND(E171*F171,2)</f>
        <v>0</v>
      </c>
      <c r="H171" s="178"/>
      <c r="I171" s="179">
        <f>ROUND(E171*H171,2)</f>
        <v>0</v>
      </c>
      <c r="J171" s="178"/>
      <c r="K171" s="179">
        <f>ROUND(E171*J171,2)</f>
        <v>0</v>
      </c>
      <c r="L171" s="179">
        <v>21</v>
      </c>
      <c r="M171" s="179">
        <f>G171*(1+L171/100)</f>
        <v>0</v>
      </c>
      <c r="N171" s="179">
        <v>0.125</v>
      </c>
      <c r="O171" s="179">
        <f>ROUND(E171*N171,2)</f>
        <v>0.81</v>
      </c>
      <c r="P171" s="179">
        <v>0</v>
      </c>
      <c r="Q171" s="179">
        <f>ROUND(E171*P171,2)</f>
        <v>0</v>
      </c>
      <c r="R171" s="179"/>
      <c r="S171" s="179" t="s">
        <v>342</v>
      </c>
      <c r="T171" s="180" t="s">
        <v>311</v>
      </c>
      <c r="U171" s="160">
        <v>0</v>
      </c>
      <c r="V171" s="160">
        <f>ROUND(E171*U171,2)</f>
        <v>0</v>
      </c>
      <c r="W171" s="160"/>
      <c r="X171" s="150"/>
      <c r="Y171" s="150"/>
      <c r="Z171" s="150"/>
      <c r="AA171" s="150"/>
      <c r="AB171" s="150"/>
      <c r="AC171" s="150"/>
      <c r="AD171" s="150"/>
      <c r="AE171" s="150"/>
      <c r="AF171" s="150"/>
      <c r="AG171" s="150" t="s">
        <v>358</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495</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335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496</v>
      </c>
      <c r="D173" s="165"/>
      <c r="E173" s="166">
        <v>6.5</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6"/>
      <c r="D174" s="247"/>
      <c r="E174" s="247"/>
      <c r="F174" s="247"/>
      <c r="G174" s="247"/>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315</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4">
        <v>24</v>
      </c>
      <c r="B175" s="175" t="s">
        <v>497</v>
      </c>
      <c r="C175" s="185" t="s">
        <v>498</v>
      </c>
      <c r="D175" s="176" t="s">
        <v>405</v>
      </c>
      <c r="E175" s="177">
        <v>84.579899999999995</v>
      </c>
      <c r="F175" s="178"/>
      <c r="G175" s="179">
        <f>ROUND(E175*F175,2)</f>
        <v>0</v>
      </c>
      <c r="H175" s="178"/>
      <c r="I175" s="179">
        <f>ROUND(E175*H175,2)</f>
        <v>0</v>
      </c>
      <c r="J175" s="178"/>
      <c r="K175" s="179">
        <f>ROUND(E175*J175,2)</f>
        <v>0</v>
      </c>
      <c r="L175" s="179">
        <v>21</v>
      </c>
      <c r="M175" s="179">
        <f>G175*(1+L175/100)</f>
        <v>0</v>
      </c>
      <c r="N175" s="179">
        <v>0</v>
      </c>
      <c r="O175" s="179">
        <f>ROUND(E175*N175,2)</f>
        <v>0</v>
      </c>
      <c r="P175" s="179">
        <v>0</v>
      </c>
      <c r="Q175" s="179">
        <f>ROUND(E175*P175,2)</f>
        <v>0</v>
      </c>
      <c r="R175" s="179"/>
      <c r="S175" s="179" t="s">
        <v>342</v>
      </c>
      <c r="T175" s="180" t="s">
        <v>311</v>
      </c>
      <c r="U175" s="160">
        <v>0</v>
      </c>
      <c r="V175" s="160">
        <f>ROUND(E175*U175,2)</f>
        <v>0</v>
      </c>
      <c r="W175" s="160"/>
      <c r="X175" s="150"/>
      <c r="Y175" s="150"/>
      <c r="Z175" s="150"/>
      <c r="AA175" s="150"/>
      <c r="AB175" s="150"/>
      <c r="AC175" s="150"/>
      <c r="AD175" s="150"/>
      <c r="AE175" s="150"/>
      <c r="AF175" s="150"/>
      <c r="AG175" s="150" t="s">
        <v>499</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381</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335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500</v>
      </c>
      <c r="D177" s="165"/>
      <c r="E177" s="166">
        <v>84.938400000000001</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335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501</v>
      </c>
      <c r="D178" s="165"/>
      <c r="E178" s="166">
        <v>4.4414999999999996</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335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502</v>
      </c>
      <c r="D179" s="165"/>
      <c r="E179" s="166">
        <v>-8.8000000000000007</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503</v>
      </c>
      <c r="D180" s="165"/>
      <c r="E180" s="166">
        <v>4</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25</v>
      </c>
      <c r="B182" s="175" t="s">
        <v>504</v>
      </c>
      <c r="C182" s="185" t="s">
        <v>505</v>
      </c>
      <c r="D182" s="176" t="s">
        <v>405</v>
      </c>
      <c r="E182" s="177">
        <v>18.611999999999998</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342</v>
      </c>
      <c r="T182" s="180" t="s">
        <v>311</v>
      </c>
      <c r="U182" s="160">
        <v>0</v>
      </c>
      <c r="V182" s="160">
        <f>ROUND(E182*U182,2)</f>
        <v>0</v>
      </c>
      <c r="W182" s="160"/>
      <c r="X182" s="150"/>
      <c r="Y182" s="150"/>
      <c r="Z182" s="150"/>
      <c r="AA182" s="150"/>
      <c r="AB182" s="150"/>
      <c r="AC182" s="150"/>
      <c r="AD182" s="150"/>
      <c r="AE182" s="150"/>
      <c r="AF182" s="150"/>
      <c r="AG182" s="150" t="s">
        <v>499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381</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335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506</v>
      </c>
      <c r="D184" s="165"/>
      <c r="E184" s="166">
        <v>18.611999999999998</v>
      </c>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335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26</v>
      </c>
      <c r="B186" s="175" t="s">
        <v>507</v>
      </c>
      <c r="C186" s="185" t="s">
        <v>508</v>
      </c>
      <c r="D186" s="176" t="s">
        <v>405</v>
      </c>
      <c r="E186" s="177">
        <v>53.570500000000003</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342</v>
      </c>
      <c r="T186" s="180" t="s">
        <v>311</v>
      </c>
      <c r="U186" s="160">
        <v>0</v>
      </c>
      <c r="V186" s="160">
        <f>ROUND(E186*U186,2)</f>
        <v>0</v>
      </c>
      <c r="W186" s="160"/>
      <c r="X186" s="150"/>
      <c r="Y186" s="150"/>
      <c r="Z186" s="150"/>
      <c r="AA186" s="150"/>
      <c r="AB186" s="150"/>
      <c r="AC186" s="150"/>
      <c r="AD186" s="150"/>
      <c r="AE186" s="150"/>
      <c r="AF186" s="150"/>
      <c r="AG186" s="150" t="s">
        <v>499</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381</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335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509</v>
      </c>
      <c r="D188" s="165"/>
      <c r="E188" s="166">
        <v>56.470500000000001</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335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510</v>
      </c>
      <c r="D189" s="165"/>
      <c r="E189" s="166">
        <v>-2.9</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335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27</v>
      </c>
      <c r="B191" s="175" t="s">
        <v>511</v>
      </c>
      <c r="C191" s="185" t="s">
        <v>512</v>
      </c>
      <c r="D191" s="176" t="s">
        <v>491</v>
      </c>
      <c r="E191" s="177">
        <v>20</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342</v>
      </c>
      <c r="T191" s="180" t="s">
        <v>311</v>
      </c>
      <c r="U191" s="160">
        <v>0</v>
      </c>
      <c r="V191" s="160">
        <f>ROUND(E191*U191,2)</f>
        <v>0</v>
      </c>
      <c r="W191" s="160"/>
      <c r="X191" s="150"/>
      <c r="Y191" s="150"/>
      <c r="Z191" s="150"/>
      <c r="AA191" s="150"/>
      <c r="AB191" s="150"/>
      <c r="AC191" s="150"/>
      <c r="AD191" s="150"/>
      <c r="AE191" s="150"/>
      <c r="AF191" s="150"/>
      <c r="AG191" s="150" t="s">
        <v>358</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381</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130</v>
      </c>
      <c r="D193" s="165"/>
      <c r="E193" s="166">
        <v>20</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28</v>
      </c>
      <c r="B195" s="175" t="s">
        <v>513</v>
      </c>
      <c r="C195" s="185" t="s">
        <v>514</v>
      </c>
      <c r="D195" s="176" t="s">
        <v>491</v>
      </c>
      <c r="E195" s="177">
        <v>80.844999999999999</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342</v>
      </c>
      <c r="T195" s="180" t="s">
        <v>311</v>
      </c>
      <c r="U195" s="160">
        <v>0</v>
      </c>
      <c r="V195" s="160">
        <f>ROUND(E195*U195,2)</f>
        <v>0</v>
      </c>
      <c r="W195" s="160"/>
      <c r="X195" s="150"/>
      <c r="Y195" s="150"/>
      <c r="Z195" s="150"/>
      <c r="AA195" s="150"/>
      <c r="AB195" s="150"/>
      <c r="AC195" s="150"/>
      <c r="AD195" s="150"/>
      <c r="AE195" s="150"/>
      <c r="AF195" s="150"/>
      <c r="AG195" s="150" t="s">
        <v>358</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381</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515</v>
      </c>
      <c r="D197" s="165"/>
      <c r="E197" s="166">
        <v>80.844999999999999</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335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4">
        <v>29</v>
      </c>
      <c r="B199" s="175" t="s">
        <v>516</v>
      </c>
      <c r="C199" s="185" t="s">
        <v>517</v>
      </c>
      <c r="D199" s="176" t="s">
        <v>518</v>
      </c>
      <c r="E199" s="177">
        <v>11</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342</v>
      </c>
      <c r="T199" s="180" t="s">
        <v>311</v>
      </c>
      <c r="U199" s="160">
        <v>0.43</v>
      </c>
      <c r="V199" s="160">
        <f>ROUND(E199*U199,2)</f>
        <v>4.7300000000000004</v>
      </c>
      <c r="W199" s="160"/>
      <c r="X199" s="150"/>
      <c r="Y199" s="150"/>
      <c r="Z199" s="150"/>
      <c r="AA199" s="150"/>
      <c r="AB199" s="150"/>
      <c r="AC199" s="150"/>
      <c r="AD199" s="150"/>
      <c r="AE199" s="150"/>
      <c r="AF199" s="150"/>
      <c r="AG199" s="150" t="s">
        <v>358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381</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335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104</v>
      </c>
      <c r="D201" s="165"/>
      <c r="E201" s="166">
        <v>11</v>
      </c>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335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6"/>
      <c r="D202" s="247"/>
      <c r="E202" s="247"/>
      <c r="F202" s="247"/>
      <c r="G202" s="247"/>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4">
        <v>30</v>
      </c>
      <c r="B203" s="175" t="s">
        <v>519</v>
      </c>
      <c r="C203" s="185" t="s">
        <v>520</v>
      </c>
      <c r="D203" s="176" t="s">
        <v>518</v>
      </c>
      <c r="E203" s="177">
        <v>10</v>
      </c>
      <c r="F203" s="178"/>
      <c r="G203" s="179">
        <f>ROUND(E203*F203,2)</f>
        <v>0</v>
      </c>
      <c r="H203" s="178"/>
      <c r="I203" s="179">
        <f>ROUND(E203*H203,2)</f>
        <v>0</v>
      </c>
      <c r="J203" s="178"/>
      <c r="K203" s="179">
        <f>ROUND(E203*J203,2)</f>
        <v>0</v>
      </c>
      <c r="L203" s="179">
        <v>21</v>
      </c>
      <c r="M203" s="179">
        <f>G203*(1+L203/100)</f>
        <v>0</v>
      </c>
      <c r="N203" s="179">
        <v>0</v>
      </c>
      <c r="O203" s="179">
        <f>ROUND(E203*N203,2)</f>
        <v>0</v>
      </c>
      <c r="P203" s="179">
        <v>0</v>
      </c>
      <c r="Q203" s="179">
        <f>ROUND(E203*P203,2)</f>
        <v>0</v>
      </c>
      <c r="R203" s="179"/>
      <c r="S203" s="179" t="s">
        <v>342</v>
      </c>
      <c r="T203" s="180" t="s">
        <v>311</v>
      </c>
      <c r="U203" s="160">
        <v>0.43</v>
      </c>
      <c r="V203" s="160">
        <f>ROUND(E203*U203,2)</f>
        <v>4.3</v>
      </c>
      <c r="W203" s="160"/>
      <c r="X203" s="150"/>
      <c r="Y203" s="150"/>
      <c r="Z203" s="150"/>
      <c r="AA203" s="150"/>
      <c r="AB203" s="150"/>
      <c r="AC203" s="150"/>
      <c r="AD203" s="150"/>
      <c r="AE203" s="150"/>
      <c r="AF203" s="150"/>
      <c r="AG203" s="150" t="s">
        <v>358</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495</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335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101</v>
      </c>
      <c r="D205" s="165"/>
      <c r="E205" s="166">
        <v>10</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31</v>
      </c>
      <c r="B207" s="175" t="s">
        <v>521</v>
      </c>
      <c r="C207" s="185" t="s">
        <v>522</v>
      </c>
      <c r="D207" s="176" t="s">
        <v>518</v>
      </c>
      <c r="E207" s="177">
        <v>1</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342</v>
      </c>
      <c r="T207" s="180" t="s">
        <v>311</v>
      </c>
      <c r="U207" s="160">
        <v>0.43</v>
      </c>
      <c r="V207" s="160">
        <f>ROUND(E207*U207,2)</f>
        <v>0.43</v>
      </c>
      <c r="W207" s="160"/>
      <c r="X207" s="150"/>
      <c r="Y207" s="150"/>
      <c r="Z207" s="150"/>
      <c r="AA207" s="150"/>
      <c r="AB207" s="150"/>
      <c r="AC207" s="150"/>
      <c r="AD207" s="150"/>
      <c r="AE207" s="150"/>
      <c r="AF207" s="150"/>
      <c r="AG207" s="150" t="s">
        <v>358</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495</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335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92</v>
      </c>
      <c r="D209" s="165"/>
      <c r="E209" s="166">
        <v>1</v>
      </c>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335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315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32</v>
      </c>
      <c r="B211" s="175" t="s">
        <v>523</v>
      </c>
      <c r="C211" s="185" t="s">
        <v>524</v>
      </c>
      <c r="D211" s="176" t="s">
        <v>518</v>
      </c>
      <c r="E211" s="177">
        <v>11</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342</v>
      </c>
      <c r="T211" s="180" t="s">
        <v>311</v>
      </c>
      <c r="U211" s="160">
        <v>0.43</v>
      </c>
      <c r="V211" s="160">
        <f>ROUND(E211*U211,2)</f>
        <v>4.7300000000000004</v>
      </c>
      <c r="W211" s="160"/>
      <c r="X211" s="150"/>
      <c r="Y211" s="150"/>
      <c r="Z211" s="150"/>
      <c r="AA211" s="150"/>
      <c r="AB211" s="150"/>
      <c r="AC211" s="150"/>
      <c r="AD211" s="150"/>
      <c r="AE211" s="150"/>
      <c r="AF211" s="150"/>
      <c r="AG211" s="150" t="s">
        <v>358</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495</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335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104</v>
      </c>
      <c r="D213" s="165"/>
      <c r="E213" s="166">
        <v>11</v>
      </c>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335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6"/>
      <c r="D214" s="247"/>
      <c r="E214" s="247"/>
      <c r="F214" s="247"/>
      <c r="G214" s="247"/>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4">
        <v>33</v>
      </c>
      <c r="B215" s="175" t="s">
        <v>525</v>
      </c>
      <c r="C215" s="185" t="s">
        <v>526</v>
      </c>
      <c r="D215" s="176" t="s">
        <v>518</v>
      </c>
      <c r="E215" s="177">
        <v>1</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342</v>
      </c>
      <c r="T215" s="180" t="s">
        <v>311</v>
      </c>
      <c r="U215" s="160">
        <v>0.43</v>
      </c>
      <c r="V215" s="160">
        <f>ROUND(E215*U215,2)</f>
        <v>0.43</v>
      </c>
      <c r="W215" s="160"/>
      <c r="X215" s="150"/>
      <c r="Y215" s="150"/>
      <c r="Z215" s="150"/>
      <c r="AA215" s="150"/>
      <c r="AB215" s="150"/>
      <c r="AC215" s="150"/>
      <c r="AD215" s="150"/>
      <c r="AE215" s="150"/>
      <c r="AF215" s="150"/>
      <c r="AG215" s="150" t="s">
        <v>358</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495</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335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92</v>
      </c>
      <c r="D217" s="165"/>
      <c r="E217" s="166">
        <v>1</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335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6"/>
      <c r="D218" s="247"/>
      <c r="E218" s="247"/>
      <c r="F218" s="247"/>
      <c r="G218" s="247"/>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34</v>
      </c>
      <c r="B219" s="175" t="s">
        <v>527</v>
      </c>
      <c r="C219" s="185" t="s">
        <v>528</v>
      </c>
      <c r="D219" s="176" t="s">
        <v>518</v>
      </c>
      <c r="E219" s="177">
        <v>8</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342</v>
      </c>
      <c r="T219" s="180" t="s">
        <v>311</v>
      </c>
      <c r="U219" s="160">
        <v>0.43</v>
      </c>
      <c r="V219" s="160">
        <f>ROUND(E219*U219,2)</f>
        <v>3.44</v>
      </c>
      <c r="W219" s="160"/>
      <c r="X219" s="150"/>
      <c r="Y219" s="150"/>
      <c r="Z219" s="150"/>
      <c r="AA219" s="150"/>
      <c r="AB219" s="150"/>
      <c r="AC219" s="150"/>
      <c r="AD219" s="150"/>
      <c r="AE219" s="150"/>
      <c r="AF219" s="150"/>
      <c r="AG219" s="150" t="s">
        <v>358</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495</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335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157</v>
      </c>
      <c r="D221" s="165"/>
      <c r="E221" s="166">
        <v>8</v>
      </c>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335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6"/>
      <c r="D222" s="247"/>
      <c r="E222" s="247"/>
      <c r="F222" s="247"/>
      <c r="G222" s="247"/>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315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35</v>
      </c>
      <c r="B223" s="175" t="s">
        <v>529</v>
      </c>
      <c r="C223" s="185" t="s">
        <v>530</v>
      </c>
      <c r="D223" s="176" t="s">
        <v>518</v>
      </c>
      <c r="E223" s="177">
        <v>7</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342</v>
      </c>
      <c r="T223" s="180" t="s">
        <v>311</v>
      </c>
      <c r="U223" s="160">
        <v>0.43</v>
      </c>
      <c r="V223" s="160">
        <f>ROUND(E223*U223,2)</f>
        <v>3.01</v>
      </c>
      <c r="W223" s="160"/>
      <c r="X223" s="150"/>
      <c r="Y223" s="150"/>
      <c r="Z223" s="150"/>
      <c r="AA223" s="150"/>
      <c r="AB223" s="150"/>
      <c r="AC223" s="150"/>
      <c r="AD223" s="150"/>
      <c r="AE223" s="150"/>
      <c r="AF223" s="150"/>
      <c r="AG223" s="150" t="s">
        <v>358</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495</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335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233</v>
      </c>
      <c r="D225" s="165"/>
      <c r="E225" s="166">
        <v>7</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335</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315</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x14ac:dyDescent="0.2">
      <c r="A227" s="168" t="s">
        <v>305</v>
      </c>
      <c r="B227" s="169" t="s">
        <v>153</v>
      </c>
      <c r="C227" s="184" t="s">
        <v>154</v>
      </c>
      <c r="D227" s="170"/>
      <c r="E227" s="171"/>
      <c r="F227" s="172"/>
      <c r="G227" s="172">
        <f>SUMIF(AG228:AG319,"&lt;&gt;NOR",G228:G319)</f>
        <v>0</v>
      </c>
      <c r="H227" s="172"/>
      <c r="I227" s="172">
        <f>SUM(I228:I319)</f>
        <v>0</v>
      </c>
      <c r="J227" s="172"/>
      <c r="K227" s="172">
        <f>SUM(K228:K319)</f>
        <v>0</v>
      </c>
      <c r="L227" s="172"/>
      <c r="M227" s="172">
        <f>SUM(M228:M319)</f>
        <v>0</v>
      </c>
      <c r="N227" s="172"/>
      <c r="O227" s="172">
        <f>SUM(O228:O319)</f>
        <v>28.93</v>
      </c>
      <c r="P227" s="172"/>
      <c r="Q227" s="172">
        <f>SUM(Q228:Q319)</f>
        <v>0</v>
      </c>
      <c r="R227" s="172"/>
      <c r="S227" s="172"/>
      <c r="T227" s="173"/>
      <c r="U227" s="167"/>
      <c r="V227" s="167">
        <f>SUM(V228:V319)</f>
        <v>520.74</v>
      </c>
      <c r="W227" s="167"/>
      <c r="AG227" t="s">
        <v>306</v>
      </c>
    </row>
    <row r="228" spans="1:60" ht="22.5" outlineLevel="1" x14ac:dyDescent="0.2">
      <c r="A228" s="174">
        <v>36</v>
      </c>
      <c r="B228" s="175" t="s">
        <v>531</v>
      </c>
      <c r="C228" s="185" t="s">
        <v>532</v>
      </c>
      <c r="D228" s="176" t="s">
        <v>405</v>
      </c>
      <c r="E228" s="177">
        <v>25.95</v>
      </c>
      <c r="F228" s="178"/>
      <c r="G228" s="179">
        <f>ROUND(E228*F228,2)</f>
        <v>0</v>
      </c>
      <c r="H228" s="178"/>
      <c r="I228" s="179">
        <f>ROUND(E228*H228,2)</f>
        <v>0</v>
      </c>
      <c r="J228" s="178"/>
      <c r="K228" s="179">
        <f>ROUND(E228*J228,2)</f>
        <v>0</v>
      </c>
      <c r="L228" s="179">
        <v>21</v>
      </c>
      <c r="M228" s="179">
        <f>G228*(1+L228/100)</f>
        <v>0</v>
      </c>
      <c r="N228" s="179">
        <v>5.1229999999999998E-2</v>
      </c>
      <c r="O228" s="179">
        <f>ROUND(E228*N228,2)</f>
        <v>1.33</v>
      </c>
      <c r="P228" s="179">
        <v>0</v>
      </c>
      <c r="Q228" s="179">
        <f>ROUND(E228*P228,2)</f>
        <v>0</v>
      </c>
      <c r="R228" s="179" t="s">
        <v>378</v>
      </c>
      <c r="S228" s="179" t="s">
        <v>310</v>
      </c>
      <c r="T228" s="180" t="s">
        <v>379</v>
      </c>
      <c r="U228" s="160">
        <v>0.90800000000000003</v>
      </c>
      <c r="V228" s="160">
        <f>ROUND(E228*U228,2)</f>
        <v>23.56</v>
      </c>
      <c r="W228" s="160"/>
      <c r="X228" s="150"/>
      <c r="Y228" s="150"/>
      <c r="Z228" s="150"/>
      <c r="AA228" s="150"/>
      <c r="AB228" s="150"/>
      <c r="AC228" s="150"/>
      <c r="AD228" s="150"/>
      <c r="AE228" s="150"/>
      <c r="AF228" s="150"/>
      <c r="AG228" s="150" t="s">
        <v>358</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59" t="s">
        <v>533</v>
      </c>
      <c r="D229" s="260"/>
      <c r="E229" s="260"/>
      <c r="F229" s="260"/>
      <c r="G229" s="2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388</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495</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335</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534</v>
      </c>
      <c r="D231" s="165"/>
      <c r="E231" s="166">
        <v>25.95</v>
      </c>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335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6"/>
      <c r="D232" s="247"/>
      <c r="E232" s="247"/>
      <c r="F232" s="247"/>
      <c r="G232" s="247"/>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74">
        <v>37</v>
      </c>
      <c r="B233" s="175" t="s">
        <v>535</v>
      </c>
      <c r="C233" s="185" t="s">
        <v>536</v>
      </c>
      <c r="D233" s="176" t="s">
        <v>405</v>
      </c>
      <c r="E233" s="177">
        <v>2.5950000000000002</v>
      </c>
      <c r="F233" s="178"/>
      <c r="G233" s="179">
        <f>ROUND(E233*F233,2)</f>
        <v>0</v>
      </c>
      <c r="H233" s="178"/>
      <c r="I233" s="179">
        <f>ROUND(E233*H233,2)</f>
        <v>0</v>
      </c>
      <c r="J233" s="178"/>
      <c r="K233" s="179">
        <f>ROUND(E233*J233,2)</f>
        <v>0</v>
      </c>
      <c r="L233" s="179">
        <v>21</v>
      </c>
      <c r="M233" s="179">
        <f>G233*(1+L233/100)</f>
        <v>0</v>
      </c>
      <c r="N233" s="179">
        <v>4.1099999999999999E-3</v>
      </c>
      <c r="O233" s="179">
        <f>ROUND(E233*N233,2)</f>
        <v>0.01</v>
      </c>
      <c r="P233" s="179">
        <v>0</v>
      </c>
      <c r="Q233" s="179">
        <f>ROUND(E233*P233,2)</f>
        <v>0</v>
      </c>
      <c r="R233" s="179" t="s">
        <v>378</v>
      </c>
      <c r="S233" s="179" t="s">
        <v>310</v>
      </c>
      <c r="T233" s="180" t="s">
        <v>379</v>
      </c>
      <c r="U233" s="160">
        <v>0.48399999999999999</v>
      </c>
      <c r="V233" s="160">
        <f>ROUND(E233*U233,2)</f>
        <v>1.26</v>
      </c>
      <c r="W233" s="160"/>
      <c r="X233" s="150"/>
      <c r="Y233" s="150"/>
      <c r="Z233" s="150"/>
      <c r="AA233" s="150"/>
      <c r="AB233" s="150"/>
      <c r="AC233" s="150"/>
      <c r="AD233" s="150"/>
      <c r="AE233" s="150"/>
      <c r="AF233" s="150"/>
      <c r="AG233" s="150" t="s">
        <v>358</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59" t="s">
        <v>533</v>
      </c>
      <c r="D234" s="260"/>
      <c r="E234" s="260"/>
      <c r="F234" s="260"/>
      <c r="G234" s="2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388</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537</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335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495</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335</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538</v>
      </c>
      <c r="D237" s="165"/>
      <c r="E237" s="166">
        <v>2.5950000000000002</v>
      </c>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335</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6"/>
      <c r="D238" s="247"/>
      <c r="E238" s="247"/>
      <c r="F238" s="247"/>
      <c r="G238" s="247"/>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315</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38</v>
      </c>
      <c r="B239" s="175" t="s">
        <v>539</v>
      </c>
      <c r="C239" s="185" t="s">
        <v>540</v>
      </c>
      <c r="D239" s="176" t="s">
        <v>405</v>
      </c>
      <c r="E239" s="177">
        <v>22.2075</v>
      </c>
      <c r="F239" s="178"/>
      <c r="G239" s="179">
        <f>ROUND(E239*F239,2)</f>
        <v>0</v>
      </c>
      <c r="H239" s="178"/>
      <c r="I239" s="179">
        <f>ROUND(E239*H239,2)</f>
        <v>0</v>
      </c>
      <c r="J239" s="178"/>
      <c r="K239" s="179">
        <f>ROUND(E239*J239,2)</f>
        <v>0</v>
      </c>
      <c r="L239" s="179">
        <v>21</v>
      </c>
      <c r="M239" s="179">
        <f>G239*(1+L239/100)</f>
        <v>0</v>
      </c>
      <c r="N239" s="179">
        <v>6.8000000000000005E-2</v>
      </c>
      <c r="O239" s="179">
        <f>ROUND(E239*N239,2)</f>
        <v>1.51</v>
      </c>
      <c r="P239" s="179">
        <v>0</v>
      </c>
      <c r="Q239" s="179">
        <f>ROUND(E239*P239,2)</f>
        <v>0</v>
      </c>
      <c r="R239" s="179" t="s">
        <v>386</v>
      </c>
      <c r="S239" s="179" t="s">
        <v>310</v>
      </c>
      <c r="T239" s="180" t="s">
        <v>379</v>
      </c>
      <c r="U239" s="160">
        <v>0.71397999999999995</v>
      </c>
      <c r="V239" s="160">
        <f>ROUND(E239*U239,2)</f>
        <v>15.86</v>
      </c>
      <c r="W239" s="160"/>
      <c r="X239" s="150"/>
      <c r="Y239" s="150"/>
      <c r="Z239" s="150"/>
      <c r="AA239" s="150"/>
      <c r="AB239" s="150"/>
      <c r="AC239" s="150"/>
      <c r="AD239" s="150"/>
      <c r="AE239" s="150"/>
      <c r="AF239" s="150"/>
      <c r="AG239" s="150" t="s">
        <v>499</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59" t="s">
        <v>541</v>
      </c>
      <c r="D240" s="260"/>
      <c r="E240" s="260"/>
      <c r="F240" s="260"/>
      <c r="G240" s="2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388</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461</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335</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542</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335</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543</v>
      </c>
      <c r="D243" s="165"/>
      <c r="E243" s="166">
        <v>22.2075</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335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39</v>
      </c>
      <c r="B245" s="175" t="s">
        <v>544</v>
      </c>
      <c r="C245" s="185" t="s">
        <v>545</v>
      </c>
      <c r="D245" s="176" t="s">
        <v>460</v>
      </c>
      <c r="E245" s="177">
        <v>115.5</v>
      </c>
      <c r="F245" s="178"/>
      <c r="G245" s="179">
        <f>ROUND(E245*F245,2)</f>
        <v>0</v>
      </c>
      <c r="H245" s="178"/>
      <c r="I245" s="179">
        <f>ROUND(E245*H245,2)</f>
        <v>0</v>
      </c>
      <c r="J245" s="178"/>
      <c r="K245" s="179">
        <f>ROUND(E245*J245,2)</f>
        <v>0</v>
      </c>
      <c r="L245" s="179">
        <v>21</v>
      </c>
      <c r="M245" s="179">
        <f>G245*(1+L245/100)</f>
        <v>0</v>
      </c>
      <c r="N245" s="179">
        <v>2.3800000000000002E-3</v>
      </c>
      <c r="O245" s="179">
        <f>ROUND(E245*N245,2)</f>
        <v>0.27</v>
      </c>
      <c r="P245" s="179">
        <v>0</v>
      </c>
      <c r="Q245" s="179">
        <f>ROUND(E245*P245,2)</f>
        <v>0</v>
      </c>
      <c r="R245" s="179" t="s">
        <v>386</v>
      </c>
      <c r="S245" s="179" t="s">
        <v>310</v>
      </c>
      <c r="T245" s="180" t="s">
        <v>379</v>
      </c>
      <c r="U245" s="160">
        <v>0.18232999999999999</v>
      </c>
      <c r="V245" s="160">
        <f>ROUND(E245*U245,2)</f>
        <v>21.06</v>
      </c>
      <c r="W245" s="160"/>
      <c r="X245" s="150"/>
      <c r="Y245" s="150"/>
      <c r="Z245" s="150"/>
      <c r="AA245" s="150"/>
      <c r="AB245" s="150"/>
      <c r="AC245" s="150"/>
      <c r="AD245" s="150"/>
      <c r="AE245" s="150"/>
      <c r="AF245" s="150"/>
      <c r="AG245" s="150" t="s">
        <v>358</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381</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335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546</v>
      </c>
      <c r="D247" s="165"/>
      <c r="E247" s="166">
        <v>115.5</v>
      </c>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335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6"/>
      <c r="D248" s="247"/>
      <c r="E248" s="247"/>
      <c r="F248" s="247"/>
      <c r="G248" s="247"/>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315</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74">
        <v>40</v>
      </c>
      <c r="B249" s="175" t="s">
        <v>547</v>
      </c>
      <c r="C249" s="185" t="s">
        <v>548</v>
      </c>
      <c r="D249" s="176" t="s">
        <v>405</v>
      </c>
      <c r="E249" s="177">
        <v>353.86496</v>
      </c>
      <c r="F249" s="178"/>
      <c r="G249" s="179">
        <f>ROUND(E249*F249,2)</f>
        <v>0</v>
      </c>
      <c r="H249" s="178"/>
      <c r="I249" s="179">
        <f>ROUND(E249*H249,2)</f>
        <v>0</v>
      </c>
      <c r="J249" s="178"/>
      <c r="K249" s="179">
        <f>ROUND(E249*J249,2)</f>
        <v>0</v>
      </c>
      <c r="L249" s="179">
        <v>21</v>
      </c>
      <c r="M249" s="179">
        <f>G249*(1+L249/100)</f>
        <v>0</v>
      </c>
      <c r="N249" s="179">
        <v>4.7660000000000001E-2</v>
      </c>
      <c r="O249" s="179">
        <f>ROUND(E249*N249,2)</f>
        <v>16.87</v>
      </c>
      <c r="P249" s="179">
        <v>0</v>
      </c>
      <c r="Q249" s="179">
        <f>ROUND(E249*P249,2)</f>
        <v>0</v>
      </c>
      <c r="R249" s="179" t="s">
        <v>378</v>
      </c>
      <c r="S249" s="179" t="s">
        <v>310</v>
      </c>
      <c r="T249" s="180" t="s">
        <v>379</v>
      </c>
      <c r="U249" s="160">
        <v>0.65600000000000003</v>
      </c>
      <c r="V249" s="160">
        <f>ROUND(E249*U249,2)</f>
        <v>232.14</v>
      </c>
      <c r="W249" s="160"/>
      <c r="X249" s="150"/>
      <c r="Y249" s="150"/>
      <c r="Z249" s="150"/>
      <c r="AA249" s="150"/>
      <c r="AB249" s="150"/>
      <c r="AC249" s="150"/>
      <c r="AD249" s="150"/>
      <c r="AE249" s="150"/>
      <c r="AF249" s="150"/>
      <c r="AG249" s="150" t="s">
        <v>358</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549</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335</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550</v>
      </c>
      <c r="D251" s="165"/>
      <c r="E251" s="166">
        <v>325.584</v>
      </c>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335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551</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335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552</v>
      </c>
      <c r="D253" s="165"/>
      <c r="E253" s="166">
        <v>179.16649000000001</v>
      </c>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335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407</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335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553</v>
      </c>
      <c r="D255" s="165"/>
      <c r="E255" s="166">
        <v>-150.88552999999999</v>
      </c>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335</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6"/>
      <c r="D256" s="247"/>
      <c r="E256" s="247"/>
      <c r="F256" s="247"/>
      <c r="G256" s="247"/>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315</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41</v>
      </c>
      <c r="B257" s="175" t="s">
        <v>554</v>
      </c>
      <c r="C257" s="185" t="s">
        <v>555</v>
      </c>
      <c r="D257" s="176" t="s">
        <v>405</v>
      </c>
      <c r="E257" s="177">
        <v>150.88552999999999</v>
      </c>
      <c r="F257" s="178"/>
      <c r="G257" s="179">
        <f>ROUND(E257*F257,2)</f>
        <v>0</v>
      </c>
      <c r="H257" s="178"/>
      <c r="I257" s="179">
        <f>ROUND(E257*H257,2)</f>
        <v>0</v>
      </c>
      <c r="J257" s="178"/>
      <c r="K257" s="179">
        <f>ROUND(E257*J257,2)</f>
        <v>0</v>
      </c>
      <c r="L257" s="179">
        <v>21</v>
      </c>
      <c r="M257" s="179">
        <f>G257*(1+L257/100)</f>
        <v>0</v>
      </c>
      <c r="N257" s="179">
        <v>4.5580000000000002E-2</v>
      </c>
      <c r="O257" s="179">
        <f>ROUND(E257*N257,2)</f>
        <v>6.88</v>
      </c>
      <c r="P257" s="179">
        <v>0</v>
      </c>
      <c r="Q257" s="179">
        <f>ROUND(E257*P257,2)</f>
        <v>0</v>
      </c>
      <c r="R257" s="179" t="s">
        <v>378</v>
      </c>
      <c r="S257" s="179" t="s">
        <v>310</v>
      </c>
      <c r="T257" s="180" t="s">
        <v>379</v>
      </c>
      <c r="U257" s="160">
        <v>0.60799999999999998</v>
      </c>
      <c r="V257" s="160">
        <f>ROUND(E257*U257,2)</f>
        <v>91.74</v>
      </c>
      <c r="W257" s="160"/>
      <c r="X257" s="150"/>
      <c r="Y257" s="150"/>
      <c r="Z257" s="150"/>
      <c r="AA257" s="150"/>
      <c r="AB257" s="150"/>
      <c r="AC257" s="150"/>
      <c r="AD257" s="150"/>
      <c r="AE257" s="150"/>
      <c r="AF257" s="150"/>
      <c r="AG257" s="150" t="s">
        <v>556</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59" t="s">
        <v>557</v>
      </c>
      <c r="D258" s="260"/>
      <c r="E258" s="260"/>
      <c r="F258" s="260"/>
      <c r="G258" s="2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388</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558</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335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559</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335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560</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335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561</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335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562</v>
      </c>
      <c r="D263" s="165"/>
      <c r="E263" s="166">
        <v>44.55</v>
      </c>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335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563</v>
      </c>
      <c r="D264" s="165"/>
      <c r="E264" s="166">
        <v>-4.41</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335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564</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335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561</v>
      </c>
      <c r="D266" s="165"/>
      <c r="E266" s="166"/>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335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565</v>
      </c>
      <c r="D267" s="165"/>
      <c r="E267" s="166">
        <v>25.38</v>
      </c>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335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566</v>
      </c>
      <c r="D268" s="165"/>
      <c r="E268" s="166">
        <v>-1.8</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335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567</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335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561</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335</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568</v>
      </c>
      <c r="D271" s="165"/>
      <c r="E271" s="166">
        <v>26.055</v>
      </c>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335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569</v>
      </c>
      <c r="D272" s="165"/>
      <c r="E272" s="166">
        <v>-1.6</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335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570</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335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561</v>
      </c>
      <c r="D274" s="165"/>
      <c r="E274" s="166"/>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335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571</v>
      </c>
      <c r="D275" s="165"/>
      <c r="E275" s="166">
        <v>19.547999999999998</v>
      </c>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335</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572</v>
      </c>
      <c r="D276" s="165"/>
      <c r="E276" s="166">
        <v>-2.52</v>
      </c>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335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573</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335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561</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335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574</v>
      </c>
      <c r="D279" s="165"/>
      <c r="E279" s="166">
        <v>14.1075</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335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572</v>
      </c>
      <c r="D280" s="165"/>
      <c r="E280" s="166">
        <v>-2.52</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335</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575</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335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561</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335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576</v>
      </c>
      <c r="D283" s="165"/>
      <c r="E283" s="166">
        <v>29.43</v>
      </c>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335</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572</v>
      </c>
      <c r="D284" s="165"/>
      <c r="E284" s="166">
        <v>-2.52</v>
      </c>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335</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469</v>
      </c>
      <c r="D285" s="165"/>
      <c r="E285" s="166"/>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335</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577</v>
      </c>
      <c r="D286" s="165"/>
      <c r="E286" s="166">
        <v>7.1850300000000002</v>
      </c>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335</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6"/>
      <c r="D287" s="247"/>
      <c r="E287" s="247"/>
      <c r="F287" s="247"/>
      <c r="G287" s="247"/>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ht="22.5" outlineLevel="1" x14ac:dyDescent="0.2">
      <c r="A288" s="174">
        <v>42</v>
      </c>
      <c r="B288" s="175" t="s">
        <v>578</v>
      </c>
      <c r="C288" s="185" t="s">
        <v>579</v>
      </c>
      <c r="D288" s="176" t="s">
        <v>405</v>
      </c>
      <c r="E288" s="177">
        <v>188.74260000000001</v>
      </c>
      <c r="F288" s="178"/>
      <c r="G288" s="179">
        <f>ROUND(E288*F288,2)</f>
        <v>0</v>
      </c>
      <c r="H288" s="178"/>
      <c r="I288" s="179">
        <f>ROUND(E288*H288,2)</f>
        <v>0</v>
      </c>
      <c r="J288" s="178"/>
      <c r="K288" s="179">
        <f>ROUND(E288*J288,2)</f>
        <v>0</v>
      </c>
      <c r="L288" s="179">
        <v>21</v>
      </c>
      <c r="M288" s="179">
        <f>G288*(1+L288/100)</f>
        <v>0</v>
      </c>
      <c r="N288" s="179">
        <v>6.5799999999999999E-3</v>
      </c>
      <c r="O288" s="179">
        <f>ROUND(E288*N288,2)</f>
        <v>1.24</v>
      </c>
      <c r="P288" s="179">
        <v>0</v>
      </c>
      <c r="Q288" s="179">
        <f>ROUND(E288*P288,2)</f>
        <v>0</v>
      </c>
      <c r="R288" s="179" t="s">
        <v>378</v>
      </c>
      <c r="S288" s="179" t="s">
        <v>310</v>
      </c>
      <c r="T288" s="180" t="s">
        <v>379</v>
      </c>
      <c r="U288" s="160">
        <v>0.31900000000000001</v>
      </c>
      <c r="V288" s="160">
        <f>ROUND(E288*U288,2)</f>
        <v>60.21</v>
      </c>
      <c r="W288" s="160"/>
      <c r="X288" s="150"/>
      <c r="Y288" s="150"/>
      <c r="Z288" s="150"/>
      <c r="AA288" s="150"/>
      <c r="AB288" s="150"/>
      <c r="AC288" s="150"/>
      <c r="AD288" s="150"/>
      <c r="AE288" s="150"/>
      <c r="AF288" s="150"/>
      <c r="AG288" s="150" t="s">
        <v>358</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59" t="s">
        <v>580</v>
      </c>
      <c r="D289" s="260"/>
      <c r="E289" s="260"/>
      <c r="F289" s="260"/>
      <c r="G289" s="2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388</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381</v>
      </c>
      <c r="D290" s="165"/>
      <c r="E290" s="166"/>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335</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581</v>
      </c>
      <c r="D291" s="165"/>
      <c r="E291" s="166"/>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582</v>
      </c>
      <c r="D292" s="165"/>
      <c r="E292" s="166">
        <v>188.74260000000001</v>
      </c>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335</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6"/>
      <c r="D293" s="247"/>
      <c r="E293" s="247"/>
      <c r="F293" s="247"/>
      <c r="G293" s="247"/>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43</v>
      </c>
      <c r="B294" s="175" t="s">
        <v>583</v>
      </c>
      <c r="C294" s="185" t="s">
        <v>584</v>
      </c>
      <c r="D294" s="176" t="s">
        <v>405</v>
      </c>
      <c r="E294" s="177">
        <v>50.475050000000003</v>
      </c>
      <c r="F294" s="178"/>
      <c r="G294" s="179">
        <f>ROUND(E294*F294,2)</f>
        <v>0</v>
      </c>
      <c r="H294" s="178"/>
      <c r="I294" s="179">
        <f>ROUND(E294*H294,2)</f>
        <v>0</v>
      </c>
      <c r="J294" s="178"/>
      <c r="K294" s="179">
        <f>ROUND(E294*J294,2)</f>
        <v>0</v>
      </c>
      <c r="L294" s="179">
        <v>21</v>
      </c>
      <c r="M294" s="179">
        <f>G294*(1+L294/100)</f>
        <v>0</v>
      </c>
      <c r="N294" s="179">
        <v>3.6700000000000001E-3</v>
      </c>
      <c r="O294" s="179">
        <f>ROUND(E294*N294,2)</f>
        <v>0.19</v>
      </c>
      <c r="P294" s="179">
        <v>0</v>
      </c>
      <c r="Q294" s="179">
        <f>ROUND(E294*P294,2)</f>
        <v>0</v>
      </c>
      <c r="R294" s="179" t="s">
        <v>378</v>
      </c>
      <c r="S294" s="179" t="s">
        <v>310</v>
      </c>
      <c r="T294" s="180" t="s">
        <v>379</v>
      </c>
      <c r="U294" s="160">
        <v>0.36199999999999999</v>
      </c>
      <c r="V294" s="160">
        <f>ROUND(E294*U294,2)</f>
        <v>18.27</v>
      </c>
      <c r="W294" s="160"/>
      <c r="X294" s="150"/>
      <c r="Y294" s="150"/>
      <c r="Z294" s="150"/>
      <c r="AA294" s="150"/>
      <c r="AB294" s="150"/>
      <c r="AC294" s="150"/>
      <c r="AD294" s="150"/>
      <c r="AE294" s="150"/>
      <c r="AF294" s="150"/>
      <c r="AG294" s="150" t="s">
        <v>358</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537</v>
      </c>
      <c r="D295" s="165"/>
      <c r="E295" s="166"/>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335</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549</v>
      </c>
      <c r="D296" s="165"/>
      <c r="E296" s="166"/>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335</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585</v>
      </c>
      <c r="D297" s="165"/>
      <c r="E297" s="166">
        <v>35.386499999999998</v>
      </c>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335</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551</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335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586</v>
      </c>
      <c r="D299" s="165"/>
      <c r="E299" s="166">
        <v>15.08855</v>
      </c>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335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6"/>
      <c r="D300" s="247"/>
      <c r="E300" s="247"/>
      <c r="F300" s="247"/>
      <c r="G300" s="247"/>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315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2.5" outlineLevel="1" x14ac:dyDescent="0.2">
      <c r="A301" s="174">
        <v>44</v>
      </c>
      <c r="B301" s="175" t="s">
        <v>587</v>
      </c>
      <c r="C301" s="185" t="s">
        <v>588</v>
      </c>
      <c r="D301" s="176" t="s">
        <v>589</v>
      </c>
      <c r="E301" s="177">
        <v>39.422350000000002</v>
      </c>
      <c r="F301" s="178"/>
      <c r="G301" s="179">
        <f>ROUND(E301*F301,2)</f>
        <v>0</v>
      </c>
      <c r="H301" s="178"/>
      <c r="I301" s="179">
        <f>ROUND(E301*H301,2)</f>
        <v>0</v>
      </c>
      <c r="J301" s="178"/>
      <c r="K301" s="179">
        <f>ROUND(E301*J301,2)</f>
        <v>0</v>
      </c>
      <c r="L301" s="179">
        <v>21</v>
      </c>
      <c r="M301" s="179">
        <f>G301*(1+L301/100)</f>
        <v>0</v>
      </c>
      <c r="N301" s="179">
        <v>1.187E-2</v>
      </c>
      <c r="O301" s="179">
        <f>ROUND(E301*N301,2)</f>
        <v>0.47</v>
      </c>
      <c r="P301" s="179">
        <v>0</v>
      </c>
      <c r="Q301" s="179">
        <f>ROUND(E301*P301,2)</f>
        <v>0</v>
      </c>
      <c r="R301" s="179"/>
      <c r="S301" s="179" t="s">
        <v>342</v>
      </c>
      <c r="T301" s="180" t="s">
        <v>311</v>
      </c>
      <c r="U301" s="160">
        <v>0.35974</v>
      </c>
      <c r="V301" s="160">
        <f>ROUND(E301*U301,2)</f>
        <v>14.18</v>
      </c>
      <c r="W301" s="160"/>
      <c r="X301" s="150"/>
      <c r="Y301" s="150"/>
      <c r="Z301" s="150"/>
      <c r="AA301" s="150"/>
      <c r="AB301" s="150"/>
      <c r="AC301" s="150"/>
      <c r="AD301" s="150"/>
      <c r="AE301" s="150"/>
      <c r="AF301" s="150"/>
      <c r="AG301" s="150" t="s">
        <v>499</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418</v>
      </c>
      <c r="D302" s="165"/>
      <c r="E302" s="166"/>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335</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590</v>
      </c>
      <c r="D303" s="165"/>
      <c r="E303" s="166">
        <v>4.8644999999999996</v>
      </c>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335</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381</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335</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591</v>
      </c>
      <c r="D305" s="165"/>
      <c r="E305" s="166">
        <v>20.177099999999999</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335</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414</v>
      </c>
      <c r="D306" s="165"/>
      <c r="E306" s="166"/>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335</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381</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335</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592</v>
      </c>
      <c r="D308" s="165"/>
      <c r="E308" s="166">
        <v>4.7149999999999999</v>
      </c>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335</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593</v>
      </c>
      <c r="D309" s="165"/>
      <c r="E309" s="166">
        <v>4.2435</v>
      </c>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335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594</v>
      </c>
      <c r="D310" s="165"/>
      <c r="E310" s="166">
        <v>5.42225</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335</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315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45</v>
      </c>
      <c r="B312" s="175" t="s">
        <v>595</v>
      </c>
      <c r="C312" s="185" t="s">
        <v>596</v>
      </c>
      <c r="D312" s="176" t="s">
        <v>405</v>
      </c>
      <c r="E312" s="177">
        <v>353.86496</v>
      </c>
      <c r="F312" s="178"/>
      <c r="G312" s="179">
        <f>ROUND(E312*F312,2)</f>
        <v>0</v>
      </c>
      <c r="H312" s="178"/>
      <c r="I312" s="179">
        <f>ROUND(E312*H312,2)</f>
        <v>0</v>
      </c>
      <c r="J312" s="178"/>
      <c r="K312" s="179">
        <f>ROUND(E312*J312,2)</f>
        <v>0</v>
      </c>
      <c r="L312" s="179">
        <v>21</v>
      </c>
      <c r="M312" s="179">
        <f>G312*(1+L312/100)</f>
        <v>0</v>
      </c>
      <c r="N312" s="179">
        <v>4.6000000000000001E-4</v>
      </c>
      <c r="O312" s="179">
        <f>ROUND(E312*N312,2)</f>
        <v>0.16</v>
      </c>
      <c r="P312" s="179">
        <v>0</v>
      </c>
      <c r="Q312" s="179">
        <f>ROUND(E312*P312,2)</f>
        <v>0</v>
      </c>
      <c r="R312" s="179"/>
      <c r="S312" s="179" t="s">
        <v>342</v>
      </c>
      <c r="T312" s="180" t="s">
        <v>311</v>
      </c>
      <c r="U312" s="160">
        <v>0.12</v>
      </c>
      <c r="V312" s="160">
        <f>ROUND(E312*U312,2)</f>
        <v>42.46</v>
      </c>
      <c r="W312" s="160"/>
      <c r="X312" s="150"/>
      <c r="Y312" s="150"/>
      <c r="Z312" s="150"/>
      <c r="AA312" s="150"/>
      <c r="AB312" s="150"/>
      <c r="AC312" s="150"/>
      <c r="AD312" s="150"/>
      <c r="AE312" s="150"/>
      <c r="AF312" s="150"/>
      <c r="AG312" s="150" t="s">
        <v>499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549</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335</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550</v>
      </c>
      <c r="D314" s="165"/>
      <c r="E314" s="166">
        <v>325.584</v>
      </c>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335</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551</v>
      </c>
      <c r="D315" s="165"/>
      <c r="E315" s="166"/>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335</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552</v>
      </c>
      <c r="D316" s="165"/>
      <c r="E316" s="166">
        <v>179.16649000000001</v>
      </c>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335</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407</v>
      </c>
      <c r="D317" s="165"/>
      <c r="E317" s="166"/>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335</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553</v>
      </c>
      <c r="D318" s="165"/>
      <c r="E318" s="166">
        <v>-150.88552999999999</v>
      </c>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335</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6"/>
      <c r="D319" s="247"/>
      <c r="E319" s="247"/>
      <c r="F319" s="247"/>
      <c r="G319" s="247"/>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315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x14ac:dyDescent="0.2">
      <c r="A320" s="168" t="s">
        <v>305</v>
      </c>
      <c r="B320" s="169" t="s">
        <v>155</v>
      </c>
      <c r="C320" s="184" t="s">
        <v>156</v>
      </c>
      <c r="D320" s="170"/>
      <c r="E320" s="171"/>
      <c r="F320" s="172"/>
      <c r="G320" s="172">
        <f>SUMIF(AG321:AG366,"&lt;&gt;NOR",G321:G366)</f>
        <v>0</v>
      </c>
      <c r="H320" s="172"/>
      <c r="I320" s="172">
        <f>SUM(I321:I366)</f>
        <v>0</v>
      </c>
      <c r="J320" s="172"/>
      <c r="K320" s="172">
        <f>SUM(K321:K366)</f>
        <v>0</v>
      </c>
      <c r="L320" s="172"/>
      <c r="M320" s="172">
        <f>SUM(M321:M366)</f>
        <v>0</v>
      </c>
      <c r="N320" s="172"/>
      <c r="O320" s="172">
        <f>SUM(O321:O366)</f>
        <v>2.2799999999999998</v>
      </c>
      <c r="P320" s="172"/>
      <c r="Q320" s="172">
        <f>SUM(Q321:Q366)</f>
        <v>0</v>
      </c>
      <c r="R320" s="172"/>
      <c r="S320" s="172"/>
      <c r="T320" s="173"/>
      <c r="U320" s="167"/>
      <c r="V320" s="167">
        <f>SUM(V321:V366)</f>
        <v>250.33</v>
      </c>
      <c r="W320" s="167"/>
      <c r="AG320" t="s">
        <v>306</v>
      </c>
    </row>
    <row r="321" spans="1:60" outlineLevel="1" x14ac:dyDescent="0.2">
      <c r="A321" s="174">
        <v>46</v>
      </c>
      <c r="B321" s="175" t="s">
        <v>597</v>
      </c>
      <c r="C321" s="185" t="s">
        <v>598</v>
      </c>
      <c r="D321" s="176" t="s">
        <v>405</v>
      </c>
      <c r="E321" s="177">
        <v>44.53</v>
      </c>
      <c r="F321" s="178"/>
      <c r="G321" s="179">
        <f>ROUND(E321*F321,2)</f>
        <v>0</v>
      </c>
      <c r="H321" s="178"/>
      <c r="I321" s="179">
        <f>ROUND(E321*H321,2)</f>
        <v>0</v>
      </c>
      <c r="J321" s="178"/>
      <c r="K321" s="179">
        <f>ROUND(E321*J321,2)</f>
        <v>0</v>
      </c>
      <c r="L321" s="179">
        <v>21</v>
      </c>
      <c r="M321" s="179">
        <f>G321*(1+L321/100)</f>
        <v>0</v>
      </c>
      <c r="N321" s="179">
        <v>3.9199999999999999E-2</v>
      </c>
      <c r="O321" s="179">
        <f>ROUND(E321*N321,2)</f>
        <v>1.75</v>
      </c>
      <c r="P321" s="179">
        <v>0</v>
      </c>
      <c r="Q321" s="179">
        <f>ROUND(E321*P321,2)</f>
        <v>0</v>
      </c>
      <c r="R321" s="179" t="s">
        <v>378</v>
      </c>
      <c r="S321" s="179" t="s">
        <v>310</v>
      </c>
      <c r="T321" s="180" t="s">
        <v>379</v>
      </c>
      <c r="U321" s="160">
        <v>1.6</v>
      </c>
      <c r="V321" s="160">
        <f>ROUND(E321*U321,2)</f>
        <v>71.25</v>
      </c>
      <c r="W321" s="160"/>
      <c r="X321" s="150"/>
      <c r="Y321" s="150"/>
      <c r="Z321" s="150"/>
      <c r="AA321" s="150"/>
      <c r="AB321" s="150"/>
      <c r="AC321" s="150"/>
      <c r="AD321" s="150"/>
      <c r="AE321" s="150"/>
      <c r="AF321" s="150"/>
      <c r="AG321" s="150" t="s">
        <v>358</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ht="22.5" outlineLevel="1" x14ac:dyDescent="0.2">
      <c r="A322" s="157"/>
      <c r="B322" s="158"/>
      <c r="C322" s="259" t="s">
        <v>599</v>
      </c>
      <c r="D322" s="260"/>
      <c r="E322" s="260"/>
      <c r="F322" s="260"/>
      <c r="G322" s="2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388</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81" t="str">
        <f>C322</f>
        <v>svislé nebo šikmé (odkloněné) , půdorysně přímé nebo zalomené, stěn základových desek ve volných nebo zapažených jámách, rýhách, šachtách, včetně případných vzpěr,</v>
      </c>
      <c r="BB322" s="150"/>
      <c r="BC322" s="150"/>
      <c r="BD322" s="150"/>
      <c r="BE322" s="150"/>
      <c r="BF322" s="150"/>
      <c r="BG322" s="150"/>
      <c r="BH322" s="150"/>
    </row>
    <row r="323" spans="1:60" outlineLevel="1" x14ac:dyDescent="0.2">
      <c r="A323" s="157"/>
      <c r="B323" s="158"/>
      <c r="C323" s="186" t="s">
        <v>600</v>
      </c>
      <c r="D323" s="165"/>
      <c r="E323" s="166"/>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335</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601</v>
      </c>
      <c r="D324" s="165"/>
      <c r="E324" s="166">
        <v>18.662500000000001</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335</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602</v>
      </c>
      <c r="D325" s="165"/>
      <c r="E325" s="166">
        <v>10.213749999999999</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335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22.5" outlineLevel="1" x14ac:dyDescent="0.2">
      <c r="A326" s="157"/>
      <c r="B326" s="158"/>
      <c r="C326" s="186" t="s">
        <v>603</v>
      </c>
      <c r="D326" s="165"/>
      <c r="E326" s="166">
        <v>15.65375</v>
      </c>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335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6"/>
      <c r="D327" s="247"/>
      <c r="E327" s="247"/>
      <c r="F327" s="247"/>
      <c r="G327" s="247"/>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4">
        <v>47</v>
      </c>
      <c r="B328" s="175" t="s">
        <v>604</v>
      </c>
      <c r="C328" s="185" t="s">
        <v>605</v>
      </c>
      <c r="D328" s="176" t="s">
        <v>405</v>
      </c>
      <c r="E328" s="177">
        <v>44.53</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t="s">
        <v>378</v>
      </c>
      <c r="S328" s="179" t="s">
        <v>310</v>
      </c>
      <c r="T328" s="180" t="s">
        <v>379</v>
      </c>
      <c r="U328" s="160">
        <v>0.32</v>
      </c>
      <c r="V328" s="160">
        <f>ROUND(E328*U328,2)</f>
        <v>14.25</v>
      </c>
      <c r="W328" s="160"/>
      <c r="X328" s="150"/>
      <c r="Y328" s="150"/>
      <c r="Z328" s="150"/>
      <c r="AA328" s="150"/>
      <c r="AB328" s="150"/>
      <c r="AC328" s="150"/>
      <c r="AD328" s="150"/>
      <c r="AE328" s="150"/>
      <c r="AF328" s="150"/>
      <c r="AG328" s="150" t="s">
        <v>358</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ht="22.5" outlineLevel="1" x14ac:dyDescent="0.2">
      <c r="A329" s="157"/>
      <c r="B329" s="158"/>
      <c r="C329" s="259" t="s">
        <v>599</v>
      </c>
      <c r="D329" s="260"/>
      <c r="E329" s="260"/>
      <c r="F329" s="260"/>
      <c r="G329" s="2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388</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81" t="str">
        <f>C329</f>
        <v>svislé nebo šikmé (odkloněné) , půdorysně přímé nebo zalomené, stěn základových desek ve volných nebo zapažených jámách, rýhách, šachtách, včetně případných vzpěr,</v>
      </c>
      <c r="BB329" s="150"/>
      <c r="BC329" s="150"/>
      <c r="BD329" s="150"/>
      <c r="BE329" s="150"/>
      <c r="BF329" s="150"/>
      <c r="BG329" s="150"/>
      <c r="BH329" s="150"/>
    </row>
    <row r="330" spans="1:60" outlineLevel="1" x14ac:dyDescent="0.2">
      <c r="A330" s="157"/>
      <c r="B330" s="158"/>
      <c r="C330" s="255" t="s">
        <v>606</v>
      </c>
      <c r="D330" s="256"/>
      <c r="E330" s="256"/>
      <c r="F330" s="256"/>
      <c r="G330" s="256"/>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314</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600</v>
      </c>
      <c r="D331" s="165"/>
      <c r="E331" s="166"/>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335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601</v>
      </c>
      <c r="D332" s="165"/>
      <c r="E332" s="166">
        <v>18.662500000000001</v>
      </c>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335</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602</v>
      </c>
      <c r="D333" s="165"/>
      <c r="E333" s="166">
        <v>10.213749999999999</v>
      </c>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335</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ht="22.5" outlineLevel="1" x14ac:dyDescent="0.2">
      <c r="A334" s="157"/>
      <c r="B334" s="158"/>
      <c r="C334" s="186" t="s">
        <v>603</v>
      </c>
      <c r="D334" s="165"/>
      <c r="E334" s="166">
        <v>15.65375</v>
      </c>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335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6"/>
      <c r="D335" s="247"/>
      <c r="E335" s="247"/>
      <c r="F335" s="247"/>
      <c r="G335" s="247"/>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315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ht="22.5" outlineLevel="1" x14ac:dyDescent="0.2">
      <c r="A336" s="174">
        <v>48</v>
      </c>
      <c r="B336" s="175" t="s">
        <v>607</v>
      </c>
      <c r="C336" s="185" t="s">
        <v>608</v>
      </c>
      <c r="D336" s="176" t="s">
        <v>405</v>
      </c>
      <c r="E336" s="177">
        <v>27.73</v>
      </c>
      <c r="F336" s="178"/>
      <c r="G336" s="179">
        <f>ROUND(E336*F336,2)</f>
        <v>0</v>
      </c>
      <c r="H336" s="178"/>
      <c r="I336" s="179">
        <f>ROUND(E336*H336,2)</f>
        <v>0</v>
      </c>
      <c r="J336" s="178"/>
      <c r="K336" s="179">
        <f>ROUND(E336*J336,2)</f>
        <v>0</v>
      </c>
      <c r="L336" s="179">
        <v>21</v>
      </c>
      <c r="M336" s="179">
        <f>G336*(1+L336/100)</f>
        <v>0</v>
      </c>
      <c r="N336" s="179">
        <v>1.7149999999999999E-2</v>
      </c>
      <c r="O336" s="179">
        <f>ROUND(E336*N336,2)</f>
        <v>0.48</v>
      </c>
      <c r="P336" s="179">
        <v>0</v>
      </c>
      <c r="Q336" s="179">
        <f>ROUND(E336*P336,2)</f>
        <v>0</v>
      </c>
      <c r="R336" s="179" t="s">
        <v>378</v>
      </c>
      <c r="S336" s="179" t="s">
        <v>310</v>
      </c>
      <c r="T336" s="180" t="s">
        <v>379</v>
      </c>
      <c r="U336" s="160">
        <v>0.372</v>
      </c>
      <c r="V336" s="160">
        <f>ROUND(E336*U336,2)</f>
        <v>10.32</v>
      </c>
      <c r="W336" s="160"/>
      <c r="X336" s="150"/>
      <c r="Y336" s="150"/>
      <c r="Z336" s="150"/>
      <c r="AA336" s="150"/>
      <c r="AB336" s="150"/>
      <c r="AC336" s="150"/>
      <c r="AD336" s="150"/>
      <c r="AE336" s="150"/>
      <c r="AF336" s="150"/>
      <c r="AG336" s="150" t="s">
        <v>358</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59" t="s">
        <v>609</v>
      </c>
      <c r="D337" s="260"/>
      <c r="E337" s="260"/>
      <c r="F337" s="260"/>
      <c r="G337" s="260"/>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388</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610</v>
      </c>
      <c r="D338" s="165"/>
      <c r="E338" s="166"/>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335</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611</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335</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612</v>
      </c>
      <c r="D340" s="165"/>
      <c r="E340" s="166">
        <v>5.61</v>
      </c>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335</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613</v>
      </c>
      <c r="D341" s="165"/>
      <c r="E341" s="166"/>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335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86" t="s">
        <v>614</v>
      </c>
      <c r="D342" s="165"/>
      <c r="E342" s="166">
        <v>7.64</v>
      </c>
      <c r="F342" s="160"/>
      <c r="G342" s="160"/>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335</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615</v>
      </c>
      <c r="D343" s="165"/>
      <c r="E343" s="166"/>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335</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616</v>
      </c>
      <c r="D344" s="165"/>
      <c r="E344" s="166">
        <v>14.48</v>
      </c>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335</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6"/>
      <c r="D345" s="247"/>
      <c r="E345" s="247"/>
      <c r="F345" s="247"/>
      <c r="G345" s="247"/>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315</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49</v>
      </c>
      <c r="B346" s="175" t="s">
        <v>617</v>
      </c>
      <c r="C346" s="185" t="s">
        <v>618</v>
      </c>
      <c r="D346" s="176" t="s">
        <v>405</v>
      </c>
      <c r="E346" s="177">
        <v>1.24</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342</v>
      </c>
      <c r="T346" s="180" t="s">
        <v>311</v>
      </c>
      <c r="U346" s="160">
        <v>0.42692000000000002</v>
      </c>
      <c r="V346" s="160">
        <f>ROUND(E346*U346,2)</f>
        <v>0.53</v>
      </c>
      <c r="W346" s="160"/>
      <c r="X346" s="150"/>
      <c r="Y346" s="150"/>
      <c r="Z346" s="150"/>
      <c r="AA346" s="150"/>
      <c r="AB346" s="150"/>
      <c r="AC346" s="150"/>
      <c r="AD346" s="150"/>
      <c r="AE346" s="150"/>
      <c r="AF346" s="150"/>
      <c r="AG346" s="150" t="s">
        <v>358</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22.5" outlineLevel="1" x14ac:dyDescent="0.2">
      <c r="A347" s="157"/>
      <c r="B347" s="158"/>
      <c r="C347" s="244" t="s">
        <v>619</v>
      </c>
      <c r="D347" s="245"/>
      <c r="E347" s="245"/>
      <c r="F347" s="245"/>
      <c r="G347" s="245"/>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314</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81" t="str">
        <f>C347</f>
        <v xml:space="preserve"> Součástí položky ja dodávka + montáž veškerých materiálů, pomocné lešení, vnitrostaveništní přesun hmot. Včetně vytvoření a zaplnění dilatačních spár.</v>
      </c>
      <c r="BB347" s="150"/>
      <c r="BC347" s="150"/>
      <c r="BD347" s="150"/>
      <c r="BE347" s="150"/>
      <c r="BF347" s="150"/>
      <c r="BG347" s="150"/>
      <c r="BH347" s="150"/>
    </row>
    <row r="348" spans="1:60" outlineLevel="1" x14ac:dyDescent="0.2">
      <c r="A348" s="157"/>
      <c r="B348" s="158"/>
      <c r="C348" s="186" t="s">
        <v>610</v>
      </c>
      <c r="D348" s="165"/>
      <c r="E348" s="166"/>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335</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620</v>
      </c>
      <c r="D349" s="165"/>
      <c r="E349" s="166"/>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335</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621</v>
      </c>
      <c r="D350" s="165"/>
      <c r="E350" s="166">
        <v>1.24</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335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6"/>
      <c r="D351" s="247"/>
      <c r="E351" s="247"/>
      <c r="F351" s="247"/>
      <c r="G351" s="247"/>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50</v>
      </c>
      <c r="B352" s="175" t="s">
        <v>622</v>
      </c>
      <c r="C352" s="185" t="s">
        <v>623</v>
      </c>
      <c r="D352" s="176" t="s">
        <v>405</v>
      </c>
      <c r="E352" s="177">
        <v>315.55</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342</v>
      </c>
      <c r="T352" s="180" t="s">
        <v>311</v>
      </c>
      <c r="U352" s="160">
        <v>0.42692000000000002</v>
      </c>
      <c r="V352" s="160">
        <f>ROUND(E352*U352,2)</f>
        <v>134.71</v>
      </c>
      <c r="W352" s="160"/>
      <c r="X352" s="150"/>
      <c r="Y352" s="150"/>
      <c r="Z352" s="150"/>
      <c r="AA352" s="150"/>
      <c r="AB352" s="150"/>
      <c r="AC352" s="150"/>
      <c r="AD352" s="150"/>
      <c r="AE352" s="150"/>
      <c r="AF352" s="150"/>
      <c r="AG352" s="150" t="s">
        <v>358</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22.5" outlineLevel="1" x14ac:dyDescent="0.2">
      <c r="A353" s="157"/>
      <c r="B353" s="158"/>
      <c r="C353" s="244" t="s">
        <v>619</v>
      </c>
      <c r="D353" s="245"/>
      <c r="E353" s="245"/>
      <c r="F353" s="245"/>
      <c r="G353" s="245"/>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314</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81" t="str">
        <f>C353</f>
        <v xml:space="preserve"> Součástí položky ja dodávka + montáž veškerých materiálů, pomocné lešení, vnitrostaveništní přesun hmot. Včetně vytvoření a zaplnění dilatačních spár.</v>
      </c>
      <c r="BB353" s="150"/>
      <c r="BC353" s="150"/>
      <c r="BD353" s="150"/>
      <c r="BE353" s="150"/>
      <c r="BF353" s="150"/>
      <c r="BG353" s="150"/>
      <c r="BH353" s="150"/>
    </row>
    <row r="354" spans="1:60" outlineLevel="1" x14ac:dyDescent="0.2">
      <c r="A354" s="157"/>
      <c r="B354" s="158"/>
      <c r="C354" s="186" t="s">
        <v>624</v>
      </c>
      <c r="D354" s="165"/>
      <c r="E354" s="166"/>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335</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625</v>
      </c>
      <c r="D355" s="165"/>
      <c r="E355" s="166">
        <v>6.71</v>
      </c>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335</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626</v>
      </c>
      <c r="D356" s="165"/>
      <c r="E356" s="166">
        <v>5.52</v>
      </c>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335</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610</v>
      </c>
      <c r="D357" s="165"/>
      <c r="E357" s="166"/>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335</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627</v>
      </c>
      <c r="D358" s="165"/>
      <c r="E358" s="166"/>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335</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628</v>
      </c>
      <c r="D359" s="165"/>
      <c r="E359" s="166">
        <v>110.37</v>
      </c>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335</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629</v>
      </c>
      <c r="D360" s="165"/>
      <c r="E360" s="166"/>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335</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630</v>
      </c>
      <c r="D361" s="165"/>
      <c r="E361" s="166">
        <v>192.95</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335</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6"/>
      <c r="D362" s="247"/>
      <c r="E362" s="247"/>
      <c r="F362" s="247"/>
      <c r="G362" s="247"/>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315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4">
        <v>51</v>
      </c>
      <c r="B363" s="175" t="s">
        <v>631</v>
      </c>
      <c r="C363" s="185" t="s">
        <v>632</v>
      </c>
      <c r="D363" s="176" t="s">
        <v>491</v>
      </c>
      <c r="E363" s="177">
        <v>72.510000000000005</v>
      </c>
      <c r="F363" s="178"/>
      <c r="G363" s="179">
        <f>ROUND(E363*F363,2)</f>
        <v>0</v>
      </c>
      <c r="H363" s="178"/>
      <c r="I363" s="179">
        <f>ROUND(E363*H363,2)</f>
        <v>0</v>
      </c>
      <c r="J363" s="178"/>
      <c r="K363" s="179">
        <f>ROUND(E363*J363,2)</f>
        <v>0</v>
      </c>
      <c r="L363" s="179">
        <v>21</v>
      </c>
      <c r="M363" s="179">
        <f>G363*(1+L363/100)</f>
        <v>0</v>
      </c>
      <c r="N363" s="179">
        <v>7.2000000000000005E-4</v>
      </c>
      <c r="O363" s="179">
        <f>ROUND(E363*N363,2)</f>
        <v>0.05</v>
      </c>
      <c r="P363" s="179">
        <v>0</v>
      </c>
      <c r="Q363" s="179">
        <f>ROUND(E363*P363,2)</f>
        <v>0</v>
      </c>
      <c r="R363" s="179"/>
      <c r="S363" s="179" t="s">
        <v>342</v>
      </c>
      <c r="T363" s="180" t="s">
        <v>311</v>
      </c>
      <c r="U363" s="160">
        <v>0.26572000000000001</v>
      </c>
      <c r="V363" s="160">
        <f>ROUND(E363*U363,2)</f>
        <v>19.27</v>
      </c>
      <c r="W363" s="160"/>
      <c r="X363" s="150"/>
      <c r="Y363" s="150"/>
      <c r="Z363" s="150"/>
      <c r="AA363" s="150"/>
      <c r="AB363" s="150"/>
      <c r="AC363" s="150"/>
      <c r="AD363" s="150"/>
      <c r="AE363" s="150"/>
      <c r="AF363" s="150"/>
      <c r="AG363" s="150" t="s">
        <v>358</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381</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335</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633</v>
      </c>
      <c r="D365" s="165"/>
      <c r="E365" s="166">
        <v>72.510000000000005</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335</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315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x14ac:dyDescent="0.2">
      <c r="A367" s="168" t="s">
        <v>305</v>
      </c>
      <c r="B367" s="169" t="s">
        <v>167</v>
      </c>
      <c r="C367" s="184" t="s">
        <v>168</v>
      </c>
      <c r="D367" s="170"/>
      <c r="E367" s="171"/>
      <c r="F367" s="172"/>
      <c r="G367" s="172">
        <f>SUMIF(AG368:AG371,"&lt;&gt;NOR",G368:G371)</f>
        <v>0</v>
      </c>
      <c r="H367" s="172"/>
      <c r="I367" s="172">
        <f>SUM(I368:I371)</f>
        <v>0</v>
      </c>
      <c r="J367" s="172"/>
      <c r="K367" s="172">
        <f>SUM(K368:K371)</f>
        <v>0</v>
      </c>
      <c r="L367" s="172"/>
      <c r="M367" s="172">
        <f>SUM(M368:M371)</f>
        <v>0</v>
      </c>
      <c r="N367" s="172"/>
      <c r="O367" s="172">
        <f>SUM(O368:O371)</f>
        <v>4.21</v>
      </c>
      <c r="P367" s="172"/>
      <c r="Q367" s="172">
        <f>SUM(Q368:Q371)</f>
        <v>0</v>
      </c>
      <c r="R367" s="172"/>
      <c r="S367" s="172"/>
      <c r="T367" s="173"/>
      <c r="U367" s="167"/>
      <c r="V367" s="167">
        <f>SUM(V368:V371)</f>
        <v>185.07</v>
      </c>
      <c r="W367" s="167"/>
      <c r="AG367" t="s">
        <v>306</v>
      </c>
    </row>
    <row r="368" spans="1:60" outlineLevel="1" x14ac:dyDescent="0.2">
      <c r="A368" s="174">
        <v>52</v>
      </c>
      <c r="B368" s="175" t="s">
        <v>634</v>
      </c>
      <c r="C368" s="185" t="s">
        <v>635</v>
      </c>
      <c r="D368" s="176" t="s">
        <v>405</v>
      </c>
      <c r="E368" s="177">
        <v>711.79</v>
      </c>
      <c r="F368" s="178"/>
      <c r="G368" s="179">
        <f>ROUND(E368*F368,2)</f>
        <v>0</v>
      </c>
      <c r="H368" s="178"/>
      <c r="I368" s="179">
        <f>ROUND(E368*H368,2)</f>
        <v>0</v>
      </c>
      <c r="J368" s="178"/>
      <c r="K368" s="179">
        <f>ROUND(E368*J368,2)</f>
        <v>0</v>
      </c>
      <c r="L368" s="179">
        <v>21</v>
      </c>
      <c r="M368" s="179">
        <f>G368*(1+L368/100)</f>
        <v>0</v>
      </c>
      <c r="N368" s="179">
        <v>5.9199999999999999E-3</v>
      </c>
      <c r="O368" s="179">
        <f>ROUND(E368*N368,2)</f>
        <v>4.21</v>
      </c>
      <c r="P368" s="179">
        <v>0</v>
      </c>
      <c r="Q368" s="179">
        <f>ROUND(E368*P368,2)</f>
        <v>0</v>
      </c>
      <c r="R368" s="179" t="s">
        <v>636</v>
      </c>
      <c r="S368" s="179" t="s">
        <v>310</v>
      </c>
      <c r="T368" s="180" t="s">
        <v>379</v>
      </c>
      <c r="U368" s="160">
        <v>0.26</v>
      </c>
      <c r="V368" s="160">
        <f>ROUND(E368*U368,2)</f>
        <v>185.07</v>
      </c>
      <c r="W368" s="160"/>
      <c r="X368" s="150"/>
      <c r="Y368" s="150"/>
      <c r="Z368" s="150"/>
      <c r="AA368" s="150"/>
      <c r="AB368" s="150"/>
      <c r="AC368" s="150"/>
      <c r="AD368" s="150"/>
      <c r="AE368" s="150"/>
      <c r="AF368" s="150"/>
      <c r="AG368" s="150" t="s">
        <v>358</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637</v>
      </c>
      <c r="D369" s="165"/>
      <c r="E369" s="166"/>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335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638</v>
      </c>
      <c r="D370" s="165"/>
      <c r="E370" s="166">
        <v>711.79</v>
      </c>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335</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6"/>
      <c r="D371" s="247"/>
      <c r="E371" s="247"/>
      <c r="F371" s="247"/>
      <c r="G371" s="247"/>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315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x14ac:dyDescent="0.2">
      <c r="A372" s="168" t="s">
        <v>305</v>
      </c>
      <c r="B372" s="169" t="s">
        <v>169</v>
      </c>
      <c r="C372" s="184" t="s">
        <v>170</v>
      </c>
      <c r="D372" s="170"/>
      <c r="E372" s="171"/>
      <c r="F372" s="172"/>
      <c r="G372" s="172">
        <f>SUMIF(AG373:AG489,"&lt;&gt;NOR",G373:G489)</f>
        <v>0</v>
      </c>
      <c r="H372" s="172"/>
      <c r="I372" s="172">
        <f>SUM(I373:I489)</f>
        <v>0</v>
      </c>
      <c r="J372" s="172"/>
      <c r="K372" s="172">
        <f>SUM(K373:K489)</f>
        <v>0</v>
      </c>
      <c r="L372" s="172"/>
      <c r="M372" s="172">
        <f>SUM(M373:M489)</f>
        <v>0</v>
      </c>
      <c r="N372" s="172"/>
      <c r="O372" s="172">
        <f>SUM(O373:O489)</f>
        <v>11.11</v>
      </c>
      <c r="P372" s="172"/>
      <c r="Q372" s="172">
        <f>SUM(Q373:Q489)</f>
        <v>0</v>
      </c>
      <c r="R372" s="172"/>
      <c r="S372" s="172"/>
      <c r="T372" s="173"/>
      <c r="U372" s="167"/>
      <c r="V372" s="167">
        <f>SUM(V373:V489)</f>
        <v>390.91999999999996</v>
      </c>
      <c r="W372" s="167"/>
      <c r="AG372" t="s">
        <v>306</v>
      </c>
    </row>
    <row r="373" spans="1:60" ht="56.25" outlineLevel="1" x14ac:dyDescent="0.2">
      <c r="A373" s="174">
        <v>53</v>
      </c>
      <c r="B373" s="175" t="s">
        <v>639</v>
      </c>
      <c r="C373" s="185" t="s">
        <v>640</v>
      </c>
      <c r="D373" s="176" t="s">
        <v>405</v>
      </c>
      <c r="E373" s="177">
        <v>711.89</v>
      </c>
      <c r="F373" s="178"/>
      <c r="G373" s="179">
        <f>ROUND(E373*F373,2)</f>
        <v>0</v>
      </c>
      <c r="H373" s="178"/>
      <c r="I373" s="179">
        <f>ROUND(E373*H373,2)</f>
        <v>0</v>
      </c>
      <c r="J373" s="178"/>
      <c r="K373" s="179">
        <f>ROUND(E373*J373,2)</f>
        <v>0</v>
      </c>
      <c r="L373" s="179">
        <v>21</v>
      </c>
      <c r="M373" s="179">
        <f>G373*(1+L373/100)</f>
        <v>0</v>
      </c>
      <c r="N373" s="179">
        <v>4.0000000000000003E-5</v>
      </c>
      <c r="O373" s="179">
        <f>ROUND(E373*N373,2)</f>
        <v>0.03</v>
      </c>
      <c r="P373" s="179">
        <v>0</v>
      </c>
      <c r="Q373" s="179">
        <f>ROUND(E373*P373,2)</f>
        <v>0</v>
      </c>
      <c r="R373" s="179" t="s">
        <v>378</v>
      </c>
      <c r="S373" s="179" t="s">
        <v>310</v>
      </c>
      <c r="T373" s="180" t="s">
        <v>379</v>
      </c>
      <c r="U373" s="160">
        <v>0.308</v>
      </c>
      <c r="V373" s="160">
        <f>ROUND(E373*U373,2)</f>
        <v>219.26</v>
      </c>
      <c r="W373" s="160"/>
      <c r="X373" s="150"/>
      <c r="Y373" s="150"/>
      <c r="Z373" s="150"/>
      <c r="AA373" s="150"/>
      <c r="AB373" s="150"/>
      <c r="AC373" s="150"/>
      <c r="AD373" s="150"/>
      <c r="AE373" s="150"/>
      <c r="AF373" s="150"/>
      <c r="AG373" s="150" t="s">
        <v>358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641</v>
      </c>
      <c r="D374" s="165"/>
      <c r="E374" s="166"/>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335</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186" t="s">
        <v>642</v>
      </c>
      <c r="D375" s="165"/>
      <c r="E375" s="166"/>
      <c r="F375" s="160"/>
      <c r="G375" s="160"/>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335</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186" t="s">
        <v>643</v>
      </c>
      <c r="D376" s="165"/>
      <c r="E376" s="166">
        <v>88.64</v>
      </c>
      <c r="F376" s="160"/>
      <c r="G376" s="160"/>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335</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620</v>
      </c>
      <c r="D377" s="165"/>
      <c r="E377" s="166"/>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335</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644</v>
      </c>
      <c r="D378" s="165"/>
      <c r="E378" s="166">
        <v>1.24</v>
      </c>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335</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86" t="s">
        <v>627</v>
      </c>
      <c r="D379" s="165"/>
      <c r="E379" s="166"/>
      <c r="F379" s="160"/>
      <c r="G379" s="160"/>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335</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645</v>
      </c>
      <c r="D380" s="165"/>
      <c r="E380" s="166">
        <v>110.37</v>
      </c>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335</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646</v>
      </c>
      <c r="D381" s="165"/>
      <c r="E381" s="166"/>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335</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647</v>
      </c>
      <c r="D382" s="165"/>
      <c r="E382" s="166">
        <v>264.91000000000003</v>
      </c>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335</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611</v>
      </c>
      <c r="D383" s="165"/>
      <c r="E383" s="166"/>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335</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612</v>
      </c>
      <c r="D384" s="165"/>
      <c r="E384" s="166">
        <v>5.61</v>
      </c>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335</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613</v>
      </c>
      <c r="D385" s="165"/>
      <c r="E385" s="166"/>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335</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86" t="s">
        <v>614</v>
      </c>
      <c r="D386" s="165"/>
      <c r="E386" s="166">
        <v>7.64</v>
      </c>
      <c r="F386" s="160"/>
      <c r="G386" s="160"/>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335</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86" t="s">
        <v>629</v>
      </c>
      <c r="D387" s="165"/>
      <c r="E387" s="166"/>
      <c r="F387" s="160"/>
      <c r="G387" s="160"/>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335</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648</v>
      </c>
      <c r="D388" s="165"/>
      <c r="E388" s="166">
        <v>192.95</v>
      </c>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335</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615</v>
      </c>
      <c r="D389" s="165"/>
      <c r="E389" s="166"/>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335</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6" t="s">
        <v>616</v>
      </c>
      <c r="D390" s="165"/>
      <c r="E390" s="166">
        <v>14.48</v>
      </c>
      <c r="F390" s="160"/>
      <c r="G390" s="160"/>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335</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6" t="s">
        <v>649</v>
      </c>
      <c r="D391" s="165"/>
      <c r="E391" s="166"/>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335</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650</v>
      </c>
      <c r="D392" s="165"/>
      <c r="E392" s="166">
        <v>9.52</v>
      </c>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335</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651</v>
      </c>
      <c r="D393" s="165"/>
      <c r="E393" s="166"/>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335</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6" t="s">
        <v>652</v>
      </c>
      <c r="D394" s="165"/>
      <c r="E394" s="166">
        <v>16.53</v>
      </c>
      <c r="F394" s="160"/>
      <c r="G394" s="160"/>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335</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46"/>
      <c r="D395" s="247"/>
      <c r="E395" s="247"/>
      <c r="F395" s="247"/>
      <c r="G395" s="247"/>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315</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ht="22.5" outlineLevel="1" x14ac:dyDescent="0.2">
      <c r="A396" s="174">
        <v>54</v>
      </c>
      <c r="B396" s="175" t="s">
        <v>653</v>
      </c>
      <c r="C396" s="185" t="s">
        <v>654</v>
      </c>
      <c r="D396" s="176" t="s">
        <v>377</v>
      </c>
      <c r="E396" s="177">
        <v>15</v>
      </c>
      <c r="F396" s="178"/>
      <c r="G396" s="179">
        <f>ROUND(E396*F396,2)</f>
        <v>0</v>
      </c>
      <c r="H396" s="178"/>
      <c r="I396" s="179">
        <f>ROUND(E396*H396,2)</f>
        <v>0</v>
      </c>
      <c r="J396" s="178"/>
      <c r="K396" s="179">
        <f>ROUND(E396*J396,2)</f>
        <v>0</v>
      </c>
      <c r="L396" s="179">
        <v>21</v>
      </c>
      <c r="M396" s="179">
        <f>G396*(1+L396/100)</f>
        <v>0</v>
      </c>
      <c r="N396" s="179">
        <v>0</v>
      </c>
      <c r="O396" s="179">
        <f>ROUND(E396*N396,2)</f>
        <v>0</v>
      </c>
      <c r="P396" s="179">
        <v>0</v>
      </c>
      <c r="Q396" s="179">
        <f>ROUND(E396*P396,2)</f>
        <v>0</v>
      </c>
      <c r="R396" s="179" t="s">
        <v>386</v>
      </c>
      <c r="S396" s="179" t="s">
        <v>310</v>
      </c>
      <c r="T396" s="180" t="s">
        <v>379</v>
      </c>
      <c r="U396" s="160">
        <v>0.27500000000000002</v>
      </c>
      <c r="V396" s="160">
        <f>ROUND(E396*U396,2)</f>
        <v>4.13</v>
      </c>
      <c r="W396" s="160"/>
      <c r="X396" s="150"/>
      <c r="Y396" s="150"/>
      <c r="Z396" s="150"/>
      <c r="AA396" s="150"/>
      <c r="AB396" s="150"/>
      <c r="AC396" s="150"/>
      <c r="AD396" s="150"/>
      <c r="AE396" s="150"/>
      <c r="AF396" s="150"/>
      <c r="AG396" s="150" t="s">
        <v>358</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655</v>
      </c>
      <c r="D397" s="165"/>
      <c r="E397" s="166"/>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335</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186" t="s">
        <v>112</v>
      </c>
      <c r="D398" s="165"/>
      <c r="E398" s="166">
        <v>15</v>
      </c>
      <c r="F398" s="160"/>
      <c r="G398" s="160"/>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335</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46"/>
      <c r="D399" s="247"/>
      <c r="E399" s="247"/>
      <c r="F399" s="247"/>
      <c r="G399" s="247"/>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315</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74">
        <v>55</v>
      </c>
      <c r="B400" s="175" t="s">
        <v>656</v>
      </c>
      <c r="C400" s="185" t="s">
        <v>657</v>
      </c>
      <c r="D400" s="176" t="s">
        <v>405</v>
      </c>
      <c r="E400" s="177">
        <v>318.69</v>
      </c>
      <c r="F400" s="178"/>
      <c r="G400" s="179">
        <f>ROUND(E400*F400,2)</f>
        <v>0</v>
      </c>
      <c r="H400" s="178"/>
      <c r="I400" s="179">
        <f>ROUND(E400*H400,2)</f>
        <v>0</v>
      </c>
      <c r="J400" s="178"/>
      <c r="K400" s="179">
        <f>ROUND(E400*J400,2)</f>
        <v>0</v>
      </c>
      <c r="L400" s="179">
        <v>21</v>
      </c>
      <c r="M400" s="179">
        <f>G400*(1+L400/100)</f>
        <v>0</v>
      </c>
      <c r="N400" s="179">
        <v>0</v>
      </c>
      <c r="O400" s="179">
        <f>ROUND(E400*N400,2)</f>
        <v>0</v>
      </c>
      <c r="P400" s="179">
        <v>0</v>
      </c>
      <c r="Q400" s="179">
        <f>ROUND(E400*P400,2)</f>
        <v>0</v>
      </c>
      <c r="R400" s="179" t="s">
        <v>658</v>
      </c>
      <c r="S400" s="179" t="s">
        <v>310</v>
      </c>
      <c r="T400" s="180" t="s">
        <v>379</v>
      </c>
      <c r="U400" s="160">
        <v>0</v>
      </c>
      <c r="V400" s="160">
        <f>ROUND(E400*U400,2)</f>
        <v>0</v>
      </c>
      <c r="W400" s="160"/>
      <c r="X400" s="150"/>
      <c r="Y400" s="150"/>
      <c r="Z400" s="150"/>
      <c r="AA400" s="150"/>
      <c r="AB400" s="150"/>
      <c r="AC400" s="150"/>
      <c r="AD400" s="150"/>
      <c r="AE400" s="150"/>
      <c r="AF400" s="150"/>
      <c r="AG400" s="150" t="s">
        <v>556</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659</v>
      </c>
      <c r="D401" s="165"/>
      <c r="E401" s="166"/>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335</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660</v>
      </c>
      <c r="D402" s="165"/>
      <c r="E402" s="166">
        <v>318.69</v>
      </c>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335</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6"/>
      <c r="D403" s="247"/>
      <c r="E403" s="247"/>
      <c r="F403" s="247"/>
      <c r="G403" s="247"/>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315</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74">
        <v>56</v>
      </c>
      <c r="B404" s="175" t="s">
        <v>661</v>
      </c>
      <c r="C404" s="185" t="s">
        <v>662</v>
      </c>
      <c r="D404" s="176" t="s">
        <v>405</v>
      </c>
      <c r="E404" s="177">
        <v>272.2955</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342</v>
      </c>
      <c r="T404" s="180" t="s">
        <v>311</v>
      </c>
      <c r="U404" s="160">
        <v>0</v>
      </c>
      <c r="V404" s="160">
        <f>ROUND(E404*U404,2)</f>
        <v>0</v>
      </c>
      <c r="W404" s="160"/>
      <c r="X404" s="150"/>
      <c r="Y404" s="150"/>
      <c r="Z404" s="150"/>
      <c r="AA404" s="150"/>
      <c r="AB404" s="150"/>
      <c r="AC404" s="150"/>
      <c r="AD404" s="150"/>
      <c r="AE404" s="150"/>
      <c r="AF404" s="150"/>
      <c r="AG404" s="150" t="s">
        <v>358</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663</v>
      </c>
      <c r="D405" s="165"/>
      <c r="E405" s="166"/>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335</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664</v>
      </c>
      <c r="D406" s="165"/>
      <c r="E406" s="166"/>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335</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6" t="s">
        <v>665</v>
      </c>
      <c r="D407" s="165"/>
      <c r="E407" s="166"/>
      <c r="F407" s="160"/>
      <c r="G407" s="160"/>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335</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6" t="s">
        <v>666</v>
      </c>
      <c r="D408" s="165"/>
      <c r="E408" s="166"/>
      <c r="F408" s="160"/>
      <c r="G408" s="160"/>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335</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667</v>
      </c>
      <c r="D409" s="165"/>
      <c r="E409" s="166"/>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335</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ht="22.5" outlineLevel="1" x14ac:dyDescent="0.2">
      <c r="A410" s="157"/>
      <c r="B410" s="158"/>
      <c r="C410" s="186" t="s">
        <v>668</v>
      </c>
      <c r="D410" s="165"/>
      <c r="E410" s="166"/>
      <c r="F410" s="160"/>
      <c r="G410" s="160"/>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335</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86" t="s">
        <v>461</v>
      </c>
      <c r="D411" s="165"/>
      <c r="E411" s="166"/>
      <c r="F411" s="160"/>
      <c r="G411" s="160"/>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335</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86" t="s">
        <v>669</v>
      </c>
      <c r="D412" s="165"/>
      <c r="E412" s="166">
        <v>16.094000000000001</v>
      </c>
      <c r="F412" s="160"/>
      <c r="G412" s="160"/>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335</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670</v>
      </c>
      <c r="D413" s="165"/>
      <c r="E413" s="166">
        <v>14.77125</v>
      </c>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335</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671</v>
      </c>
      <c r="D414" s="165"/>
      <c r="E414" s="166">
        <v>24.024000000000001</v>
      </c>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335</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186" t="s">
        <v>672</v>
      </c>
      <c r="D415" s="165"/>
      <c r="E415" s="166">
        <v>85.976249999999993</v>
      </c>
      <c r="F415" s="160"/>
      <c r="G415" s="160"/>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335</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186" t="s">
        <v>673</v>
      </c>
      <c r="D416" s="165"/>
      <c r="E416" s="166">
        <v>131.43</v>
      </c>
      <c r="F416" s="160"/>
      <c r="G416" s="160"/>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335</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6"/>
      <c r="D417" s="247"/>
      <c r="E417" s="247"/>
      <c r="F417" s="247"/>
      <c r="G417" s="247"/>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315</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74">
        <v>57</v>
      </c>
      <c r="B418" s="175" t="s">
        <v>674</v>
      </c>
      <c r="C418" s="185" t="s">
        <v>675</v>
      </c>
      <c r="D418" s="176" t="s">
        <v>405</v>
      </c>
      <c r="E418" s="177">
        <v>318.69</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676</v>
      </c>
      <c r="T418" s="180" t="s">
        <v>677</v>
      </c>
      <c r="U418" s="160">
        <v>0</v>
      </c>
      <c r="V418" s="160">
        <f>ROUND(E418*U418,2)</f>
        <v>0</v>
      </c>
      <c r="W418" s="160"/>
      <c r="X418" s="150"/>
      <c r="Y418" s="150"/>
      <c r="Z418" s="150"/>
      <c r="AA418" s="150"/>
      <c r="AB418" s="150"/>
      <c r="AC418" s="150"/>
      <c r="AD418" s="150"/>
      <c r="AE418" s="150"/>
      <c r="AF418" s="150"/>
      <c r="AG418" s="150" t="s">
        <v>556</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86" t="s">
        <v>610</v>
      </c>
      <c r="D419" s="165"/>
      <c r="E419" s="166"/>
      <c r="F419" s="160"/>
      <c r="G419" s="160"/>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335</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186" t="s">
        <v>649</v>
      </c>
      <c r="D420" s="165"/>
      <c r="E420" s="166"/>
      <c r="F420" s="160"/>
      <c r="G420" s="160"/>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335</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6" t="s">
        <v>650</v>
      </c>
      <c r="D421" s="165"/>
      <c r="E421" s="166">
        <v>9.52</v>
      </c>
      <c r="F421" s="160"/>
      <c r="G421" s="160"/>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335</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86" t="s">
        <v>651</v>
      </c>
      <c r="D422" s="165"/>
      <c r="E422" s="166"/>
      <c r="F422" s="160"/>
      <c r="G422" s="160"/>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335</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86" t="s">
        <v>652</v>
      </c>
      <c r="D423" s="165"/>
      <c r="E423" s="166">
        <v>16.53</v>
      </c>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335</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646</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335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678</v>
      </c>
      <c r="D425" s="165"/>
      <c r="E425" s="166">
        <v>264.91000000000003</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335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86" t="s">
        <v>611</v>
      </c>
      <c r="D426" s="165"/>
      <c r="E426" s="166"/>
      <c r="F426" s="160"/>
      <c r="G426" s="160"/>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335</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186" t="s">
        <v>612</v>
      </c>
      <c r="D427" s="165"/>
      <c r="E427" s="166">
        <v>5.61</v>
      </c>
      <c r="F427" s="160"/>
      <c r="G427" s="160"/>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335</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86" t="s">
        <v>613</v>
      </c>
      <c r="D428" s="165"/>
      <c r="E428" s="166"/>
      <c r="F428" s="160"/>
      <c r="G428" s="160"/>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335</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86" t="s">
        <v>614</v>
      </c>
      <c r="D429" s="165"/>
      <c r="E429" s="166">
        <v>7.64</v>
      </c>
      <c r="F429" s="160"/>
      <c r="G429" s="160"/>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335</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6" t="s">
        <v>615</v>
      </c>
      <c r="D430" s="165"/>
      <c r="E430" s="166"/>
      <c r="F430" s="160"/>
      <c r="G430" s="160"/>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335</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186" t="s">
        <v>616</v>
      </c>
      <c r="D431" s="165"/>
      <c r="E431" s="166">
        <v>14.48</v>
      </c>
      <c r="F431" s="160"/>
      <c r="G431" s="160"/>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335</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6"/>
      <c r="D432" s="247"/>
      <c r="E432" s="247"/>
      <c r="F432" s="247"/>
      <c r="G432" s="247"/>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315</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58</v>
      </c>
      <c r="B433" s="175" t="s">
        <v>679</v>
      </c>
      <c r="C433" s="185" t="s">
        <v>680</v>
      </c>
      <c r="D433" s="176" t="s">
        <v>589</v>
      </c>
      <c r="E433" s="177">
        <v>88.64</v>
      </c>
      <c r="F433" s="178"/>
      <c r="G433" s="179">
        <f>ROUND(E433*F433,2)</f>
        <v>0</v>
      </c>
      <c r="H433" s="178"/>
      <c r="I433" s="179">
        <f>ROUND(E433*H433,2)</f>
        <v>0</v>
      </c>
      <c r="J433" s="178"/>
      <c r="K433" s="179">
        <f>ROUND(E433*J433,2)</f>
        <v>0</v>
      </c>
      <c r="L433" s="179">
        <v>21</v>
      </c>
      <c r="M433" s="179">
        <f>G433*(1+L433/100)</f>
        <v>0</v>
      </c>
      <c r="N433" s="179">
        <v>0.125</v>
      </c>
      <c r="O433" s="179">
        <f>ROUND(E433*N433,2)</f>
        <v>11.08</v>
      </c>
      <c r="P433" s="179">
        <v>0</v>
      </c>
      <c r="Q433" s="179">
        <f>ROUND(E433*P433,2)</f>
        <v>0</v>
      </c>
      <c r="R433" s="179"/>
      <c r="S433" s="179" t="s">
        <v>342</v>
      </c>
      <c r="T433" s="180" t="s">
        <v>311</v>
      </c>
      <c r="U433" s="160">
        <v>1.89</v>
      </c>
      <c r="V433" s="160">
        <f>ROUND(E433*U433,2)</f>
        <v>167.53</v>
      </c>
      <c r="W433" s="160"/>
      <c r="X433" s="150"/>
      <c r="Y433" s="150"/>
      <c r="Z433" s="150"/>
      <c r="AA433" s="150"/>
      <c r="AB433" s="150"/>
      <c r="AC433" s="150"/>
      <c r="AD433" s="150"/>
      <c r="AE433" s="150"/>
      <c r="AF433" s="150"/>
      <c r="AG433" s="150" t="s">
        <v>358</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4" t="s">
        <v>681</v>
      </c>
      <c r="D434" s="245"/>
      <c r="E434" s="245"/>
      <c r="F434" s="245"/>
      <c r="G434" s="245"/>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314</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86" t="s">
        <v>641</v>
      </c>
      <c r="D435" s="165"/>
      <c r="E435" s="166"/>
      <c r="F435" s="160"/>
      <c r="G435" s="160"/>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335</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186" t="s">
        <v>642</v>
      </c>
      <c r="D436" s="165"/>
      <c r="E436" s="166"/>
      <c r="F436" s="160"/>
      <c r="G436" s="160"/>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335</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6" t="s">
        <v>643</v>
      </c>
      <c r="D437" s="165"/>
      <c r="E437" s="166">
        <v>88.64</v>
      </c>
      <c r="F437" s="160"/>
      <c r="G437" s="160"/>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335</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6"/>
      <c r="D438" s="247"/>
      <c r="E438" s="247"/>
      <c r="F438" s="247"/>
      <c r="G438" s="247"/>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74">
        <v>59</v>
      </c>
      <c r="B439" s="175" t="s">
        <v>682</v>
      </c>
      <c r="C439" s="185" t="s">
        <v>683</v>
      </c>
      <c r="D439" s="176" t="s">
        <v>405</v>
      </c>
      <c r="E439" s="177">
        <v>1423.58</v>
      </c>
      <c r="F439" s="178"/>
      <c r="G439" s="179">
        <f>ROUND(E439*F439,2)</f>
        <v>0</v>
      </c>
      <c r="H439" s="178"/>
      <c r="I439" s="179">
        <f>ROUND(E439*H439,2)</f>
        <v>0</v>
      </c>
      <c r="J439" s="178"/>
      <c r="K439" s="179">
        <f>ROUND(E439*J439,2)</f>
        <v>0</v>
      </c>
      <c r="L439" s="179">
        <v>21</v>
      </c>
      <c r="M439" s="179">
        <f>G439*(1+L439/100)</f>
        <v>0</v>
      </c>
      <c r="N439" s="179">
        <v>0</v>
      </c>
      <c r="O439" s="179">
        <f>ROUND(E439*N439,2)</f>
        <v>0</v>
      </c>
      <c r="P439" s="179">
        <v>0</v>
      </c>
      <c r="Q439" s="179">
        <f>ROUND(E439*P439,2)</f>
        <v>0</v>
      </c>
      <c r="R439" s="179"/>
      <c r="S439" s="179" t="s">
        <v>342</v>
      </c>
      <c r="T439" s="180" t="s">
        <v>311</v>
      </c>
      <c r="U439" s="160">
        <v>0</v>
      </c>
      <c r="V439" s="160">
        <f>ROUND(E439*U439,2)</f>
        <v>0</v>
      </c>
      <c r="W439" s="160"/>
      <c r="X439" s="150"/>
      <c r="Y439" s="150"/>
      <c r="Z439" s="150"/>
      <c r="AA439" s="150"/>
      <c r="AB439" s="150"/>
      <c r="AC439" s="150"/>
      <c r="AD439" s="150"/>
      <c r="AE439" s="150"/>
      <c r="AF439" s="150"/>
      <c r="AG439" s="150" t="s">
        <v>358</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637</v>
      </c>
      <c r="D440" s="165"/>
      <c r="E440" s="166"/>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335</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86" t="s">
        <v>684</v>
      </c>
      <c r="D441" s="165"/>
      <c r="E441" s="166">
        <v>1423.58</v>
      </c>
      <c r="F441" s="160"/>
      <c r="G441" s="160"/>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335</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6"/>
      <c r="D442" s="247"/>
      <c r="E442" s="247"/>
      <c r="F442" s="247"/>
      <c r="G442" s="247"/>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315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74">
        <v>60</v>
      </c>
      <c r="B443" s="175" t="s">
        <v>685</v>
      </c>
      <c r="C443" s="185" t="s">
        <v>686</v>
      </c>
      <c r="D443" s="176" t="s">
        <v>405</v>
      </c>
      <c r="E443" s="177">
        <v>22.5</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342</v>
      </c>
      <c r="T443" s="180" t="s">
        <v>311</v>
      </c>
      <c r="U443" s="160">
        <v>0</v>
      </c>
      <c r="V443" s="160">
        <f>ROUND(E443*U443,2)</f>
        <v>0</v>
      </c>
      <c r="W443" s="160"/>
      <c r="X443" s="150"/>
      <c r="Y443" s="150"/>
      <c r="Z443" s="150"/>
      <c r="AA443" s="150"/>
      <c r="AB443" s="150"/>
      <c r="AC443" s="150"/>
      <c r="AD443" s="150"/>
      <c r="AE443" s="150"/>
      <c r="AF443" s="150"/>
      <c r="AG443" s="150" t="s">
        <v>358</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381</v>
      </c>
      <c r="D444" s="165"/>
      <c r="E444" s="166"/>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335</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86" t="s">
        <v>687</v>
      </c>
      <c r="D445" s="165"/>
      <c r="E445" s="166">
        <v>22.5</v>
      </c>
      <c r="F445" s="160"/>
      <c r="G445" s="160"/>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335</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6"/>
      <c r="D446" s="247"/>
      <c r="E446" s="247"/>
      <c r="F446" s="247"/>
      <c r="G446" s="247"/>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315</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74">
        <v>61</v>
      </c>
      <c r="B447" s="175" t="s">
        <v>688</v>
      </c>
      <c r="C447" s="185" t="s">
        <v>689</v>
      </c>
      <c r="D447" s="176" t="s">
        <v>589</v>
      </c>
      <c r="E447" s="177">
        <v>0.96</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342</v>
      </c>
      <c r="T447" s="180" t="s">
        <v>311</v>
      </c>
      <c r="U447" s="160">
        <v>0</v>
      </c>
      <c r="V447" s="160">
        <f>ROUND(E447*U447,2)</f>
        <v>0</v>
      </c>
      <c r="W447" s="160"/>
      <c r="X447" s="150"/>
      <c r="Y447" s="150"/>
      <c r="Z447" s="150"/>
      <c r="AA447" s="150"/>
      <c r="AB447" s="150"/>
      <c r="AC447" s="150"/>
      <c r="AD447" s="150"/>
      <c r="AE447" s="150"/>
      <c r="AF447" s="150"/>
      <c r="AG447" s="150" t="s">
        <v>358</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6" t="s">
        <v>381</v>
      </c>
      <c r="D448" s="165"/>
      <c r="E448" s="166"/>
      <c r="F448" s="160"/>
      <c r="G448" s="160"/>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335</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186" t="s">
        <v>690</v>
      </c>
      <c r="D449" s="165"/>
      <c r="E449" s="166">
        <v>0.96</v>
      </c>
      <c r="F449" s="160"/>
      <c r="G449" s="160"/>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335</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6"/>
      <c r="D450" s="247"/>
      <c r="E450" s="247"/>
      <c r="F450" s="247"/>
      <c r="G450" s="247"/>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315</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74">
        <v>62</v>
      </c>
      <c r="B451" s="175" t="s">
        <v>691</v>
      </c>
      <c r="C451" s="185" t="s">
        <v>692</v>
      </c>
      <c r="D451" s="176" t="s">
        <v>518</v>
      </c>
      <c r="E451" s="177">
        <v>12</v>
      </c>
      <c r="F451" s="178"/>
      <c r="G451" s="179">
        <f>ROUND(E451*F451,2)</f>
        <v>0</v>
      </c>
      <c r="H451" s="178"/>
      <c r="I451" s="179">
        <f>ROUND(E451*H451,2)</f>
        <v>0</v>
      </c>
      <c r="J451" s="178"/>
      <c r="K451" s="179">
        <f>ROUND(E451*J451,2)</f>
        <v>0</v>
      </c>
      <c r="L451" s="179">
        <v>21</v>
      </c>
      <c r="M451" s="179">
        <f>G451*(1+L451/100)</f>
        <v>0</v>
      </c>
      <c r="N451" s="179">
        <v>0</v>
      </c>
      <c r="O451" s="179">
        <f>ROUND(E451*N451,2)</f>
        <v>0</v>
      </c>
      <c r="P451" s="179">
        <v>0</v>
      </c>
      <c r="Q451" s="179">
        <f>ROUND(E451*P451,2)</f>
        <v>0</v>
      </c>
      <c r="R451" s="179"/>
      <c r="S451" s="179" t="s">
        <v>342</v>
      </c>
      <c r="T451" s="180" t="s">
        <v>311</v>
      </c>
      <c r="U451" s="160">
        <v>0</v>
      </c>
      <c r="V451" s="160">
        <f>ROUND(E451*U451,2)</f>
        <v>0</v>
      </c>
      <c r="W451" s="160"/>
      <c r="X451" s="150"/>
      <c r="Y451" s="150"/>
      <c r="Z451" s="150"/>
      <c r="AA451" s="150"/>
      <c r="AB451" s="150"/>
      <c r="AC451" s="150"/>
      <c r="AD451" s="150"/>
      <c r="AE451" s="150"/>
      <c r="AF451" s="150"/>
      <c r="AG451" s="150" t="s">
        <v>358</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693</v>
      </c>
      <c r="D452" s="165"/>
      <c r="E452" s="166"/>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335</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106</v>
      </c>
      <c r="D453" s="165"/>
      <c r="E453" s="166">
        <v>12</v>
      </c>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335</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6"/>
      <c r="D454" s="247"/>
      <c r="E454" s="247"/>
      <c r="F454" s="247"/>
      <c r="G454" s="247"/>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315</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74">
        <v>63</v>
      </c>
      <c r="B455" s="175" t="s">
        <v>694</v>
      </c>
      <c r="C455" s="185" t="s">
        <v>695</v>
      </c>
      <c r="D455" s="176" t="s">
        <v>589</v>
      </c>
      <c r="E455" s="177">
        <v>5</v>
      </c>
      <c r="F455" s="178"/>
      <c r="G455" s="179">
        <f>ROUND(E455*F455,2)</f>
        <v>0</v>
      </c>
      <c r="H455" s="178"/>
      <c r="I455" s="179">
        <f>ROUND(E455*H455,2)</f>
        <v>0</v>
      </c>
      <c r="J455" s="178"/>
      <c r="K455" s="179">
        <f>ROUND(E455*J455,2)</f>
        <v>0</v>
      </c>
      <c r="L455" s="179">
        <v>21</v>
      </c>
      <c r="M455" s="179">
        <f>G455*(1+L455/100)</f>
        <v>0</v>
      </c>
      <c r="N455" s="179">
        <v>0</v>
      </c>
      <c r="O455" s="179">
        <f>ROUND(E455*N455,2)</f>
        <v>0</v>
      </c>
      <c r="P455" s="179">
        <v>0</v>
      </c>
      <c r="Q455" s="179">
        <f>ROUND(E455*P455,2)</f>
        <v>0</v>
      </c>
      <c r="R455" s="179"/>
      <c r="S455" s="179" t="s">
        <v>342</v>
      </c>
      <c r="T455" s="180" t="s">
        <v>311</v>
      </c>
      <c r="U455" s="160">
        <v>0</v>
      </c>
      <c r="V455" s="160">
        <f>ROUND(E455*U455,2)</f>
        <v>0</v>
      </c>
      <c r="W455" s="160"/>
      <c r="X455" s="150"/>
      <c r="Y455" s="150"/>
      <c r="Z455" s="150"/>
      <c r="AA455" s="150"/>
      <c r="AB455" s="150"/>
      <c r="AC455" s="150"/>
      <c r="AD455" s="150"/>
      <c r="AE455" s="150"/>
      <c r="AF455" s="150"/>
      <c r="AG455" s="150" t="s">
        <v>358</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186" t="s">
        <v>693</v>
      </c>
      <c r="D456" s="165"/>
      <c r="E456" s="166"/>
      <c r="F456" s="160"/>
      <c r="G456" s="160"/>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335</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6" t="s">
        <v>147</v>
      </c>
      <c r="D457" s="165"/>
      <c r="E457" s="166">
        <v>5</v>
      </c>
      <c r="F457" s="160"/>
      <c r="G457" s="160"/>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335</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46"/>
      <c r="D458" s="247"/>
      <c r="E458" s="247"/>
      <c r="F458" s="247"/>
      <c r="G458" s="247"/>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315</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74">
        <v>64</v>
      </c>
      <c r="B459" s="175" t="s">
        <v>696</v>
      </c>
      <c r="C459" s="185" t="s">
        <v>697</v>
      </c>
      <c r="D459" s="176" t="s">
        <v>589</v>
      </c>
      <c r="E459" s="177">
        <v>60</v>
      </c>
      <c r="F459" s="178"/>
      <c r="G459" s="179">
        <f>ROUND(E459*F459,2)</f>
        <v>0</v>
      </c>
      <c r="H459" s="178"/>
      <c r="I459" s="179">
        <f>ROUND(E459*H459,2)</f>
        <v>0</v>
      </c>
      <c r="J459" s="178"/>
      <c r="K459" s="179">
        <f>ROUND(E459*J459,2)</f>
        <v>0</v>
      </c>
      <c r="L459" s="179">
        <v>21</v>
      </c>
      <c r="M459" s="179">
        <f>G459*(1+L459/100)</f>
        <v>0</v>
      </c>
      <c r="N459" s="179">
        <v>0</v>
      </c>
      <c r="O459" s="179">
        <f>ROUND(E459*N459,2)</f>
        <v>0</v>
      </c>
      <c r="P459" s="179">
        <v>0</v>
      </c>
      <c r="Q459" s="179">
        <f>ROUND(E459*P459,2)</f>
        <v>0</v>
      </c>
      <c r="R459" s="179"/>
      <c r="S459" s="179" t="s">
        <v>342</v>
      </c>
      <c r="T459" s="180" t="s">
        <v>311</v>
      </c>
      <c r="U459" s="160">
        <v>0</v>
      </c>
      <c r="V459" s="160">
        <f>ROUND(E459*U459,2)</f>
        <v>0</v>
      </c>
      <c r="W459" s="160"/>
      <c r="X459" s="150"/>
      <c r="Y459" s="150"/>
      <c r="Z459" s="150"/>
      <c r="AA459" s="150"/>
      <c r="AB459" s="150"/>
      <c r="AC459" s="150"/>
      <c r="AD459" s="150"/>
      <c r="AE459" s="150"/>
      <c r="AF459" s="150"/>
      <c r="AG459" s="150" t="s">
        <v>358</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381</v>
      </c>
      <c r="D460" s="165"/>
      <c r="E460" s="166"/>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335</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186" t="s">
        <v>698</v>
      </c>
      <c r="D461" s="165"/>
      <c r="E461" s="166">
        <v>60</v>
      </c>
      <c r="F461" s="160"/>
      <c r="G461" s="1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335</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46"/>
      <c r="D462" s="247"/>
      <c r="E462" s="247"/>
      <c r="F462" s="247"/>
      <c r="G462" s="247"/>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315</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74">
        <v>65</v>
      </c>
      <c r="B463" s="175" t="s">
        <v>699</v>
      </c>
      <c r="C463" s="185" t="s">
        <v>700</v>
      </c>
      <c r="D463" s="176" t="s">
        <v>589</v>
      </c>
      <c r="E463" s="177">
        <v>30</v>
      </c>
      <c r="F463" s="178"/>
      <c r="G463" s="179">
        <f>ROUND(E463*F463,2)</f>
        <v>0</v>
      </c>
      <c r="H463" s="178"/>
      <c r="I463" s="179">
        <f>ROUND(E463*H463,2)</f>
        <v>0</v>
      </c>
      <c r="J463" s="178"/>
      <c r="K463" s="179">
        <f>ROUND(E463*J463,2)</f>
        <v>0</v>
      </c>
      <c r="L463" s="179">
        <v>21</v>
      </c>
      <c r="M463" s="179">
        <f>G463*(1+L463/100)</f>
        <v>0</v>
      </c>
      <c r="N463" s="179">
        <v>0</v>
      </c>
      <c r="O463" s="179">
        <f>ROUND(E463*N463,2)</f>
        <v>0</v>
      </c>
      <c r="P463" s="179">
        <v>0</v>
      </c>
      <c r="Q463" s="179">
        <f>ROUND(E463*P463,2)</f>
        <v>0</v>
      </c>
      <c r="R463" s="179"/>
      <c r="S463" s="179" t="s">
        <v>342</v>
      </c>
      <c r="T463" s="180" t="s">
        <v>311</v>
      </c>
      <c r="U463" s="160">
        <v>0</v>
      </c>
      <c r="V463" s="160">
        <f>ROUND(E463*U463,2)</f>
        <v>0</v>
      </c>
      <c r="W463" s="160"/>
      <c r="X463" s="150"/>
      <c r="Y463" s="150"/>
      <c r="Z463" s="150"/>
      <c r="AA463" s="150"/>
      <c r="AB463" s="150"/>
      <c r="AC463" s="150"/>
      <c r="AD463" s="150"/>
      <c r="AE463" s="150"/>
      <c r="AF463" s="150"/>
      <c r="AG463" s="150" t="s">
        <v>358</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86" t="s">
        <v>381</v>
      </c>
      <c r="D464" s="165"/>
      <c r="E464" s="166"/>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335</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6" t="s">
        <v>701</v>
      </c>
      <c r="D465" s="165"/>
      <c r="E465" s="166">
        <v>30</v>
      </c>
      <c r="F465" s="160"/>
      <c r="G465" s="160"/>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335</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46"/>
      <c r="D466" s="247"/>
      <c r="E466" s="247"/>
      <c r="F466" s="247"/>
      <c r="G466" s="247"/>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315</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74">
        <v>66</v>
      </c>
      <c r="B467" s="175" t="s">
        <v>702</v>
      </c>
      <c r="C467" s="185" t="s">
        <v>703</v>
      </c>
      <c r="D467" s="176" t="s">
        <v>589</v>
      </c>
      <c r="E467" s="177">
        <v>675.62</v>
      </c>
      <c r="F467" s="178"/>
      <c r="G467" s="179">
        <f>ROUND(E467*F467,2)</f>
        <v>0</v>
      </c>
      <c r="H467" s="178"/>
      <c r="I467" s="179">
        <f>ROUND(E467*H467,2)</f>
        <v>0</v>
      </c>
      <c r="J467" s="178"/>
      <c r="K467" s="179">
        <f>ROUND(E467*J467,2)</f>
        <v>0</v>
      </c>
      <c r="L467" s="179">
        <v>21</v>
      </c>
      <c r="M467" s="179">
        <f>G467*(1+L467/100)</f>
        <v>0</v>
      </c>
      <c r="N467" s="179">
        <v>0</v>
      </c>
      <c r="O467" s="179">
        <f>ROUND(E467*N467,2)</f>
        <v>0</v>
      </c>
      <c r="P467" s="179">
        <v>0</v>
      </c>
      <c r="Q467" s="179">
        <f>ROUND(E467*P467,2)</f>
        <v>0</v>
      </c>
      <c r="R467" s="179"/>
      <c r="S467" s="179" t="s">
        <v>342</v>
      </c>
      <c r="T467" s="180" t="s">
        <v>311</v>
      </c>
      <c r="U467" s="160">
        <v>0</v>
      </c>
      <c r="V467" s="160">
        <f>ROUND(E467*U467,2)</f>
        <v>0</v>
      </c>
      <c r="W467" s="160"/>
      <c r="X467" s="150"/>
      <c r="Y467" s="150"/>
      <c r="Z467" s="150"/>
      <c r="AA467" s="150"/>
      <c r="AB467" s="150"/>
      <c r="AC467" s="150"/>
      <c r="AD467" s="150"/>
      <c r="AE467" s="150"/>
      <c r="AF467" s="150"/>
      <c r="AG467" s="150" t="s">
        <v>358</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86" t="s">
        <v>704</v>
      </c>
      <c r="D468" s="165"/>
      <c r="E468" s="166"/>
      <c r="F468" s="160"/>
      <c r="G468" s="160"/>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335</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186" t="s">
        <v>705</v>
      </c>
      <c r="D469" s="165"/>
      <c r="E469" s="166"/>
      <c r="F469" s="160"/>
      <c r="G469" s="160"/>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335</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6" t="s">
        <v>706</v>
      </c>
      <c r="D470" s="165"/>
      <c r="E470" s="166">
        <v>675.62</v>
      </c>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335</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6"/>
      <c r="D471" s="247"/>
      <c r="E471" s="247"/>
      <c r="F471" s="247"/>
      <c r="G471" s="247"/>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315</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74">
        <v>67</v>
      </c>
      <c r="B472" s="175" t="s">
        <v>707</v>
      </c>
      <c r="C472" s="185" t="s">
        <v>708</v>
      </c>
      <c r="D472" s="176" t="s">
        <v>589</v>
      </c>
      <c r="E472" s="177">
        <v>150</v>
      </c>
      <c r="F472" s="178"/>
      <c r="G472" s="179">
        <f>ROUND(E472*F472,2)</f>
        <v>0</v>
      </c>
      <c r="H472" s="178"/>
      <c r="I472" s="179">
        <f>ROUND(E472*H472,2)</f>
        <v>0</v>
      </c>
      <c r="J472" s="178"/>
      <c r="K472" s="179">
        <f>ROUND(E472*J472,2)</f>
        <v>0</v>
      </c>
      <c r="L472" s="179">
        <v>21</v>
      </c>
      <c r="M472" s="179">
        <f>G472*(1+L472/100)</f>
        <v>0</v>
      </c>
      <c r="N472" s="179">
        <v>0</v>
      </c>
      <c r="O472" s="179">
        <f>ROUND(E472*N472,2)</f>
        <v>0</v>
      </c>
      <c r="P472" s="179">
        <v>0</v>
      </c>
      <c r="Q472" s="179">
        <f>ROUND(E472*P472,2)</f>
        <v>0</v>
      </c>
      <c r="R472" s="179"/>
      <c r="S472" s="179" t="s">
        <v>342</v>
      </c>
      <c r="T472" s="180" t="s">
        <v>311</v>
      </c>
      <c r="U472" s="160">
        <v>0</v>
      </c>
      <c r="V472" s="160">
        <f>ROUND(E472*U472,2)</f>
        <v>0</v>
      </c>
      <c r="W472" s="160"/>
      <c r="X472" s="150"/>
      <c r="Y472" s="150"/>
      <c r="Z472" s="150"/>
      <c r="AA472" s="150"/>
      <c r="AB472" s="150"/>
      <c r="AC472" s="150"/>
      <c r="AD472" s="150"/>
      <c r="AE472" s="150"/>
      <c r="AF472" s="150"/>
      <c r="AG472" s="150" t="s">
        <v>358</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186" t="s">
        <v>709</v>
      </c>
      <c r="D473" s="165"/>
      <c r="E473" s="166"/>
      <c r="F473" s="160"/>
      <c r="G473" s="160"/>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335</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6" t="s">
        <v>710</v>
      </c>
      <c r="D474" s="165"/>
      <c r="E474" s="166">
        <v>150</v>
      </c>
      <c r="F474" s="160"/>
      <c r="G474" s="160"/>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335</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46"/>
      <c r="D475" s="247"/>
      <c r="E475" s="247"/>
      <c r="F475" s="247"/>
      <c r="G475" s="247"/>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315</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4">
        <v>68</v>
      </c>
      <c r="B476" s="175" t="s">
        <v>711</v>
      </c>
      <c r="C476" s="185" t="s">
        <v>712</v>
      </c>
      <c r="D476" s="176" t="s">
        <v>405</v>
      </c>
      <c r="E476" s="177">
        <v>318.69</v>
      </c>
      <c r="F476" s="178"/>
      <c r="G476" s="179">
        <f>ROUND(E476*F476,2)</f>
        <v>0</v>
      </c>
      <c r="H476" s="178"/>
      <c r="I476" s="179">
        <f>ROUND(E476*H476,2)</f>
        <v>0</v>
      </c>
      <c r="J476" s="178"/>
      <c r="K476" s="179">
        <f>ROUND(E476*J476,2)</f>
        <v>0</v>
      </c>
      <c r="L476" s="179">
        <v>21</v>
      </c>
      <c r="M476" s="179">
        <f>G476*(1+L476/100)</f>
        <v>0</v>
      </c>
      <c r="N476" s="179">
        <v>0</v>
      </c>
      <c r="O476" s="179">
        <f>ROUND(E476*N476,2)</f>
        <v>0</v>
      </c>
      <c r="P476" s="179">
        <v>0</v>
      </c>
      <c r="Q476" s="179">
        <f>ROUND(E476*P476,2)</f>
        <v>0</v>
      </c>
      <c r="R476" s="179"/>
      <c r="S476" s="179" t="s">
        <v>676</v>
      </c>
      <c r="T476" s="180" t="s">
        <v>677</v>
      </c>
      <c r="U476" s="160">
        <v>0</v>
      </c>
      <c r="V476" s="160">
        <f>ROUND(E476*U476,2)</f>
        <v>0</v>
      </c>
      <c r="W476" s="160"/>
      <c r="X476" s="150"/>
      <c r="Y476" s="150"/>
      <c r="Z476" s="150"/>
      <c r="AA476" s="150"/>
      <c r="AB476" s="150"/>
      <c r="AC476" s="150"/>
      <c r="AD476" s="150"/>
      <c r="AE476" s="150"/>
      <c r="AF476" s="150"/>
      <c r="AG476" s="150" t="s">
        <v>556</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6" t="s">
        <v>659</v>
      </c>
      <c r="D477" s="165"/>
      <c r="E477" s="166"/>
      <c r="F477" s="160"/>
      <c r="G477" s="160"/>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335</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86" t="s">
        <v>660</v>
      </c>
      <c r="D478" s="165"/>
      <c r="E478" s="166">
        <v>318.69</v>
      </c>
      <c r="F478" s="160"/>
      <c r="G478" s="160"/>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335</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6"/>
      <c r="D479" s="247"/>
      <c r="E479" s="247"/>
      <c r="F479" s="247"/>
      <c r="G479" s="247"/>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315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4">
        <v>69</v>
      </c>
      <c r="B480" s="175" t="s">
        <v>713</v>
      </c>
      <c r="C480" s="185" t="s">
        <v>714</v>
      </c>
      <c r="D480" s="176" t="s">
        <v>405</v>
      </c>
      <c r="E480" s="177">
        <v>318.69</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676</v>
      </c>
      <c r="T480" s="180" t="s">
        <v>677</v>
      </c>
      <c r="U480" s="160">
        <v>0</v>
      </c>
      <c r="V480" s="160">
        <f>ROUND(E480*U480,2)</f>
        <v>0</v>
      </c>
      <c r="W480" s="160"/>
      <c r="X480" s="150"/>
      <c r="Y480" s="150"/>
      <c r="Z480" s="150"/>
      <c r="AA480" s="150"/>
      <c r="AB480" s="150"/>
      <c r="AC480" s="150"/>
      <c r="AD480" s="150"/>
      <c r="AE480" s="150"/>
      <c r="AF480" s="150"/>
      <c r="AG480" s="150" t="s">
        <v>556</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6" t="s">
        <v>659</v>
      </c>
      <c r="D481" s="165"/>
      <c r="E481" s="166"/>
      <c r="F481" s="160"/>
      <c r="G481" s="160"/>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335</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6" t="s">
        <v>660</v>
      </c>
      <c r="D482" s="165"/>
      <c r="E482" s="166">
        <v>318.69</v>
      </c>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335</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6"/>
      <c r="D483" s="247"/>
      <c r="E483" s="247"/>
      <c r="F483" s="247"/>
      <c r="G483" s="247"/>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315</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4">
        <v>70</v>
      </c>
      <c r="B484" s="175" t="s">
        <v>715</v>
      </c>
      <c r="C484" s="185" t="s">
        <v>716</v>
      </c>
      <c r="D484" s="176" t="s">
        <v>717</v>
      </c>
      <c r="E484" s="177">
        <v>50</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342</v>
      </c>
      <c r="T484" s="180" t="s">
        <v>311</v>
      </c>
      <c r="U484" s="160">
        <v>0</v>
      </c>
      <c r="V484" s="160">
        <f>ROUND(E484*U484,2)</f>
        <v>0</v>
      </c>
      <c r="W484" s="160"/>
      <c r="X484" s="150"/>
      <c r="Y484" s="150"/>
      <c r="Z484" s="150"/>
      <c r="AA484" s="150"/>
      <c r="AB484" s="150"/>
      <c r="AC484" s="150"/>
      <c r="AD484" s="150"/>
      <c r="AE484" s="150"/>
      <c r="AF484" s="150"/>
      <c r="AG484" s="150" t="s">
        <v>718</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42"/>
      <c r="D485" s="243"/>
      <c r="E485" s="243"/>
      <c r="F485" s="243"/>
      <c r="G485" s="243"/>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315</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74">
        <v>71</v>
      </c>
      <c r="B486" s="175" t="s">
        <v>719</v>
      </c>
      <c r="C486" s="185" t="s">
        <v>720</v>
      </c>
      <c r="D486" s="176" t="s">
        <v>717</v>
      </c>
      <c r="E486" s="177">
        <v>100</v>
      </c>
      <c r="F486" s="178"/>
      <c r="G486" s="179">
        <f>ROUND(E486*F486,2)</f>
        <v>0</v>
      </c>
      <c r="H486" s="178"/>
      <c r="I486" s="179">
        <f>ROUND(E486*H486,2)</f>
        <v>0</v>
      </c>
      <c r="J486" s="178"/>
      <c r="K486" s="179">
        <f>ROUND(E486*J486,2)</f>
        <v>0</v>
      </c>
      <c r="L486" s="179">
        <v>21</v>
      </c>
      <c r="M486" s="179">
        <f>G486*(1+L486/100)</f>
        <v>0</v>
      </c>
      <c r="N486" s="179">
        <v>0</v>
      </c>
      <c r="O486" s="179">
        <f>ROUND(E486*N486,2)</f>
        <v>0</v>
      </c>
      <c r="P486" s="179">
        <v>0</v>
      </c>
      <c r="Q486" s="179">
        <f>ROUND(E486*P486,2)</f>
        <v>0</v>
      </c>
      <c r="R486" s="179"/>
      <c r="S486" s="179" t="s">
        <v>342</v>
      </c>
      <c r="T486" s="180" t="s">
        <v>311</v>
      </c>
      <c r="U486" s="160">
        <v>0</v>
      </c>
      <c r="V486" s="160">
        <f>ROUND(E486*U486,2)</f>
        <v>0</v>
      </c>
      <c r="W486" s="160"/>
      <c r="X486" s="150"/>
      <c r="Y486" s="150"/>
      <c r="Z486" s="150"/>
      <c r="AA486" s="150"/>
      <c r="AB486" s="150"/>
      <c r="AC486" s="150"/>
      <c r="AD486" s="150"/>
      <c r="AE486" s="150"/>
      <c r="AF486" s="150"/>
      <c r="AG486" s="150" t="s">
        <v>718</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2"/>
      <c r="D487" s="243"/>
      <c r="E487" s="243"/>
      <c r="F487" s="243"/>
      <c r="G487" s="243"/>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315</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4">
        <v>72</v>
      </c>
      <c r="B488" s="175" t="s">
        <v>721</v>
      </c>
      <c r="C488" s="185" t="s">
        <v>722</v>
      </c>
      <c r="D488" s="176" t="s">
        <v>518</v>
      </c>
      <c r="E488" s="177">
        <v>1</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342</v>
      </c>
      <c r="T488" s="180" t="s">
        <v>311</v>
      </c>
      <c r="U488" s="160">
        <v>0</v>
      </c>
      <c r="V488" s="160">
        <f>ROUND(E488*U488,2)</f>
        <v>0</v>
      </c>
      <c r="W488" s="160"/>
      <c r="X488" s="150"/>
      <c r="Y488" s="150"/>
      <c r="Z488" s="150"/>
      <c r="AA488" s="150"/>
      <c r="AB488" s="150"/>
      <c r="AC488" s="150"/>
      <c r="AD488" s="150"/>
      <c r="AE488" s="150"/>
      <c r="AF488" s="150"/>
      <c r="AG488" s="150" t="s">
        <v>718</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42"/>
      <c r="D489" s="243"/>
      <c r="E489" s="243"/>
      <c r="F489" s="243"/>
      <c r="G489" s="243"/>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315</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x14ac:dyDescent="0.2">
      <c r="A490" s="168" t="s">
        <v>305</v>
      </c>
      <c r="B490" s="169" t="s">
        <v>171</v>
      </c>
      <c r="C490" s="184" t="s">
        <v>172</v>
      </c>
      <c r="D490" s="170"/>
      <c r="E490" s="171"/>
      <c r="F490" s="172"/>
      <c r="G490" s="172">
        <f>SUMIF(AG491:AG524,"&lt;&gt;NOR",G491:G524)</f>
        <v>0</v>
      </c>
      <c r="H490" s="172"/>
      <c r="I490" s="172">
        <f>SUM(I491:I524)</f>
        <v>0</v>
      </c>
      <c r="J490" s="172"/>
      <c r="K490" s="172">
        <f>SUM(K491:K524)</f>
        <v>0</v>
      </c>
      <c r="L490" s="172"/>
      <c r="M490" s="172">
        <f>SUM(M491:M524)</f>
        <v>0</v>
      </c>
      <c r="N490" s="172"/>
      <c r="O490" s="172">
        <f>SUM(O491:O524)</f>
        <v>0</v>
      </c>
      <c r="P490" s="172"/>
      <c r="Q490" s="172">
        <f>SUM(Q491:Q524)</f>
        <v>0.01</v>
      </c>
      <c r="R490" s="172"/>
      <c r="S490" s="172"/>
      <c r="T490" s="173"/>
      <c r="U490" s="167"/>
      <c r="V490" s="167">
        <f>SUM(V491:V524)</f>
        <v>22.810000000000002</v>
      </c>
      <c r="W490" s="167"/>
      <c r="AG490" t="s">
        <v>306</v>
      </c>
    </row>
    <row r="491" spans="1:60" outlineLevel="1" x14ac:dyDescent="0.2">
      <c r="A491" s="174">
        <v>73</v>
      </c>
      <c r="B491" s="175" t="s">
        <v>723</v>
      </c>
      <c r="C491" s="185" t="s">
        <v>724</v>
      </c>
      <c r="D491" s="176" t="s">
        <v>460</v>
      </c>
      <c r="E491" s="177">
        <v>1.05</v>
      </c>
      <c r="F491" s="178"/>
      <c r="G491" s="179">
        <f>ROUND(E491*F491,2)</f>
        <v>0</v>
      </c>
      <c r="H491" s="178"/>
      <c r="I491" s="179">
        <f>ROUND(E491*H491,2)</f>
        <v>0</v>
      </c>
      <c r="J491" s="178"/>
      <c r="K491" s="179">
        <f>ROUND(E491*J491,2)</f>
        <v>0</v>
      </c>
      <c r="L491" s="179">
        <v>21</v>
      </c>
      <c r="M491" s="179">
        <f>G491*(1+L491/100)</f>
        <v>0</v>
      </c>
      <c r="N491" s="179">
        <v>0</v>
      </c>
      <c r="O491" s="179">
        <f>ROUND(E491*N491,2)</f>
        <v>0</v>
      </c>
      <c r="P491" s="179">
        <v>2.8700000000000002E-3</v>
      </c>
      <c r="Q491" s="179">
        <f>ROUND(E491*P491,2)</f>
        <v>0</v>
      </c>
      <c r="R491" s="179" t="s">
        <v>725</v>
      </c>
      <c r="S491" s="179" t="s">
        <v>310</v>
      </c>
      <c r="T491" s="180" t="s">
        <v>379</v>
      </c>
      <c r="U491" s="160">
        <v>3.25</v>
      </c>
      <c r="V491" s="160">
        <f>ROUND(E491*U491,2)</f>
        <v>3.41</v>
      </c>
      <c r="W491" s="160"/>
      <c r="X491" s="150"/>
      <c r="Y491" s="150"/>
      <c r="Z491" s="150"/>
      <c r="AA491" s="150"/>
      <c r="AB491" s="150"/>
      <c r="AC491" s="150"/>
      <c r="AD491" s="150"/>
      <c r="AE491" s="150"/>
      <c r="AF491" s="150"/>
      <c r="AG491" s="150" t="s">
        <v>358</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186" t="s">
        <v>726</v>
      </c>
      <c r="D492" s="165"/>
      <c r="E492" s="166"/>
      <c r="F492" s="160"/>
      <c r="G492" s="160"/>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335</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186" t="s">
        <v>727</v>
      </c>
      <c r="D493" s="165"/>
      <c r="E493" s="166"/>
      <c r="F493" s="160"/>
      <c r="G493" s="160"/>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335</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86" t="s">
        <v>728</v>
      </c>
      <c r="D494" s="165"/>
      <c r="E494" s="166">
        <v>0.7</v>
      </c>
      <c r="F494" s="160"/>
      <c r="G494" s="160"/>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335</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86" t="s">
        <v>729</v>
      </c>
      <c r="D495" s="165"/>
      <c r="E495" s="166"/>
      <c r="F495" s="160"/>
      <c r="G495" s="160"/>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335</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86" t="s">
        <v>730</v>
      </c>
      <c r="D496" s="165"/>
      <c r="E496" s="166">
        <v>0.35</v>
      </c>
      <c r="F496" s="160"/>
      <c r="G496" s="160"/>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335</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46"/>
      <c r="D497" s="247"/>
      <c r="E497" s="247"/>
      <c r="F497" s="247"/>
      <c r="G497" s="247"/>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315</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74">
        <v>74</v>
      </c>
      <c r="B498" s="175" t="s">
        <v>731</v>
      </c>
      <c r="C498" s="185" t="s">
        <v>732</v>
      </c>
      <c r="D498" s="176" t="s">
        <v>460</v>
      </c>
      <c r="E498" s="177">
        <v>0.35</v>
      </c>
      <c r="F498" s="178"/>
      <c r="G498" s="179">
        <f>ROUND(E498*F498,2)</f>
        <v>0</v>
      </c>
      <c r="H498" s="178"/>
      <c r="I498" s="179">
        <f>ROUND(E498*H498,2)</f>
        <v>0</v>
      </c>
      <c r="J498" s="178"/>
      <c r="K498" s="179">
        <f>ROUND(E498*J498,2)</f>
        <v>0</v>
      </c>
      <c r="L498" s="179">
        <v>21</v>
      </c>
      <c r="M498" s="179">
        <f>G498*(1+L498/100)</f>
        <v>0</v>
      </c>
      <c r="N498" s="179">
        <v>0</v>
      </c>
      <c r="O498" s="179">
        <f>ROUND(E498*N498,2)</f>
        <v>0</v>
      </c>
      <c r="P498" s="179">
        <v>2.8700000000000002E-3</v>
      </c>
      <c r="Q498" s="179">
        <f>ROUND(E498*P498,2)</f>
        <v>0</v>
      </c>
      <c r="R498" s="179" t="s">
        <v>725</v>
      </c>
      <c r="S498" s="179" t="s">
        <v>310</v>
      </c>
      <c r="T498" s="180" t="s">
        <v>379</v>
      </c>
      <c r="U498" s="160">
        <v>3.9</v>
      </c>
      <c r="V498" s="160">
        <f>ROUND(E498*U498,2)</f>
        <v>1.37</v>
      </c>
      <c r="W498" s="160"/>
      <c r="X498" s="150"/>
      <c r="Y498" s="150"/>
      <c r="Z498" s="150"/>
      <c r="AA498" s="150"/>
      <c r="AB498" s="150"/>
      <c r="AC498" s="150"/>
      <c r="AD498" s="150"/>
      <c r="AE498" s="150"/>
      <c r="AF498" s="150"/>
      <c r="AG498" s="150" t="s">
        <v>358</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186" t="s">
        <v>726</v>
      </c>
      <c r="D499" s="165"/>
      <c r="E499" s="166"/>
      <c r="F499" s="160"/>
      <c r="G499" s="160"/>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335</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86" t="s">
        <v>733</v>
      </c>
      <c r="D500" s="165"/>
      <c r="E500" s="166"/>
      <c r="F500" s="160"/>
      <c r="G500" s="160"/>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335</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186" t="s">
        <v>730</v>
      </c>
      <c r="D501" s="165"/>
      <c r="E501" s="166">
        <v>0.35</v>
      </c>
      <c r="F501" s="160"/>
      <c r="G501" s="160"/>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335</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46"/>
      <c r="D502" s="247"/>
      <c r="E502" s="247"/>
      <c r="F502" s="247"/>
      <c r="G502" s="247"/>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315</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74">
        <v>75</v>
      </c>
      <c r="B503" s="175" t="s">
        <v>734</v>
      </c>
      <c r="C503" s="185" t="s">
        <v>735</v>
      </c>
      <c r="D503" s="176" t="s">
        <v>460</v>
      </c>
      <c r="E503" s="177">
        <v>2.1</v>
      </c>
      <c r="F503" s="178"/>
      <c r="G503" s="179">
        <f>ROUND(E503*F503,2)</f>
        <v>0</v>
      </c>
      <c r="H503" s="178"/>
      <c r="I503" s="179">
        <f>ROUND(E503*H503,2)</f>
        <v>0</v>
      </c>
      <c r="J503" s="178"/>
      <c r="K503" s="179">
        <f>ROUND(E503*J503,2)</f>
        <v>0</v>
      </c>
      <c r="L503" s="179">
        <v>21</v>
      </c>
      <c r="M503" s="179">
        <f>G503*(1+L503/100)</f>
        <v>0</v>
      </c>
      <c r="N503" s="179">
        <v>0</v>
      </c>
      <c r="O503" s="179">
        <f>ROUND(E503*N503,2)</f>
        <v>0</v>
      </c>
      <c r="P503" s="179">
        <v>2.8700000000000002E-3</v>
      </c>
      <c r="Q503" s="179">
        <f>ROUND(E503*P503,2)</f>
        <v>0.01</v>
      </c>
      <c r="R503" s="179" t="s">
        <v>725</v>
      </c>
      <c r="S503" s="179" t="s">
        <v>310</v>
      </c>
      <c r="T503" s="180" t="s">
        <v>379</v>
      </c>
      <c r="U503" s="160">
        <v>4.5999999999999996</v>
      </c>
      <c r="V503" s="160">
        <f>ROUND(E503*U503,2)</f>
        <v>9.66</v>
      </c>
      <c r="W503" s="160"/>
      <c r="X503" s="150"/>
      <c r="Y503" s="150"/>
      <c r="Z503" s="150"/>
      <c r="AA503" s="150"/>
      <c r="AB503" s="150"/>
      <c r="AC503" s="150"/>
      <c r="AD503" s="150"/>
      <c r="AE503" s="150"/>
      <c r="AF503" s="150"/>
      <c r="AG503" s="150" t="s">
        <v>358</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86" t="s">
        <v>726</v>
      </c>
      <c r="D504" s="165"/>
      <c r="E504" s="166"/>
      <c r="F504" s="160"/>
      <c r="G504" s="160"/>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335</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186" t="s">
        <v>736</v>
      </c>
      <c r="D505" s="165"/>
      <c r="E505" s="166"/>
      <c r="F505" s="160"/>
      <c r="G505" s="160"/>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335</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186" t="s">
        <v>737</v>
      </c>
      <c r="D506" s="165"/>
      <c r="E506" s="166">
        <v>2.1</v>
      </c>
      <c r="F506" s="160"/>
      <c r="G506" s="160"/>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335</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46"/>
      <c r="D507" s="247"/>
      <c r="E507" s="247"/>
      <c r="F507" s="247"/>
      <c r="G507" s="247"/>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315</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ht="22.5" outlineLevel="1" x14ac:dyDescent="0.2">
      <c r="A508" s="174">
        <v>76</v>
      </c>
      <c r="B508" s="175" t="s">
        <v>738</v>
      </c>
      <c r="C508" s="185" t="s">
        <v>739</v>
      </c>
      <c r="D508" s="176" t="s">
        <v>460</v>
      </c>
      <c r="E508" s="177">
        <v>1.05</v>
      </c>
      <c r="F508" s="178"/>
      <c r="G508" s="179">
        <f>ROUND(E508*F508,2)</f>
        <v>0</v>
      </c>
      <c r="H508" s="178"/>
      <c r="I508" s="179">
        <f>ROUND(E508*H508,2)</f>
        <v>0</v>
      </c>
      <c r="J508" s="178"/>
      <c r="K508" s="179">
        <f>ROUND(E508*J508,2)</f>
        <v>0</v>
      </c>
      <c r="L508" s="179">
        <v>21</v>
      </c>
      <c r="M508" s="179">
        <f>G508*(1+L508/100)</f>
        <v>0</v>
      </c>
      <c r="N508" s="179">
        <v>2.2499999999999998E-3</v>
      </c>
      <c r="O508" s="179">
        <f>ROUND(E508*N508,2)</f>
        <v>0</v>
      </c>
      <c r="P508" s="179">
        <v>0</v>
      </c>
      <c r="Q508" s="179">
        <f>ROUND(E508*P508,2)</f>
        <v>0</v>
      </c>
      <c r="R508" s="179" t="s">
        <v>725</v>
      </c>
      <c r="S508" s="179" t="s">
        <v>310</v>
      </c>
      <c r="T508" s="180" t="s">
        <v>379</v>
      </c>
      <c r="U508" s="160">
        <v>1.9890000000000001</v>
      </c>
      <c r="V508" s="160">
        <f>ROUND(E508*U508,2)</f>
        <v>2.09</v>
      </c>
      <c r="W508" s="160"/>
      <c r="X508" s="150"/>
      <c r="Y508" s="150"/>
      <c r="Z508" s="150"/>
      <c r="AA508" s="150"/>
      <c r="AB508" s="150"/>
      <c r="AC508" s="150"/>
      <c r="AD508" s="150"/>
      <c r="AE508" s="150"/>
      <c r="AF508" s="150"/>
      <c r="AG508" s="150" t="s">
        <v>358</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186" t="s">
        <v>726</v>
      </c>
      <c r="D509" s="165"/>
      <c r="E509" s="166"/>
      <c r="F509" s="160"/>
      <c r="G509" s="160"/>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335</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86" t="s">
        <v>727</v>
      </c>
      <c r="D510" s="165"/>
      <c r="E510" s="166"/>
      <c r="F510" s="160"/>
      <c r="G510" s="160"/>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335</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186" t="s">
        <v>728</v>
      </c>
      <c r="D511" s="165"/>
      <c r="E511" s="166">
        <v>0.7</v>
      </c>
      <c r="F511" s="160"/>
      <c r="G511" s="160"/>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335</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186" t="s">
        <v>729</v>
      </c>
      <c r="D512" s="165"/>
      <c r="E512" s="166"/>
      <c r="F512" s="160"/>
      <c r="G512" s="160"/>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335</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186" t="s">
        <v>730</v>
      </c>
      <c r="D513" s="165"/>
      <c r="E513" s="166">
        <v>0.35</v>
      </c>
      <c r="F513" s="160"/>
      <c r="G513" s="160"/>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335</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46"/>
      <c r="D514" s="247"/>
      <c r="E514" s="247"/>
      <c r="F514" s="247"/>
      <c r="G514" s="247"/>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315</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ht="22.5" outlineLevel="1" x14ac:dyDescent="0.2">
      <c r="A515" s="174">
        <v>77</v>
      </c>
      <c r="B515" s="175" t="s">
        <v>740</v>
      </c>
      <c r="C515" s="185" t="s">
        <v>741</v>
      </c>
      <c r="D515" s="176" t="s">
        <v>460</v>
      </c>
      <c r="E515" s="177">
        <v>0.35</v>
      </c>
      <c r="F515" s="178"/>
      <c r="G515" s="179">
        <f>ROUND(E515*F515,2)</f>
        <v>0</v>
      </c>
      <c r="H515" s="178"/>
      <c r="I515" s="179">
        <f>ROUND(E515*H515,2)</f>
        <v>0</v>
      </c>
      <c r="J515" s="178"/>
      <c r="K515" s="179">
        <f>ROUND(E515*J515,2)</f>
        <v>0</v>
      </c>
      <c r="L515" s="179">
        <v>21</v>
      </c>
      <c r="M515" s="179">
        <f>G515*(1+L515/100)</f>
        <v>0</v>
      </c>
      <c r="N515" s="179">
        <v>2.2499999999999998E-3</v>
      </c>
      <c r="O515" s="179">
        <f>ROUND(E515*N515,2)</f>
        <v>0</v>
      </c>
      <c r="P515" s="179">
        <v>0</v>
      </c>
      <c r="Q515" s="179">
        <f>ROUND(E515*P515,2)</f>
        <v>0</v>
      </c>
      <c r="R515" s="179" t="s">
        <v>725</v>
      </c>
      <c r="S515" s="179" t="s">
        <v>310</v>
      </c>
      <c r="T515" s="180" t="s">
        <v>379</v>
      </c>
      <c r="U515" s="160">
        <v>2.3889999999999998</v>
      </c>
      <c r="V515" s="160">
        <f>ROUND(E515*U515,2)</f>
        <v>0.84</v>
      </c>
      <c r="W515" s="160"/>
      <c r="X515" s="150"/>
      <c r="Y515" s="150"/>
      <c r="Z515" s="150"/>
      <c r="AA515" s="150"/>
      <c r="AB515" s="150"/>
      <c r="AC515" s="150"/>
      <c r="AD515" s="150"/>
      <c r="AE515" s="150"/>
      <c r="AF515" s="150"/>
      <c r="AG515" s="150" t="s">
        <v>358</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186" t="s">
        <v>726</v>
      </c>
      <c r="D516" s="165"/>
      <c r="E516" s="166"/>
      <c r="F516" s="160"/>
      <c r="G516" s="160"/>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335</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186" t="s">
        <v>733</v>
      </c>
      <c r="D517" s="165"/>
      <c r="E517" s="166"/>
      <c r="F517" s="160"/>
      <c r="G517" s="160"/>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335</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6" t="s">
        <v>730</v>
      </c>
      <c r="D518" s="165"/>
      <c r="E518" s="166">
        <v>0.35</v>
      </c>
      <c r="F518" s="160"/>
      <c r="G518" s="160"/>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335</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46"/>
      <c r="D519" s="247"/>
      <c r="E519" s="247"/>
      <c r="F519" s="247"/>
      <c r="G519" s="247"/>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315</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ht="22.5" outlineLevel="1" x14ac:dyDescent="0.2">
      <c r="A520" s="174">
        <v>78</v>
      </c>
      <c r="B520" s="175" t="s">
        <v>742</v>
      </c>
      <c r="C520" s="185" t="s">
        <v>743</v>
      </c>
      <c r="D520" s="176" t="s">
        <v>460</v>
      </c>
      <c r="E520" s="177">
        <v>2.1</v>
      </c>
      <c r="F520" s="178"/>
      <c r="G520" s="179">
        <f>ROUND(E520*F520,2)</f>
        <v>0</v>
      </c>
      <c r="H520" s="178"/>
      <c r="I520" s="179">
        <f>ROUND(E520*H520,2)</f>
        <v>0</v>
      </c>
      <c r="J520" s="178"/>
      <c r="K520" s="179">
        <f>ROUND(E520*J520,2)</f>
        <v>0</v>
      </c>
      <c r="L520" s="179">
        <v>21</v>
      </c>
      <c r="M520" s="179">
        <f>G520*(1+L520/100)</f>
        <v>0</v>
      </c>
      <c r="N520" s="179">
        <v>2.2499999999999998E-3</v>
      </c>
      <c r="O520" s="179">
        <f>ROUND(E520*N520,2)</f>
        <v>0</v>
      </c>
      <c r="P520" s="179">
        <v>0</v>
      </c>
      <c r="Q520" s="179">
        <f>ROUND(E520*P520,2)</f>
        <v>0</v>
      </c>
      <c r="R520" s="179" t="s">
        <v>725</v>
      </c>
      <c r="S520" s="179" t="s">
        <v>310</v>
      </c>
      <c r="T520" s="180" t="s">
        <v>379</v>
      </c>
      <c r="U520" s="160">
        <v>2.589</v>
      </c>
      <c r="V520" s="160">
        <f>ROUND(E520*U520,2)</f>
        <v>5.44</v>
      </c>
      <c r="W520" s="160"/>
      <c r="X520" s="150"/>
      <c r="Y520" s="150"/>
      <c r="Z520" s="150"/>
      <c r="AA520" s="150"/>
      <c r="AB520" s="150"/>
      <c r="AC520" s="150"/>
      <c r="AD520" s="150"/>
      <c r="AE520" s="150"/>
      <c r="AF520" s="150"/>
      <c r="AG520" s="150" t="s">
        <v>358</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186" t="s">
        <v>726</v>
      </c>
      <c r="D521" s="165"/>
      <c r="E521" s="166"/>
      <c r="F521" s="160"/>
      <c r="G521" s="160"/>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335</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186" t="s">
        <v>736</v>
      </c>
      <c r="D522" s="165"/>
      <c r="E522" s="166"/>
      <c r="F522" s="160"/>
      <c r="G522" s="160"/>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335</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186" t="s">
        <v>737</v>
      </c>
      <c r="D523" s="165"/>
      <c r="E523" s="166">
        <v>2.1</v>
      </c>
      <c r="F523" s="160"/>
      <c r="G523" s="160"/>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335</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6"/>
      <c r="D524" s="247"/>
      <c r="E524" s="247"/>
      <c r="F524" s="247"/>
      <c r="G524" s="247"/>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315</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x14ac:dyDescent="0.2">
      <c r="A525" s="168" t="s">
        <v>305</v>
      </c>
      <c r="B525" s="169" t="s">
        <v>173</v>
      </c>
      <c r="C525" s="184" t="s">
        <v>174</v>
      </c>
      <c r="D525" s="170"/>
      <c r="E525" s="171"/>
      <c r="F525" s="172"/>
      <c r="G525" s="172">
        <f>SUMIF(AG526:AG878,"&lt;&gt;NOR",G526:G878)</f>
        <v>0</v>
      </c>
      <c r="H525" s="172"/>
      <c r="I525" s="172">
        <f>SUM(I526:I878)</f>
        <v>0</v>
      </c>
      <c r="J525" s="172"/>
      <c r="K525" s="172">
        <f>SUM(K526:K878)</f>
        <v>0</v>
      </c>
      <c r="L525" s="172"/>
      <c r="M525" s="172">
        <f>SUM(M526:M878)</f>
        <v>0</v>
      </c>
      <c r="N525" s="172"/>
      <c r="O525" s="172">
        <f>SUM(O526:O878)</f>
        <v>0.55000000000000004</v>
      </c>
      <c r="P525" s="172"/>
      <c r="Q525" s="172">
        <f>SUM(Q526:Q878)</f>
        <v>357.94000000000005</v>
      </c>
      <c r="R525" s="172"/>
      <c r="S525" s="172"/>
      <c r="T525" s="173"/>
      <c r="U525" s="167"/>
      <c r="V525" s="167">
        <f>SUM(V526:V878)</f>
        <v>1697.6700000000003</v>
      </c>
      <c r="W525" s="167"/>
      <c r="AG525" t="s">
        <v>306</v>
      </c>
    </row>
    <row r="526" spans="1:60" ht="22.5" outlineLevel="1" x14ac:dyDescent="0.2">
      <c r="A526" s="174">
        <v>79</v>
      </c>
      <c r="B526" s="175" t="s">
        <v>744</v>
      </c>
      <c r="C526" s="185" t="s">
        <v>745</v>
      </c>
      <c r="D526" s="176" t="s">
        <v>405</v>
      </c>
      <c r="E526" s="177">
        <v>755.31604000000004</v>
      </c>
      <c r="F526" s="178"/>
      <c r="G526" s="179">
        <f>ROUND(E526*F526,2)</f>
        <v>0</v>
      </c>
      <c r="H526" s="178"/>
      <c r="I526" s="179">
        <f>ROUND(E526*H526,2)</f>
        <v>0</v>
      </c>
      <c r="J526" s="178"/>
      <c r="K526" s="179">
        <f>ROUND(E526*J526,2)</f>
        <v>0</v>
      </c>
      <c r="L526" s="179">
        <v>21</v>
      </c>
      <c r="M526" s="179">
        <f>G526*(1+L526/100)</f>
        <v>0</v>
      </c>
      <c r="N526" s="179">
        <v>6.7000000000000002E-4</v>
      </c>
      <c r="O526" s="179">
        <f>ROUND(E526*N526,2)</f>
        <v>0.51</v>
      </c>
      <c r="P526" s="179">
        <v>0.26100000000000001</v>
      </c>
      <c r="Q526" s="179">
        <f>ROUND(E526*P526,2)</f>
        <v>197.14</v>
      </c>
      <c r="R526" s="179" t="s">
        <v>725</v>
      </c>
      <c r="S526" s="179" t="s">
        <v>310</v>
      </c>
      <c r="T526" s="180" t="s">
        <v>379</v>
      </c>
      <c r="U526" s="160">
        <v>0.25800000000000001</v>
      </c>
      <c r="V526" s="160">
        <f>ROUND(E526*U526,2)</f>
        <v>194.87</v>
      </c>
      <c r="W526" s="160"/>
      <c r="X526" s="150"/>
      <c r="Y526" s="150"/>
      <c r="Z526" s="150"/>
      <c r="AA526" s="150"/>
      <c r="AB526" s="150"/>
      <c r="AC526" s="150"/>
      <c r="AD526" s="150"/>
      <c r="AE526" s="150"/>
      <c r="AF526" s="150"/>
      <c r="AG526" s="150" t="s">
        <v>358</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ht="22.5" outlineLevel="1" x14ac:dyDescent="0.2">
      <c r="A527" s="157"/>
      <c r="B527" s="158"/>
      <c r="C527" s="259" t="s">
        <v>746</v>
      </c>
      <c r="D527" s="260"/>
      <c r="E527" s="260"/>
      <c r="F527" s="260"/>
      <c r="G527" s="260"/>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388</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81" t="str">
        <f>C527</f>
        <v>nebo vybourání otvorů průřezové plochy přes 4 m2 v příčkách, včetně pomocného lešení o výšce podlahy do 1900 mm a pro zatížení do 1,5 kPa  (150 kg/m2),</v>
      </c>
      <c r="BB527" s="150"/>
      <c r="BC527" s="150"/>
      <c r="BD527" s="150"/>
      <c r="BE527" s="150"/>
      <c r="BF527" s="150"/>
      <c r="BG527" s="150"/>
      <c r="BH527" s="150"/>
    </row>
    <row r="528" spans="1:60" ht="22.5" outlineLevel="1" x14ac:dyDescent="0.2">
      <c r="A528" s="157"/>
      <c r="B528" s="158"/>
      <c r="C528" s="186" t="s">
        <v>747</v>
      </c>
      <c r="D528" s="165"/>
      <c r="E528" s="166"/>
      <c r="F528" s="160"/>
      <c r="G528" s="160"/>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335</v>
      </c>
      <c r="AH528" s="150">
        <v>0</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186" t="s">
        <v>600</v>
      </c>
      <c r="D529" s="165"/>
      <c r="E529" s="166"/>
      <c r="F529" s="160"/>
      <c r="G529" s="160"/>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335</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ht="22.5" outlineLevel="1" x14ac:dyDescent="0.2">
      <c r="A530" s="157"/>
      <c r="B530" s="158"/>
      <c r="C530" s="186" t="s">
        <v>748</v>
      </c>
      <c r="D530" s="165"/>
      <c r="E530" s="166">
        <v>281.97179999999997</v>
      </c>
      <c r="F530" s="160"/>
      <c r="G530" s="160"/>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335</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186" t="s">
        <v>749</v>
      </c>
      <c r="D531" s="165"/>
      <c r="E531" s="166">
        <v>155.98124999999999</v>
      </c>
      <c r="F531" s="160"/>
      <c r="G531" s="160"/>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335</v>
      </c>
      <c r="AH531" s="150">
        <v>0</v>
      </c>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186" t="s">
        <v>750</v>
      </c>
      <c r="D532" s="165"/>
      <c r="E532" s="166">
        <v>5.4</v>
      </c>
      <c r="F532" s="160"/>
      <c r="G532" s="160"/>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335</v>
      </c>
      <c r="AH532" s="150">
        <v>0</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6" t="s">
        <v>751</v>
      </c>
      <c r="D533" s="165"/>
      <c r="E533" s="166">
        <v>328.9248</v>
      </c>
      <c r="F533" s="160"/>
      <c r="G533" s="160"/>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335</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ht="33.75" outlineLevel="1" x14ac:dyDescent="0.2">
      <c r="A534" s="157"/>
      <c r="B534" s="158"/>
      <c r="C534" s="186" t="s">
        <v>752</v>
      </c>
      <c r="D534" s="165"/>
      <c r="E534" s="166">
        <v>-52.595999999999997</v>
      </c>
      <c r="F534" s="160"/>
      <c r="G534" s="160"/>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335</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186" t="s">
        <v>469</v>
      </c>
      <c r="D535" s="165"/>
      <c r="E535" s="166"/>
      <c r="F535" s="160"/>
      <c r="G535" s="160"/>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335</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186" t="s">
        <v>753</v>
      </c>
      <c r="D536" s="165"/>
      <c r="E536" s="166">
        <v>35.634189999999997</v>
      </c>
      <c r="F536" s="160"/>
      <c r="G536" s="160"/>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335</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246"/>
      <c r="D537" s="247"/>
      <c r="E537" s="247"/>
      <c r="F537" s="247"/>
      <c r="G537" s="247"/>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315</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ht="22.5" outlineLevel="1" x14ac:dyDescent="0.2">
      <c r="A538" s="174">
        <v>80</v>
      </c>
      <c r="B538" s="175" t="s">
        <v>754</v>
      </c>
      <c r="C538" s="185" t="s">
        <v>755</v>
      </c>
      <c r="D538" s="176" t="s">
        <v>385</v>
      </c>
      <c r="E538" s="177">
        <v>0.46872000000000003</v>
      </c>
      <c r="F538" s="178"/>
      <c r="G538" s="179">
        <f>ROUND(E538*F538,2)</f>
        <v>0</v>
      </c>
      <c r="H538" s="178"/>
      <c r="I538" s="179">
        <f>ROUND(E538*H538,2)</f>
        <v>0</v>
      </c>
      <c r="J538" s="178"/>
      <c r="K538" s="179">
        <f>ROUND(E538*J538,2)</f>
        <v>0</v>
      </c>
      <c r="L538" s="179">
        <v>21</v>
      </c>
      <c r="M538" s="179">
        <f>G538*(1+L538/100)</f>
        <v>0</v>
      </c>
      <c r="N538" s="179">
        <v>0</v>
      </c>
      <c r="O538" s="179">
        <f>ROUND(E538*N538,2)</f>
        <v>0</v>
      </c>
      <c r="P538" s="179">
        <v>2.2000000000000002</v>
      </c>
      <c r="Q538" s="179">
        <f>ROUND(E538*P538,2)</f>
        <v>1.03</v>
      </c>
      <c r="R538" s="179" t="s">
        <v>725</v>
      </c>
      <c r="S538" s="179" t="s">
        <v>310</v>
      </c>
      <c r="T538" s="180" t="s">
        <v>379</v>
      </c>
      <c r="U538" s="160">
        <v>10.88</v>
      </c>
      <c r="V538" s="160">
        <f>ROUND(E538*U538,2)</f>
        <v>5.0999999999999996</v>
      </c>
      <c r="W538" s="160"/>
      <c r="X538" s="150"/>
      <c r="Y538" s="150"/>
      <c r="Z538" s="150"/>
      <c r="AA538" s="150"/>
      <c r="AB538" s="150"/>
      <c r="AC538" s="150"/>
      <c r="AD538" s="150"/>
      <c r="AE538" s="150"/>
      <c r="AF538" s="150"/>
      <c r="AG538" s="150" t="s">
        <v>358</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186" t="s">
        <v>600</v>
      </c>
      <c r="D539" s="165"/>
      <c r="E539" s="166"/>
      <c r="F539" s="160"/>
      <c r="G539" s="160"/>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335</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186" t="s">
        <v>756</v>
      </c>
      <c r="D540" s="165"/>
      <c r="E540" s="166"/>
      <c r="F540" s="160"/>
      <c r="G540" s="160"/>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335</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757</v>
      </c>
      <c r="D541" s="165"/>
      <c r="E541" s="166">
        <v>0.18143999999999999</v>
      </c>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335</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186" t="s">
        <v>758</v>
      </c>
      <c r="D542" s="165"/>
      <c r="E542" s="166">
        <v>0.28727999999999998</v>
      </c>
      <c r="F542" s="160"/>
      <c r="G542" s="160"/>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335</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6"/>
      <c r="D543" s="247"/>
      <c r="E543" s="247"/>
      <c r="F543" s="247"/>
      <c r="G543" s="247"/>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315</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ht="22.5" outlineLevel="1" x14ac:dyDescent="0.2">
      <c r="A544" s="174">
        <v>81</v>
      </c>
      <c r="B544" s="175" t="s">
        <v>759</v>
      </c>
      <c r="C544" s="185" t="s">
        <v>760</v>
      </c>
      <c r="D544" s="176" t="s">
        <v>385</v>
      </c>
      <c r="E544" s="177">
        <v>27.966159999999999</v>
      </c>
      <c r="F544" s="178"/>
      <c r="G544" s="179">
        <f>ROUND(E544*F544,2)</f>
        <v>0</v>
      </c>
      <c r="H544" s="178"/>
      <c r="I544" s="179">
        <f>ROUND(E544*H544,2)</f>
        <v>0</v>
      </c>
      <c r="J544" s="178"/>
      <c r="K544" s="179">
        <f>ROUND(E544*J544,2)</f>
        <v>0</v>
      </c>
      <c r="L544" s="179">
        <v>21</v>
      </c>
      <c r="M544" s="179">
        <f>G544*(1+L544/100)</f>
        <v>0</v>
      </c>
      <c r="N544" s="179">
        <v>0</v>
      </c>
      <c r="O544" s="179">
        <f>ROUND(E544*N544,2)</f>
        <v>0</v>
      </c>
      <c r="P544" s="179">
        <v>2.2000000000000002</v>
      </c>
      <c r="Q544" s="179">
        <f>ROUND(E544*P544,2)</f>
        <v>61.53</v>
      </c>
      <c r="R544" s="179" t="s">
        <v>725</v>
      </c>
      <c r="S544" s="179" t="s">
        <v>310</v>
      </c>
      <c r="T544" s="180" t="s">
        <v>379</v>
      </c>
      <c r="U544" s="160">
        <v>7.1950000000000003</v>
      </c>
      <c r="V544" s="160">
        <f>ROUND(E544*U544,2)</f>
        <v>201.22</v>
      </c>
      <c r="W544" s="160"/>
      <c r="X544" s="150"/>
      <c r="Y544" s="150"/>
      <c r="Z544" s="150"/>
      <c r="AA544" s="150"/>
      <c r="AB544" s="150"/>
      <c r="AC544" s="150"/>
      <c r="AD544" s="150"/>
      <c r="AE544" s="150"/>
      <c r="AF544" s="150"/>
      <c r="AG544" s="150" t="s">
        <v>358</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86" t="s">
        <v>761</v>
      </c>
      <c r="D545" s="165"/>
      <c r="E545" s="166"/>
      <c r="F545" s="160"/>
      <c r="G545" s="160"/>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335</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6" t="s">
        <v>600</v>
      </c>
      <c r="D546" s="165"/>
      <c r="E546" s="166"/>
      <c r="F546" s="160"/>
      <c r="G546" s="160"/>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335</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86" t="s">
        <v>762</v>
      </c>
      <c r="D547" s="165"/>
      <c r="E547" s="166"/>
      <c r="F547" s="160"/>
      <c r="G547" s="160"/>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335</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186" t="s">
        <v>763</v>
      </c>
      <c r="D548" s="165"/>
      <c r="E548" s="166">
        <v>27.966159999999999</v>
      </c>
      <c r="F548" s="160"/>
      <c r="G548" s="160"/>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335</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46"/>
      <c r="D549" s="247"/>
      <c r="E549" s="247"/>
      <c r="F549" s="247"/>
      <c r="G549" s="247"/>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315</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ht="22.5" outlineLevel="1" x14ac:dyDescent="0.2">
      <c r="A550" s="174">
        <v>82</v>
      </c>
      <c r="B550" s="175" t="s">
        <v>764</v>
      </c>
      <c r="C550" s="185" t="s">
        <v>765</v>
      </c>
      <c r="D550" s="176" t="s">
        <v>405</v>
      </c>
      <c r="E550" s="177">
        <v>34.22</v>
      </c>
      <c r="F550" s="178"/>
      <c r="G550" s="179">
        <f>ROUND(E550*F550,2)</f>
        <v>0</v>
      </c>
      <c r="H550" s="178"/>
      <c r="I550" s="179">
        <f>ROUND(E550*H550,2)</f>
        <v>0</v>
      </c>
      <c r="J550" s="178"/>
      <c r="K550" s="179">
        <f>ROUND(E550*J550,2)</f>
        <v>0</v>
      </c>
      <c r="L550" s="179">
        <v>21</v>
      </c>
      <c r="M550" s="179">
        <f>G550*(1+L550/100)</f>
        <v>0</v>
      </c>
      <c r="N550" s="179">
        <v>0</v>
      </c>
      <c r="O550" s="179">
        <f>ROUND(E550*N550,2)</f>
        <v>0</v>
      </c>
      <c r="P550" s="179">
        <v>0.02</v>
      </c>
      <c r="Q550" s="179">
        <f>ROUND(E550*P550,2)</f>
        <v>0.68</v>
      </c>
      <c r="R550" s="179" t="s">
        <v>725</v>
      </c>
      <c r="S550" s="179" t="s">
        <v>310</v>
      </c>
      <c r="T550" s="180" t="s">
        <v>379</v>
      </c>
      <c r="U550" s="160">
        <v>0.14699999999999999</v>
      </c>
      <c r="V550" s="160">
        <f>ROUND(E550*U550,2)</f>
        <v>5.03</v>
      </c>
      <c r="W550" s="160"/>
      <c r="X550" s="150"/>
      <c r="Y550" s="150"/>
      <c r="Z550" s="150"/>
      <c r="AA550" s="150"/>
      <c r="AB550" s="150"/>
      <c r="AC550" s="150"/>
      <c r="AD550" s="150"/>
      <c r="AE550" s="150"/>
      <c r="AF550" s="150"/>
      <c r="AG550" s="150" t="s">
        <v>358</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59" t="s">
        <v>766</v>
      </c>
      <c r="D551" s="260"/>
      <c r="E551" s="260"/>
      <c r="F551" s="260"/>
      <c r="G551" s="260"/>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388</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186" t="s">
        <v>600</v>
      </c>
      <c r="D552" s="165"/>
      <c r="E552" s="166"/>
      <c r="F552" s="160"/>
      <c r="G552" s="160"/>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335</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186" t="s">
        <v>767</v>
      </c>
      <c r="D553" s="165"/>
      <c r="E553" s="166"/>
      <c r="F553" s="160"/>
      <c r="G553" s="160"/>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335</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186" t="s">
        <v>768</v>
      </c>
      <c r="D554" s="165"/>
      <c r="E554" s="166">
        <v>5.32</v>
      </c>
      <c r="F554" s="160"/>
      <c r="G554" s="160"/>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335</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186" t="s">
        <v>769</v>
      </c>
      <c r="D555" s="165"/>
      <c r="E555" s="166">
        <v>23.32</v>
      </c>
      <c r="F555" s="160"/>
      <c r="G555" s="160"/>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335</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186" t="s">
        <v>756</v>
      </c>
      <c r="D556" s="165"/>
      <c r="E556" s="166"/>
      <c r="F556" s="160"/>
      <c r="G556" s="160"/>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335</v>
      </c>
      <c r="AH556" s="150">
        <v>0</v>
      </c>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186" t="s">
        <v>770</v>
      </c>
      <c r="D557" s="165"/>
      <c r="E557" s="166">
        <v>2.16</v>
      </c>
      <c r="F557" s="160"/>
      <c r="G557" s="160"/>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335</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186" t="s">
        <v>771</v>
      </c>
      <c r="D558" s="165"/>
      <c r="E558" s="166">
        <v>3.42</v>
      </c>
      <c r="F558" s="160"/>
      <c r="G558" s="160"/>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335</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46"/>
      <c r="D559" s="247"/>
      <c r="E559" s="247"/>
      <c r="F559" s="247"/>
      <c r="G559" s="247"/>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315</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74">
        <v>83</v>
      </c>
      <c r="B560" s="175" t="s">
        <v>772</v>
      </c>
      <c r="C560" s="185" t="s">
        <v>773</v>
      </c>
      <c r="D560" s="176" t="s">
        <v>377</v>
      </c>
      <c r="E560" s="177">
        <v>5</v>
      </c>
      <c r="F560" s="178"/>
      <c r="G560" s="179">
        <f>ROUND(E560*F560,2)</f>
        <v>0</v>
      </c>
      <c r="H560" s="178"/>
      <c r="I560" s="179">
        <f>ROUND(E560*H560,2)</f>
        <v>0</v>
      </c>
      <c r="J560" s="178"/>
      <c r="K560" s="179">
        <f>ROUND(E560*J560,2)</f>
        <v>0</v>
      </c>
      <c r="L560" s="179">
        <v>21</v>
      </c>
      <c r="M560" s="179">
        <f>G560*(1+L560/100)</f>
        <v>0</v>
      </c>
      <c r="N560" s="179">
        <v>0</v>
      </c>
      <c r="O560" s="179">
        <f>ROUND(E560*N560,2)</f>
        <v>0</v>
      </c>
      <c r="P560" s="179">
        <v>0</v>
      </c>
      <c r="Q560" s="179">
        <f>ROUND(E560*P560,2)</f>
        <v>0</v>
      </c>
      <c r="R560" s="179" t="s">
        <v>725</v>
      </c>
      <c r="S560" s="179" t="s">
        <v>310</v>
      </c>
      <c r="T560" s="180" t="s">
        <v>379</v>
      </c>
      <c r="U560" s="160">
        <v>0.05</v>
      </c>
      <c r="V560" s="160">
        <f>ROUND(E560*U560,2)</f>
        <v>0.25</v>
      </c>
      <c r="W560" s="160"/>
      <c r="X560" s="150"/>
      <c r="Y560" s="150"/>
      <c r="Z560" s="150"/>
      <c r="AA560" s="150"/>
      <c r="AB560" s="150"/>
      <c r="AC560" s="150"/>
      <c r="AD560" s="150"/>
      <c r="AE560" s="150"/>
      <c r="AF560" s="150"/>
      <c r="AG560" s="150" t="s">
        <v>358</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59" t="s">
        <v>774</v>
      </c>
      <c r="D561" s="260"/>
      <c r="E561" s="260"/>
      <c r="F561" s="260"/>
      <c r="G561" s="260"/>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388</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186" t="s">
        <v>600</v>
      </c>
      <c r="D562" s="165"/>
      <c r="E562" s="166"/>
      <c r="F562" s="160"/>
      <c r="G562" s="160"/>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335</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86" t="s">
        <v>147</v>
      </c>
      <c r="D563" s="165"/>
      <c r="E563" s="166">
        <v>5</v>
      </c>
      <c r="F563" s="160"/>
      <c r="G563" s="160"/>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335</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46"/>
      <c r="D564" s="247"/>
      <c r="E564" s="247"/>
      <c r="F564" s="247"/>
      <c r="G564" s="247"/>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315</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74">
        <v>84</v>
      </c>
      <c r="B565" s="175" t="s">
        <v>775</v>
      </c>
      <c r="C565" s="185" t="s">
        <v>776</v>
      </c>
      <c r="D565" s="176" t="s">
        <v>377</v>
      </c>
      <c r="E565" s="177">
        <v>4</v>
      </c>
      <c r="F565" s="178"/>
      <c r="G565" s="179">
        <f>ROUND(E565*F565,2)</f>
        <v>0</v>
      </c>
      <c r="H565" s="178"/>
      <c r="I565" s="179">
        <f>ROUND(E565*H565,2)</f>
        <v>0</v>
      </c>
      <c r="J565" s="178"/>
      <c r="K565" s="179">
        <f>ROUND(E565*J565,2)</f>
        <v>0</v>
      </c>
      <c r="L565" s="179">
        <v>21</v>
      </c>
      <c r="M565" s="179">
        <f>G565*(1+L565/100)</f>
        <v>0</v>
      </c>
      <c r="N565" s="179">
        <v>0</v>
      </c>
      <c r="O565" s="179">
        <f>ROUND(E565*N565,2)</f>
        <v>0</v>
      </c>
      <c r="P565" s="179">
        <v>0</v>
      </c>
      <c r="Q565" s="179">
        <f>ROUND(E565*P565,2)</f>
        <v>0</v>
      </c>
      <c r="R565" s="179" t="s">
        <v>725</v>
      </c>
      <c r="S565" s="179" t="s">
        <v>310</v>
      </c>
      <c r="T565" s="180" t="s">
        <v>379</v>
      </c>
      <c r="U565" s="160">
        <v>0.09</v>
      </c>
      <c r="V565" s="160">
        <f>ROUND(E565*U565,2)</f>
        <v>0.36</v>
      </c>
      <c r="W565" s="160"/>
      <c r="X565" s="150"/>
      <c r="Y565" s="150"/>
      <c r="Z565" s="150"/>
      <c r="AA565" s="150"/>
      <c r="AB565" s="150"/>
      <c r="AC565" s="150"/>
      <c r="AD565" s="150"/>
      <c r="AE565" s="150"/>
      <c r="AF565" s="150"/>
      <c r="AG565" s="150" t="s">
        <v>358</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59" t="s">
        <v>777</v>
      </c>
      <c r="D566" s="260"/>
      <c r="E566" s="260"/>
      <c r="F566" s="260"/>
      <c r="G566" s="260"/>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388</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186" t="s">
        <v>461</v>
      </c>
      <c r="D567" s="165"/>
      <c r="E567" s="166"/>
      <c r="F567" s="160"/>
      <c r="G567" s="160"/>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335</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186" t="s">
        <v>778</v>
      </c>
      <c r="D568" s="165"/>
      <c r="E568" s="166"/>
      <c r="F568" s="160"/>
      <c r="G568" s="160"/>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335</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86" t="s">
        <v>779</v>
      </c>
      <c r="D569" s="165"/>
      <c r="E569" s="166">
        <v>4</v>
      </c>
      <c r="F569" s="160"/>
      <c r="G569" s="160"/>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335</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46"/>
      <c r="D570" s="247"/>
      <c r="E570" s="247"/>
      <c r="F570" s="247"/>
      <c r="G570" s="247"/>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315</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74">
        <v>85</v>
      </c>
      <c r="B571" s="175" t="s">
        <v>780</v>
      </c>
      <c r="C571" s="185" t="s">
        <v>781</v>
      </c>
      <c r="D571" s="176" t="s">
        <v>377</v>
      </c>
      <c r="E571" s="177">
        <v>2</v>
      </c>
      <c r="F571" s="178"/>
      <c r="G571" s="179">
        <f>ROUND(E571*F571,2)</f>
        <v>0</v>
      </c>
      <c r="H571" s="178"/>
      <c r="I571" s="179">
        <f>ROUND(E571*H571,2)</f>
        <v>0</v>
      </c>
      <c r="J571" s="178"/>
      <c r="K571" s="179">
        <f>ROUND(E571*J571,2)</f>
        <v>0</v>
      </c>
      <c r="L571" s="179">
        <v>21</v>
      </c>
      <c r="M571" s="179">
        <f>G571*(1+L571/100)</f>
        <v>0</v>
      </c>
      <c r="N571" s="179">
        <v>0</v>
      </c>
      <c r="O571" s="179">
        <f>ROUND(E571*N571,2)</f>
        <v>0</v>
      </c>
      <c r="P571" s="179">
        <v>0</v>
      </c>
      <c r="Q571" s="179">
        <f>ROUND(E571*P571,2)</f>
        <v>0</v>
      </c>
      <c r="R571" s="179" t="s">
        <v>725</v>
      </c>
      <c r="S571" s="179" t="s">
        <v>310</v>
      </c>
      <c r="T571" s="180" t="s">
        <v>379</v>
      </c>
      <c r="U571" s="160">
        <v>0.14000000000000001</v>
      </c>
      <c r="V571" s="160">
        <f>ROUND(E571*U571,2)</f>
        <v>0.28000000000000003</v>
      </c>
      <c r="W571" s="160"/>
      <c r="X571" s="150"/>
      <c r="Y571" s="150"/>
      <c r="Z571" s="150"/>
      <c r="AA571" s="150"/>
      <c r="AB571" s="150"/>
      <c r="AC571" s="150"/>
      <c r="AD571" s="150"/>
      <c r="AE571" s="150"/>
      <c r="AF571" s="150"/>
      <c r="AG571" s="150" t="s">
        <v>358</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59" t="s">
        <v>777</v>
      </c>
      <c r="D572" s="260"/>
      <c r="E572" s="260"/>
      <c r="F572" s="260"/>
      <c r="G572" s="260"/>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388</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6" t="s">
        <v>600</v>
      </c>
      <c r="D573" s="165"/>
      <c r="E573" s="166"/>
      <c r="F573" s="160"/>
      <c r="G573" s="160"/>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335</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186" t="s">
        <v>122</v>
      </c>
      <c r="D574" s="165"/>
      <c r="E574" s="166">
        <v>2</v>
      </c>
      <c r="F574" s="160"/>
      <c r="G574" s="160"/>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335</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46"/>
      <c r="D575" s="247"/>
      <c r="E575" s="247"/>
      <c r="F575" s="247"/>
      <c r="G575" s="247"/>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315</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ht="33.75" outlineLevel="1" x14ac:dyDescent="0.2">
      <c r="A576" s="174">
        <v>86</v>
      </c>
      <c r="B576" s="175" t="s">
        <v>782</v>
      </c>
      <c r="C576" s="185" t="s">
        <v>783</v>
      </c>
      <c r="D576" s="176" t="s">
        <v>405</v>
      </c>
      <c r="E576" s="177">
        <v>5</v>
      </c>
      <c r="F576" s="178"/>
      <c r="G576" s="179">
        <f>ROUND(E576*F576,2)</f>
        <v>0</v>
      </c>
      <c r="H576" s="178"/>
      <c r="I576" s="179">
        <f>ROUND(E576*H576,2)</f>
        <v>0</v>
      </c>
      <c r="J576" s="178"/>
      <c r="K576" s="179">
        <f>ROUND(E576*J576,2)</f>
        <v>0</v>
      </c>
      <c r="L576" s="179">
        <v>21</v>
      </c>
      <c r="M576" s="179">
        <f>G576*(1+L576/100)</f>
        <v>0</v>
      </c>
      <c r="N576" s="179">
        <v>0</v>
      </c>
      <c r="O576" s="179">
        <f>ROUND(E576*N576,2)</f>
        <v>0</v>
      </c>
      <c r="P576" s="179">
        <v>0</v>
      </c>
      <c r="Q576" s="179">
        <f>ROUND(E576*P576,2)</f>
        <v>0</v>
      </c>
      <c r="R576" s="179" t="s">
        <v>725</v>
      </c>
      <c r="S576" s="179" t="s">
        <v>310</v>
      </c>
      <c r="T576" s="180" t="s">
        <v>379</v>
      </c>
      <c r="U576" s="160">
        <v>0.93899999999999995</v>
      </c>
      <c r="V576" s="160">
        <f>ROUND(E576*U576,2)</f>
        <v>4.7</v>
      </c>
      <c r="W576" s="160"/>
      <c r="X576" s="150"/>
      <c r="Y576" s="150"/>
      <c r="Z576" s="150"/>
      <c r="AA576" s="150"/>
      <c r="AB576" s="150"/>
      <c r="AC576" s="150"/>
      <c r="AD576" s="150"/>
      <c r="AE576" s="150"/>
      <c r="AF576" s="150"/>
      <c r="AG576" s="150" t="s">
        <v>358</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44" t="s">
        <v>784</v>
      </c>
      <c r="D577" s="245"/>
      <c r="E577" s="245"/>
      <c r="F577" s="245"/>
      <c r="G577" s="245"/>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314</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186" t="s">
        <v>600</v>
      </c>
      <c r="D578" s="165"/>
      <c r="E578" s="166"/>
      <c r="F578" s="160"/>
      <c r="G578" s="160"/>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335</v>
      </c>
      <c r="AH578" s="150">
        <v>0</v>
      </c>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186" t="s">
        <v>785</v>
      </c>
      <c r="D579" s="165"/>
      <c r="E579" s="166">
        <v>5</v>
      </c>
      <c r="F579" s="160"/>
      <c r="G579" s="160"/>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335</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46"/>
      <c r="D580" s="247"/>
      <c r="E580" s="247"/>
      <c r="F580" s="247"/>
      <c r="G580" s="247"/>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315</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ht="33.75" outlineLevel="1" x14ac:dyDescent="0.2">
      <c r="A581" s="174">
        <v>87</v>
      </c>
      <c r="B581" s="175" t="s">
        <v>786</v>
      </c>
      <c r="C581" s="185" t="s">
        <v>787</v>
      </c>
      <c r="D581" s="176" t="s">
        <v>405</v>
      </c>
      <c r="E581" s="177">
        <v>5.0625</v>
      </c>
      <c r="F581" s="178"/>
      <c r="G581" s="179">
        <f>ROUND(E581*F581,2)</f>
        <v>0</v>
      </c>
      <c r="H581" s="178"/>
      <c r="I581" s="179">
        <f>ROUND(E581*H581,2)</f>
        <v>0</v>
      </c>
      <c r="J581" s="178"/>
      <c r="K581" s="179">
        <f>ROUND(E581*J581,2)</f>
        <v>0</v>
      </c>
      <c r="L581" s="179">
        <v>21</v>
      </c>
      <c r="M581" s="179">
        <f>G581*(1+L581/100)</f>
        <v>0</v>
      </c>
      <c r="N581" s="179">
        <v>1E-3</v>
      </c>
      <c r="O581" s="179">
        <f>ROUND(E581*N581,2)</f>
        <v>0.01</v>
      </c>
      <c r="P581" s="179">
        <v>6.3E-2</v>
      </c>
      <c r="Q581" s="179">
        <f>ROUND(E581*P581,2)</f>
        <v>0.32</v>
      </c>
      <c r="R581" s="179" t="s">
        <v>725</v>
      </c>
      <c r="S581" s="179" t="s">
        <v>310</v>
      </c>
      <c r="T581" s="180" t="s">
        <v>379</v>
      </c>
      <c r="U581" s="160">
        <v>0.71799999999999997</v>
      </c>
      <c r="V581" s="160">
        <f>ROUND(E581*U581,2)</f>
        <v>3.63</v>
      </c>
      <c r="W581" s="160"/>
      <c r="X581" s="150"/>
      <c r="Y581" s="150"/>
      <c r="Z581" s="150"/>
      <c r="AA581" s="150"/>
      <c r="AB581" s="150"/>
      <c r="AC581" s="150"/>
      <c r="AD581" s="150"/>
      <c r="AE581" s="150"/>
      <c r="AF581" s="150"/>
      <c r="AG581" s="150" t="s">
        <v>358</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186" t="s">
        <v>600</v>
      </c>
      <c r="D582" s="165"/>
      <c r="E582" s="166"/>
      <c r="F582" s="160"/>
      <c r="G582" s="160"/>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335</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186" t="s">
        <v>788</v>
      </c>
      <c r="D583" s="165"/>
      <c r="E583" s="166">
        <v>5.0625</v>
      </c>
      <c r="F583" s="160"/>
      <c r="G583" s="160"/>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335</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246"/>
      <c r="D584" s="247"/>
      <c r="E584" s="247"/>
      <c r="F584" s="247"/>
      <c r="G584" s="247"/>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315</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74">
        <v>88</v>
      </c>
      <c r="B585" s="175" t="s">
        <v>789</v>
      </c>
      <c r="C585" s="185" t="s">
        <v>790</v>
      </c>
      <c r="D585" s="176" t="s">
        <v>460</v>
      </c>
      <c r="E585" s="177">
        <v>101.8</v>
      </c>
      <c r="F585" s="178"/>
      <c r="G585" s="179">
        <f>ROUND(E585*F585,2)</f>
        <v>0</v>
      </c>
      <c r="H585" s="178"/>
      <c r="I585" s="179">
        <f>ROUND(E585*H585,2)</f>
        <v>0</v>
      </c>
      <c r="J585" s="178"/>
      <c r="K585" s="179">
        <f>ROUND(E585*J585,2)</f>
        <v>0</v>
      </c>
      <c r="L585" s="179">
        <v>21</v>
      </c>
      <c r="M585" s="179">
        <f>G585*(1+L585/100)</f>
        <v>0</v>
      </c>
      <c r="N585" s="179">
        <v>0</v>
      </c>
      <c r="O585" s="179">
        <f>ROUND(E585*N585,2)</f>
        <v>0</v>
      </c>
      <c r="P585" s="179">
        <v>4.6000000000000001E-4</v>
      </c>
      <c r="Q585" s="179">
        <f>ROUND(E585*P585,2)</f>
        <v>0.05</v>
      </c>
      <c r="R585" s="179" t="s">
        <v>725</v>
      </c>
      <c r="S585" s="179" t="s">
        <v>310</v>
      </c>
      <c r="T585" s="180" t="s">
        <v>379</v>
      </c>
      <c r="U585" s="160">
        <v>1.2150000000000001</v>
      </c>
      <c r="V585" s="160">
        <f>ROUND(E585*U585,2)</f>
        <v>123.69</v>
      </c>
      <c r="W585" s="160"/>
      <c r="X585" s="150"/>
      <c r="Y585" s="150"/>
      <c r="Z585" s="150"/>
      <c r="AA585" s="150"/>
      <c r="AB585" s="150"/>
      <c r="AC585" s="150"/>
      <c r="AD585" s="150"/>
      <c r="AE585" s="150"/>
      <c r="AF585" s="150"/>
      <c r="AG585" s="150" t="s">
        <v>358</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86" t="s">
        <v>600</v>
      </c>
      <c r="D586" s="165"/>
      <c r="E586" s="166"/>
      <c r="F586" s="160"/>
      <c r="G586" s="160"/>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335</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186" t="s">
        <v>791</v>
      </c>
      <c r="D587" s="165"/>
      <c r="E587" s="166">
        <v>76.14</v>
      </c>
      <c r="F587" s="160"/>
      <c r="G587" s="160"/>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335</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86" t="s">
        <v>792</v>
      </c>
      <c r="D588" s="165"/>
      <c r="E588" s="166">
        <v>17.2</v>
      </c>
      <c r="F588" s="160"/>
      <c r="G588" s="160"/>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335</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418</v>
      </c>
      <c r="D589" s="165"/>
      <c r="E589" s="166"/>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335</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186" t="s">
        <v>793</v>
      </c>
      <c r="D590" s="165"/>
      <c r="E590" s="166">
        <v>8.4600000000000009</v>
      </c>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335</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46"/>
      <c r="D591" s="247"/>
      <c r="E591" s="247"/>
      <c r="F591" s="247"/>
      <c r="G591" s="247"/>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315</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74">
        <v>89</v>
      </c>
      <c r="B592" s="175" t="s">
        <v>794</v>
      </c>
      <c r="C592" s="185" t="s">
        <v>795</v>
      </c>
      <c r="D592" s="176" t="s">
        <v>460</v>
      </c>
      <c r="E592" s="177">
        <v>2.25</v>
      </c>
      <c r="F592" s="178"/>
      <c r="G592" s="179">
        <f>ROUND(E592*F592,2)</f>
        <v>0</v>
      </c>
      <c r="H592" s="178"/>
      <c r="I592" s="179">
        <f>ROUND(E592*H592,2)</f>
        <v>0</v>
      </c>
      <c r="J592" s="178"/>
      <c r="K592" s="179">
        <f>ROUND(E592*J592,2)</f>
        <v>0</v>
      </c>
      <c r="L592" s="179">
        <v>21</v>
      </c>
      <c r="M592" s="179">
        <f>G592*(1+L592/100)</f>
        <v>0</v>
      </c>
      <c r="N592" s="179">
        <v>0</v>
      </c>
      <c r="O592" s="179">
        <f>ROUND(E592*N592,2)</f>
        <v>0</v>
      </c>
      <c r="P592" s="179">
        <v>4.6000000000000001E-4</v>
      </c>
      <c r="Q592" s="179">
        <f>ROUND(E592*P592,2)</f>
        <v>0</v>
      </c>
      <c r="R592" s="179" t="s">
        <v>725</v>
      </c>
      <c r="S592" s="179" t="s">
        <v>310</v>
      </c>
      <c r="T592" s="180" t="s">
        <v>379</v>
      </c>
      <c r="U592" s="160">
        <v>2.4300000000000002</v>
      </c>
      <c r="V592" s="160">
        <f>ROUND(E592*U592,2)</f>
        <v>5.47</v>
      </c>
      <c r="W592" s="160"/>
      <c r="X592" s="150"/>
      <c r="Y592" s="150"/>
      <c r="Z592" s="150"/>
      <c r="AA592" s="150"/>
      <c r="AB592" s="150"/>
      <c r="AC592" s="150"/>
      <c r="AD592" s="150"/>
      <c r="AE592" s="150"/>
      <c r="AF592" s="150"/>
      <c r="AG592" s="150" t="s">
        <v>358</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186" t="s">
        <v>600</v>
      </c>
      <c r="D593" s="165"/>
      <c r="E593" s="166"/>
      <c r="F593" s="160"/>
      <c r="G593" s="160"/>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335</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186" t="s">
        <v>796</v>
      </c>
      <c r="D594" s="165"/>
      <c r="E594" s="166">
        <v>2.25</v>
      </c>
      <c r="F594" s="160"/>
      <c r="G594" s="160"/>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335</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6"/>
      <c r="D595" s="247"/>
      <c r="E595" s="247"/>
      <c r="F595" s="247"/>
      <c r="G595" s="247"/>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315</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74">
        <v>90</v>
      </c>
      <c r="B596" s="175" t="s">
        <v>797</v>
      </c>
      <c r="C596" s="185" t="s">
        <v>798</v>
      </c>
      <c r="D596" s="176" t="s">
        <v>460</v>
      </c>
      <c r="E596" s="177">
        <v>56.755000000000003</v>
      </c>
      <c r="F596" s="178"/>
      <c r="G596" s="179">
        <f>ROUND(E596*F596,2)</f>
        <v>0</v>
      </c>
      <c r="H596" s="178"/>
      <c r="I596" s="179">
        <f>ROUND(E596*H596,2)</f>
        <v>0</v>
      </c>
      <c r="J596" s="178"/>
      <c r="K596" s="179">
        <f>ROUND(E596*J596,2)</f>
        <v>0</v>
      </c>
      <c r="L596" s="179">
        <v>21</v>
      </c>
      <c r="M596" s="179">
        <f>G596*(1+L596/100)</f>
        <v>0</v>
      </c>
      <c r="N596" s="179">
        <v>0</v>
      </c>
      <c r="O596" s="179">
        <f>ROUND(E596*N596,2)</f>
        <v>0</v>
      </c>
      <c r="P596" s="179">
        <v>4.6000000000000001E-4</v>
      </c>
      <c r="Q596" s="179">
        <f>ROUND(E596*P596,2)</f>
        <v>0.03</v>
      </c>
      <c r="R596" s="179" t="s">
        <v>725</v>
      </c>
      <c r="S596" s="179" t="s">
        <v>310</v>
      </c>
      <c r="T596" s="180" t="s">
        <v>379</v>
      </c>
      <c r="U596" s="160">
        <v>0.9</v>
      </c>
      <c r="V596" s="160">
        <f>ROUND(E596*U596,2)</f>
        <v>51.08</v>
      </c>
      <c r="W596" s="160"/>
      <c r="X596" s="150"/>
      <c r="Y596" s="150"/>
      <c r="Z596" s="150"/>
      <c r="AA596" s="150"/>
      <c r="AB596" s="150"/>
      <c r="AC596" s="150"/>
      <c r="AD596" s="150"/>
      <c r="AE596" s="150"/>
      <c r="AF596" s="150"/>
      <c r="AG596" s="150" t="s">
        <v>358</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6" t="s">
        <v>600</v>
      </c>
      <c r="D597" s="165"/>
      <c r="E597" s="166"/>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335</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186" t="s">
        <v>799</v>
      </c>
      <c r="D598" s="165"/>
      <c r="E598" s="166">
        <v>47.954999999999998</v>
      </c>
      <c r="F598" s="160"/>
      <c r="G598" s="160"/>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335</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186" t="s">
        <v>800</v>
      </c>
      <c r="D599" s="165"/>
      <c r="E599" s="166">
        <v>8.8000000000000007</v>
      </c>
      <c r="F599" s="160"/>
      <c r="G599" s="160"/>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335</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46"/>
      <c r="D600" s="247"/>
      <c r="E600" s="247"/>
      <c r="F600" s="247"/>
      <c r="G600" s="247"/>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315</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74">
        <v>91</v>
      </c>
      <c r="B601" s="175" t="s">
        <v>801</v>
      </c>
      <c r="C601" s="185" t="s">
        <v>802</v>
      </c>
      <c r="D601" s="176" t="s">
        <v>460</v>
      </c>
      <c r="E601" s="177">
        <v>3.7025800000000002</v>
      </c>
      <c r="F601" s="178"/>
      <c r="G601" s="179">
        <f>ROUND(E601*F601,2)</f>
        <v>0</v>
      </c>
      <c r="H601" s="178"/>
      <c r="I601" s="179">
        <f>ROUND(E601*H601,2)</f>
        <v>0</v>
      </c>
      <c r="J601" s="178"/>
      <c r="K601" s="179">
        <f>ROUND(E601*J601,2)</f>
        <v>0</v>
      </c>
      <c r="L601" s="179">
        <v>21</v>
      </c>
      <c r="M601" s="179">
        <f>G601*(1+L601/100)</f>
        <v>0</v>
      </c>
      <c r="N601" s="179">
        <v>0</v>
      </c>
      <c r="O601" s="179">
        <f>ROUND(E601*N601,2)</f>
        <v>0</v>
      </c>
      <c r="P601" s="179">
        <v>4.6000000000000001E-4</v>
      </c>
      <c r="Q601" s="179">
        <f>ROUND(E601*P601,2)</f>
        <v>0</v>
      </c>
      <c r="R601" s="179" t="s">
        <v>725</v>
      </c>
      <c r="S601" s="179" t="s">
        <v>310</v>
      </c>
      <c r="T601" s="180" t="s">
        <v>379</v>
      </c>
      <c r="U601" s="160">
        <v>3</v>
      </c>
      <c r="V601" s="160">
        <f>ROUND(E601*U601,2)</f>
        <v>11.11</v>
      </c>
      <c r="W601" s="160"/>
      <c r="X601" s="150"/>
      <c r="Y601" s="150"/>
      <c r="Z601" s="150"/>
      <c r="AA601" s="150"/>
      <c r="AB601" s="150"/>
      <c r="AC601" s="150"/>
      <c r="AD601" s="150"/>
      <c r="AE601" s="150"/>
      <c r="AF601" s="150"/>
      <c r="AG601" s="150" t="s">
        <v>358</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6" t="s">
        <v>461</v>
      </c>
      <c r="D602" s="165"/>
      <c r="E602" s="166"/>
      <c r="F602" s="160"/>
      <c r="G602" s="160"/>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335</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186" t="s">
        <v>803</v>
      </c>
      <c r="D603" s="165"/>
      <c r="E603" s="166"/>
      <c r="F603" s="160"/>
      <c r="G603" s="160"/>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335</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186" t="s">
        <v>804</v>
      </c>
      <c r="D604" s="165"/>
      <c r="E604" s="166">
        <v>1.70258</v>
      </c>
      <c r="F604" s="160"/>
      <c r="G604" s="160"/>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335</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6" t="s">
        <v>805</v>
      </c>
      <c r="D605" s="165"/>
      <c r="E605" s="166"/>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335</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186" t="s">
        <v>122</v>
      </c>
      <c r="D606" s="165"/>
      <c r="E606" s="166">
        <v>2</v>
      </c>
      <c r="F606" s="160"/>
      <c r="G606" s="160"/>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335</v>
      </c>
      <c r="AH606" s="150">
        <v>0</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246"/>
      <c r="D607" s="247"/>
      <c r="E607" s="247"/>
      <c r="F607" s="247"/>
      <c r="G607" s="247"/>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315</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33.75" outlineLevel="1" x14ac:dyDescent="0.2">
      <c r="A608" s="174">
        <v>92</v>
      </c>
      <c r="B608" s="175" t="s">
        <v>806</v>
      </c>
      <c r="C608" s="185" t="s">
        <v>807</v>
      </c>
      <c r="D608" s="176" t="s">
        <v>377</v>
      </c>
      <c r="E608" s="177">
        <v>8</v>
      </c>
      <c r="F608" s="178"/>
      <c r="G608" s="179">
        <f>ROUND(E608*F608,2)</f>
        <v>0</v>
      </c>
      <c r="H608" s="178"/>
      <c r="I608" s="179">
        <f>ROUND(E608*H608,2)</f>
        <v>0</v>
      </c>
      <c r="J608" s="178"/>
      <c r="K608" s="179">
        <f>ROUND(E608*J608,2)</f>
        <v>0</v>
      </c>
      <c r="L608" s="179">
        <v>21</v>
      </c>
      <c r="M608" s="179">
        <f>G608*(1+L608/100)</f>
        <v>0</v>
      </c>
      <c r="N608" s="179">
        <v>3.4000000000000002E-4</v>
      </c>
      <c r="O608" s="179">
        <f>ROUND(E608*N608,2)</f>
        <v>0</v>
      </c>
      <c r="P608" s="179">
        <v>6.9000000000000006E-2</v>
      </c>
      <c r="Q608" s="179">
        <f>ROUND(E608*P608,2)</f>
        <v>0.55000000000000004</v>
      </c>
      <c r="R608" s="179" t="s">
        <v>725</v>
      </c>
      <c r="S608" s="179" t="s">
        <v>310</v>
      </c>
      <c r="T608" s="180" t="s">
        <v>379</v>
      </c>
      <c r="U608" s="160">
        <v>0.21299999999999999</v>
      </c>
      <c r="V608" s="160">
        <f>ROUND(E608*U608,2)</f>
        <v>1.7</v>
      </c>
      <c r="W608" s="160"/>
      <c r="X608" s="150"/>
      <c r="Y608" s="150"/>
      <c r="Z608" s="150"/>
      <c r="AA608" s="150"/>
      <c r="AB608" s="150"/>
      <c r="AC608" s="150"/>
      <c r="AD608" s="150"/>
      <c r="AE608" s="150"/>
      <c r="AF608" s="150"/>
      <c r="AG608" s="150" t="s">
        <v>358</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259" t="s">
        <v>808</v>
      </c>
      <c r="D609" s="260"/>
      <c r="E609" s="260"/>
      <c r="F609" s="260"/>
      <c r="G609" s="2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388</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255" t="s">
        <v>784</v>
      </c>
      <c r="D610" s="256"/>
      <c r="E610" s="256"/>
      <c r="F610" s="256"/>
      <c r="G610" s="256"/>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314</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461</v>
      </c>
      <c r="D611" s="165"/>
      <c r="E611" s="166"/>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335</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186" t="s">
        <v>809</v>
      </c>
      <c r="D612" s="165"/>
      <c r="E612" s="166"/>
      <c r="F612" s="160"/>
      <c r="G612" s="160"/>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335</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186" t="s">
        <v>157</v>
      </c>
      <c r="D613" s="165"/>
      <c r="E613" s="166">
        <v>8</v>
      </c>
      <c r="F613" s="160"/>
      <c r="G613" s="160"/>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335</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246"/>
      <c r="D614" s="247"/>
      <c r="E614" s="247"/>
      <c r="F614" s="247"/>
      <c r="G614" s="247"/>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315</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ht="33.75" outlineLevel="1" x14ac:dyDescent="0.2">
      <c r="A615" s="174">
        <v>93</v>
      </c>
      <c r="B615" s="175" t="s">
        <v>810</v>
      </c>
      <c r="C615" s="185" t="s">
        <v>811</v>
      </c>
      <c r="D615" s="176" t="s">
        <v>405</v>
      </c>
      <c r="E615" s="177">
        <v>13.78</v>
      </c>
      <c r="F615" s="178"/>
      <c r="G615" s="179">
        <f>ROUND(E615*F615,2)</f>
        <v>0</v>
      </c>
      <c r="H615" s="178"/>
      <c r="I615" s="179">
        <f>ROUND(E615*H615,2)</f>
        <v>0</v>
      </c>
      <c r="J615" s="178"/>
      <c r="K615" s="179">
        <f>ROUND(E615*J615,2)</f>
        <v>0</v>
      </c>
      <c r="L615" s="179">
        <v>21</v>
      </c>
      <c r="M615" s="179">
        <f>G615*(1+L615/100)</f>
        <v>0</v>
      </c>
      <c r="N615" s="179">
        <v>1.65E-3</v>
      </c>
      <c r="O615" s="179">
        <f>ROUND(E615*N615,2)</f>
        <v>0.02</v>
      </c>
      <c r="P615" s="179">
        <v>0.27</v>
      </c>
      <c r="Q615" s="179">
        <f>ROUND(E615*P615,2)</f>
        <v>3.72</v>
      </c>
      <c r="R615" s="179" t="s">
        <v>725</v>
      </c>
      <c r="S615" s="179" t="s">
        <v>310</v>
      </c>
      <c r="T615" s="180" t="s">
        <v>379</v>
      </c>
      <c r="U615" s="160">
        <v>0.70499999999999996</v>
      </c>
      <c r="V615" s="160">
        <f>ROUND(E615*U615,2)</f>
        <v>9.7100000000000009</v>
      </c>
      <c r="W615" s="160"/>
      <c r="X615" s="150"/>
      <c r="Y615" s="150"/>
      <c r="Z615" s="150"/>
      <c r="AA615" s="150"/>
      <c r="AB615" s="150"/>
      <c r="AC615" s="150"/>
      <c r="AD615" s="150"/>
      <c r="AE615" s="150"/>
      <c r="AF615" s="150"/>
      <c r="AG615" s="150" t="s">
        <v>358</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259" t="s">
        <v>808</v>
      </c>
      <c r="D616" s="260"/>
      <c r="E616" s="260"/>
      <c r="F616" s="260"/>
      <c r="G616" s="2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388</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55" t="s">
        <v>784</v>
      </c>
      <c r="D617" s="256"/>
      <c r="E617" s="256"/>
      <c r="F617" s="256"/>
      <c r="G617" s="256"/>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314</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186" t="s">
        <v>461</v>
      </c>
      <c r="D618" s="165"/>
      <c r="E618" s="166"/>
      <c r="F618" s="160"/>
      <c r="G618" s="160"/>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335</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186" t="s">
        <v>809</v>
      </c>
      <c r="D619" s="165"/>
      <c r="E619" s="166"/>
      <c r="F619" s="160"/>
      <c r="G619" s="160"/>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335</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186" t="s">
        <v>812</v>
      </c>
      <c r="D620" s="165"/>
      <c r="E620" s="166">
        <v>13.78</v>
      </c>
      <c r="F620" s="160"/>
      <c r="G620" s="160"/>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335</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246"/>
      <c r="D621" s="247"/>
      <c r="E621" s="247"/>
      <c r="F621" s="247"/>
      <c r="G621" s="247"/>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315</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ht="33.75" outlineLevel="1" x14ac:dyDescent="0.2">
      <c r="A622" s="174">
        <v>94</v>
      </c>
      <c r="B622" s="175" t="s">
        <v>813</v>
      </c>
      <c r="C622" s="185" t="s">
        <v>814</v>
      </c>
      <c r="D622" s="176" t="s">
        <v>385</v>
      </c>
      <c r="E622" s="177">
        <v>0.14230999999999999</v>
      </c>
      <c r="F622" s="178"/>
      <c r="G622" s="179">
        <f>ROUND(E622*F622,2)</f>
        <v>0</v>
      </c>
      <c r="H622" s="178"/>
      <c r="I622" s="179">
        <f>ROUND(E622*H622,2)</f>
        <v>0</v>
      </c>
      <c r="J622" s="178"/>
      <c r="K622" s="179">
        <f>ROUND(E622*J622,2)</f>
        <v>0</v>
      </c>
      <c r="L622" s="179">
        <v>21</v>
      </c>
      <c r="M622" s="179">
        <f>G622*(1+L622/100)</f>
        <v>0</v>
      </c>
      <c r="N622" s="179">
        <v>1.82E-3</v>
      </c>
      <c r="O622" s="179">
        <f>ROUND(E622*N622,2)</f>
        <v>0</v>
      </c>
      <c r="P622" s="179">
        <v>1.8</v>
      </c>
      <c r="Q622" s="179">
        <f>ROUND(E622*P622,2)</f>
        <v>0.26</v>
      </c>
      <c r="R622" s="179" t="s">
        <v>725</v>
      </c>
      <c r="S622" s="179" t="s">
        <v>310</v>
      </c>
      <c r="T622" s="180" t="s">
        <v>379</v>
      </c>
      <c r="U622" s="160">
        <v>5.016</v>
      </c>
      <c r="V622" s="160">
        <f>ROUND(E622*U622,2)</f>
        <v>0.71</v>
      </c>
      <c r="W622" s="160"/>
      <c r="X622" s="150"/>
      <c r="Y622" s="150"/>
      <c r="Z622" s="150"/>
      <c r="AA622" s="150"/>
      <c r="AB622" s="150"/>
      <c r="AC622" s="150"/>
      <c r="AD622" s="150"/>
      <c r="AE622" s="150"/>
      <c r="AF622" s="150"/>
      <c r="AG622" s="150" t="s">
        <v>358</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59" t="s">
        <v>808</v>
      </c>
      <c r="D623" s="260"/>
      <c r="E623" s="260"/>
      <c r="F623" s="260"/>
      <c r="G623" s="260"/>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388</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255" t="s">
        <v>784</v>
      </c>
      <c r="D624" s="256"/>
      <c r="E624" s="256"/>
      <c r="F624" s="256"/>
      <c r="G624" s="256"/>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314</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86" t="s">
        <v>600</v>
      </c>
      <c r="D625" s="165"/>
      <c r="E625" s="166"/>
      <c r="F625" s="160"/>
      <c r="G625" s="160"/>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335</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186" t="s">
        <v>815</v>
      </c>
      <c r="D626" s="165"/>
      <c r="E626" s="166">
        <v>0.14230999999999999</v>
      </c>
      <c r="F626" s="160"/>
      <c r="G626" s="160"/>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335</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46"/>
      <c r="D627" s="247"/>
      <c r="E627" s="247"/>
      <c r="F627" s="247"/>
      <c r="G627" s="247"/>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315</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ht="33.75" outlineLevel="1" x14ac:dyDescent="0.2">
      <c r="A628" s="174">
        <v>95</v>
      </c>
      <c r="B628" s="175" t="s">
        <v>816</v>
      </c>
      <c r="C628" s="185" t="s">
        <v>817</v>
      </c>
      <c r="D628" s="176" t="s">
        <v>405</v>
      </c>
      <c r="E628" s="177">
        <v>22.805070000000001</v>
      </c>
      <c r="F628" s="178"/>
      <c r="G628" s="179">
        <f>ROUND(E628*F628,2)</f>
        <v>0</v>
      </c>
      <c r="H628" s="178"/>
      <c r="I628" s="179">
        <f>ROUND(E628*H628,2)</f>
        <v>0</v>
      </c>
      <c r="J628" s="178"/>
      <c r="K628" s="179">
        <f>ROUND(E628*J628,2)</f>
        <v>0</v>
      </c>
      <c r="L628" s="179">
        <v>21</v>
      </c>
      <c r="M628" s="179">
        <f>G628*(1+L628/100)</f>
        <v>0</v>
      </c>
      <c r="N628" s="179">
        <v>5.4000000000000001E-4</v>
      </c>
      <c r="O628" s="179">
        <f>ROUND(E628*N628,2)</f>
        <v>0.01</v>
      </c>
      <c r="P628" s="179">
        <v>0.27</v>
      </c>
      <c r="Q628" s="179">
        <f>ROUND(E628*P628,2)</f>
        <v>6.16</v>
      </c>
      <c r="R628" s="179" t="s">
        <v>725</v>
      </c>
      <c r="S628" s="179" t="s">
        <v>310</v>
      </c>
      <c r="T628" s="180" t="s">
        <v>379</v>
      </c>
      <c r="U628" s="160">
        <v>0.43</v>
      </c>
      <c r="V628" s="160">
        <f>ROUND(E628*U628,2)</f>
        <v>9.81</v>
      </c>
      <c r="W628" s="160"/>
      <c r="X628" s="150"/>
      <c r="Y628" s="150"/>
      <c r="Z628" s="150"/>
      <c r="AA628" s="150"/>
      <c r="AB628" s="150"/>
      <c r="AC628" s="150"/>
      <c r="AD628" s="150"/>
      <c r="AE628" s="150"/>
      <c r="AF628" s="150"/>
      <c r="AG628" s="150" t="s">
        <v>358</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259" t="s">
        <v>808</v>
      </c>
      <c r="D629" s="260"/>
      <c r="E629" s="260"/>
      <c r="F629" s="260"/>
      <c r="G629" s="260"/>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388</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55" t="s">
        <v>784</v>
      </c>
      <c r="D630" s="256"/>
      <c r="E630" s="256"/>
      <c r="F630" s="256"/>
      <c r="G630" s="256"/>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314</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186" t="s">
        <v>600</v>
      </c>
      <c r="D631" s="165"/>
      <c r="E631" s="166"/>
      <c r="F631" s="160"/>
      <c r="G631" s="160"/>
      <c r="H631" s="160"/>
      <c r="I631" s="160"/>
      <c r="J631" s="160"/>
      <c r="K631" s="160"/>
      <c r="L631" s="160"/>
      <c r="M631" s="160"/>
      <c r="N631" s="160"/>
      <c r="O631" s="160"/>
      <c r="P631" s="160"/>
      <c r="Q631" s="160"/>
      <c r="R631" s="160"/>
      <c r="S631" s="160"/>
      <c r="T631" s="160"/>
      <c r="U631" s="160"/>
      <c r="V631" s="160"/>
      <c r="W631" s="160"/>
      <c r="X631" s="150"/>
      <c r="Y631" s="150"/>
      <c r="Z631" s="150"/>
      <c r="AA631" s="150"/>
      <c r="AB631" s="150"/>
      <c r="AC631" s="150"/>
      <c r="AD631" s="150"/>
      <c r="AE631" s="150"/>
      <c r="AF631" s="150"/>
      <c r="AG631" s="150" t="s">
        <v>335</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86" t="s">
        <v>417</v>
      </c>
      <c r="D632" s="165"/>
      <c r="E632" s="166">
        <v>2.7111299999999998</v>
      </c>
      <c r="F632" s="160"/>
      <c r="G632" s="1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335</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86" t="s">
        <v>416</v>
      </c>
      <c r="D633" s="165"/>
      <c r="E633" s="166">
        <v>2.12175</v>
      </c>
      <c r="F633" s="160"/>
      <c r="G633" s="160"/>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335</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186" t="s">
        <v>415</v>
      </c>
      <c r="D634" s="165"/>
      <c r="E634" s="166">
        <v>2.3574999999999999</v>
      </c>
      <c r="F634" s="160"/>
      <c r="G634" s="160"/>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335</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186" t="s">
        <v>818</v>
      </c>
      <c r="D635" s="165"/>
      <c r="E635" s="166">
        <v>2.9670000000000001</v>
      </c>
      <c r="F635" s="160"/>
      <c r="G635" s="160"/>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335</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186" t="s">
        <v>819</v>
      </c>
      <c r="D636" s="165"/>
      <c r="E636" s="166">
        <v>10.215450000000001</v>
      </c>
      <c r="F636" s="160"/>
      <c r="G636" s="160"/>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335</v>
      </c>
      <c r="AH636" s="150">
        <v>0</v>
      </c>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186" t="s">
        <v>418</v>
      </c>
      <c r="D637" s="165"/>
      <c r="E637" s="166"/>
      <c r="F637" s="160"/>
      <c r="G637" s="160"/>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335</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6" t="s">
        <v>419</v>
      </c>
      <c r="D638" s="165"/>
      <c r="E638" s="166">
        <v>2.4322499999999998</v>
      </c>
      <c r="F638" s="160"/>
      <c r="G638" s="160"/>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335</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246"/>
      <c r="D639" s="247"/>
      <c r="E639" s="247"/>
      <c r="F639" s="247"/>
      <c r="G639" s="247"/>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315</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ht="22.5" outlineLevel="1" x14ac:dyDescent="0.2">
      <c r="A640" s="174">
        <v>96</v>
      </c>
      <c r="B640" s="175" t="s">
        <v>820</v>
      </c>
      <c r="C640" s="185" t="s">
        <v>821</v>
      </c>
      <c r="D640" s="176" t="s">
        <v>385</v>
      </c>
      <c r="E640" s="177">
        <v>0.46305000000000002</v>
      </c>
      <c r="F640" s="178"/>
      <c r="G640" s="179">
        <f>ROUND(E640*F640,2)</f>
        <v>0</v>
      </c>
      <c r="H640" s="178"/>
      <c r="I640" s="179">
        <f>ROUND(E640*H640,2)</f>
        <v>0</v>
      </c>
      <c r="J640" s="178"/>
      <c r="K640" s="179">
        <f>ROUND(E640*J640,2)</f>
        <v>0</v>
      </c>
      <c r="L640" s="179">
        <v>21</v>
      </c>
      <c r="M640" s="179">
        <f>G640*(1+L640/100)</f>
        <v>0</v>
      </c>
      <c r="N640" s="179">
        <v>1.82E-3</v>
      </c>
      <c r="O640" s="179">
        <f>ROUND(E640*N640,2)</f>
        <v>0</v>
      </c>
      <c r="P640" s="179">
        <v>2.4</v>
      </c>
      <c r="Q640" s="179">
        <f>ROUND(E640*P640,2)</f>
        <v>1.1100000000000001</v>
      </c>
      <c r="R640" s="179" t="s">
        <v>725</v>
      </c>
      <c r="S640" s="179" t="s">
        <v>310</v>
      </c>
      <c r="T640" s="180" t="s">
        <v>379</v>
      </c>
      <c r="U640" s="160">
        <v>20.826000000000001</v>
      </c>
      <c r="V640" s="160">
        <f>ROUND(E640*U640,2)</f>
        <v>9.64</v>
      </c>
      <c r="W640" s="160"/>
      <c r="X640" s="150"/>
      <c r="Y640" s="150"/>
      <c r="Z640" s="150"/>
      <c r="AA640" s="150"/>
      <c r="AB640" s="150"/>
      <c r="AC640" s="150"/>
      <c r="AD640" s="150"/>
      <c r="AE640" s="150"/>
      <c r="AF640" s="150"/>
      <c r="AG640" s="150" t="s">
        <v>358</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259" t="s">
        <v>822</v>
      </c>
      <c r="D641" s="260"/>
      <c r="E641" s="260"/>
      <c r="F641" s="260"/>
      <c r="G641" s="260"/>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388</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55" t="s">
        <v>784</v>
      </c>
      <c r="D642" s="256"/>
      <c r="E642" s="256"/>
      <c r="F642" s="256"/>
      <c r="G642" s="256"/>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314</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86" t="s">
        <v>461</v>
      </c>
      <c r="D643" s="165"/>
      <c r="E643" s="166"/>
      <c r="F643" s="160"/>
      <c r="G643" s="160"/>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335</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86" t="s">
        <v>823</v>
      </c>
      <c r="D644" s="165"/>
      <c r="E644" s="166">
        <v>0.46305000000000002</v>
      </c>
      <c r="F644" s="160"/>
      <c r="G644" s="160"/>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335</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246"/>
      <c r="D645" s="247"/>
      <c r="E645" s="247"/>
      <c r="F645" s="247"/>
      <c r="G645" s="247"/>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315</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ht="33.75" outlineLevel="1" x14ac:dyDescent="0.2">
      <c r="A646" s="174">
        <v>97</v>
      </c>
      <c r="B646" s="175" t="s">
        <v>824</v>
      </c>
      <c r="C646" s="185" t="s">
        <v>825</v>
      </c>
      <c r="D646" s="176" t="s">
        <v>460</v>
      </c>
      <c r="E646" s="177">
        <v>13.8</v>
      </c>
      <c r="F646" s="178"/>
      <c r="G646" s="179">
        <f>ROUND(E646*F646,2)</f>
        <v>0</v>
      </c>
      <c r="H646" s="178"/>
      <c r="I646" s="179">
        <f>ROUND(E646*H646,2)</f>
        <v>0</v>
      </c>
      <c r="J646" s="178"/>
      <c r="K646" s="179">
        <f>ROUND(E646*J646,2)</f>
        <v>0</v>
      </c>
      <c r="L646" s="179">
        <v>21</v>
      </c>
      <c r="M646" s="179">
        <f>G646*(1+L646/100)</f>
        <v>0</v>
      </c>
      <c r="N646" s="179">
        <v>0</v>
      </c>
      <c r="O646" s="179">
        <f>ROUND(E646*N646,2)</f>
        <v>0</v>
      </c>
      <c r="P646" s="179">
        <v>4.2000000000000003E-2</v>
      </c>
      <c r="Q646" s="179">
        <f>ROUND(E646*P646,2)</f>
        <v>0.57999999999999996</v>
      </c>
      <c r="R646" s="179" t="s">
        <v>725</v>
      </c>
      <c r="S646" s="179" t="s">
        <v>310</v>
      </c>
      <c r="T646" s="180" t="s">
        <v>379</v>
      </c>
      <c r="U646" s="160">
        <v>0.71499999999999997</v>
      </c>
      <c r="V646" s="160">
        <f>ROUND(E646*U646,2)</f>
        <v>9.8699999999999992</v>
      </c>
      <c r="W646" s="160"/>
      <c r="X646" s="150"/>
      <c r="Y646" s="150"/>
      <c r="Z646" s="150"/>
      <c r="AA646" s="150"/>
      <c r="AB646" s="150"/>
      <c r="AC646" s="150"/>
      <c r="AD646" s="150"/>
      <c r="AE646" s="150"/>
      <c r="AF646" s="150"/>
      <c r="AG646" s="150" t="s">
        <v>358</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6" t="s">
        <v>389</v>
      </c>
      <c r="D647" s="165"/>
      <c r="E647" s="166"/>
      <c r="F647" s="160"/>
      <c r="G647" s="160"/>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335</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186" t="s">
        <v>390</v>
      </c>
      <c r="D648" s="165"/>
      <c r="E648" s="166"/>
      <c r="F648" s="160"/>
      <c r="G648" s="160"/>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335</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186" t="s">
        <v>826</v>
      </c>
      <c r="D649" s="165"/>
      <c r="E649" s="166">
        <v>2.99</v>
      </c>
      <c r="F649" s="160"/>
      <c r="G649" s="160"/>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335</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186" t="s">
        <v>392</v>
      </c>
      <c r="D650" s="165"/>
      <c r="E650" s="166"/>
      <c r="F650" s="160"/>
      <c r="G650" s="160"/>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335</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186" t="s">
        <v>827</v>
      </c>
      <c r="D651" s="165"/>
      <c r="E651" s="166">
        <v>3.22</v>
      </c>
      <c r="F651" s="160"/>
      <c r="G651" s="160"/>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335</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186" t="s">
        <v>394</v>
      </c>
      <c r="D652" s="165"/>
      <c r="E652" s="166"/>
      <c r="F652" s="160"/>
      <c r="G652" s="160"/>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335</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186" t="s">
        <v>828</v>
      </c>
      <c r="D653" s="165"/>
      <c r="E653" s="166">
        <v>7.59</v>
      </c>
      <c r="F653" s="160"/>
      <c r="G653" s="160"/>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335</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246"/>
      <c r="D654" s="247"/>
      <c r="E654" s="247"/>
      <c r="F654" s="247"/>
      <c r="G654" s="247"/>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315</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74">
        <v>98</v>
      </c>
      <c r="B655" s="175" t="s">
        <v>829</v>
      </c>
      <c r="C655" s="185" t="s">
        <v>830</v>
      </c>
      <c r="D655" s="176" t="s">
        <v>460</v>
      </c>
      <c r="E655" s="177">
        <v>4.4000000000000004</v>
      </c>
      <c r="F655" s="178"/>
      <c r="G655" s="179">
        <f>ROUND(E655*F655,2)</f>
        <v>0</v>
      </c>
      <c r="H655" s="178"/>
      <c r="I655" s="179">
        <f>ROUND(E655*H655,2)</f>
        <v>0</v>
      </c>
      <c r="J655" s="178"/>
      <c r="K655" s="179">
        <f>ROUND(E655*J655,2)</f>
        <v>0</v>
      </c>
      <c r="L655" s="179">
        <v>21</v>
      </c>
      <c r="M655" s="179">
        <f>G655*(1+L655/100)</f>
        <v>0</v>
      </c>
      <c r="N655" s="179">
        <v>0</v>
      </c>
      <c r="O655" s="179">
        <f>ROUND(E655*N655,2)</f>
        <v>0</v>
      </c>
      <c r="P655" s="179">
        <v>4.5999999999999999E-2</v>
      </c>
      <c r="Q655" s="179">
        <f>ROUND(E655*P655,2)</f>
        <v>0.2</v>
      </c>
      <c r="R655" s="179" t="s">
        <v>725</v>
      </c>
      <c r="S655" s="179" t="s">
        <v>310</v>
      </c>
      <c r="T655" s="180" t="s">
        <v>379</v>
      </c>
      <c r="U655" s="160">
        <v>1.1399999999999999</v>
      </c>
      <c r="V655" s="160">
        <f>ROUND(E655*U655,2)</f>
        <v>5.0199999999999996</v>
      </c>
      <c r="W655" s="160"/>
      <c r="X655" s="150"/>
      <c r="Y655" s="150"/>
      <c r="Z655" s="150"/>
      <c r="AA655" s="150"/>
      <c r="AB655" s="150"/>
      <c r="AC655" s="150"/>
      <c r="AD655" s="150"/>
      <c r="AE655" s="150"/>
      <c r="AF655" s="150"/>
      <c r="AG655" s="150" t="s">
        <v>358</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259" t="s">
        <v>831</v>
      </c>
      <c r="D656" s="260"/>
      <c r="E656" s="260"/>
      <c r="F656" s="260"/>
      <c r="G656" s="260"/>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388</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186" t="s">
        <v>600</v>
      </c>
      <c r="D657" s="165"/>
      <c r="E657" s="166"/>
      <c r="F657" s="160"/>
      <c r="G657" s="160"/>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335</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186" t="s">
        <v>832</v>
      </c>
      <c r="D658" s="165"/>
      <c r="E658" s="166">
        <v>4.4000000000000004</v>
      </c>
      <c r="F658" s="160"/>
      <c r="G658" s="160"/>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335</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246"/>
      <c r="D659" s="247"/>
      <c r="E659" s="247"/>
      <c r="F659" s="247"/>
      <c r="G659" s="247"/>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315</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74">
        <v>99</v>
      </c>
      <c r="B660" s="175" t="s">
        <v>833</v>
      </c>
      <c r="C660" s="185" t="s">
        <v>834</v>
      </c>
      <c r="D660" s="176" t="s">
        <v>460</v>
      </c>
      <c r="E660" s="177">
        <v>23.977499999999999</v>
      </c>
      <c r="F660" s="178"/>
      <c r="G660" s="179">
        <f>ROUND(E660*F660,2)</f>
        <v>0</v>
      </c>
      <c r="H660" s="178"/>
      <c r="I660" s="179">
        <f>ROUND(E660*H660,2)</f>
        <v>0</v>
      </c>
      <c r="J660" s="178"/>
      <c r="K660" s="179">
        <f>ROUND(E660*J660,2)</f>
        <v>0</v>
      </c>
      <c r="L660" s="179">
        <v>21</v>
      </c>
      <c r="M660" s="179">
        <f>G660*(1+L660/100)</f>
        <v>0</v>
      </c>
      <c r="N660" s="179">
        <v>0</v>
      </c>
      <c r="O660" s="179">
        <f>ROUND(E660*N660,2)</f>
        <v>0</v>
      </c>
      <c r="P660" s="179">
        <v>6.6000000000000003E-2</v>
      </c>
      <c r="Q660" s="179">
        <f>ROUND(E660*P660,2)</f>
        <v>1.58</v>
      </c>
      <c r="R660" s="179" t="s">
        <v>725</v>
      </c>
      <c r="S660" s="179" t="s">
        <v>310</v>
      </c>
      <c r="T660" s="180" t="s">
        <v>379</v>
      </c>
      <c r="U660" s="160">
        <v>1.3680000000000001</v>
      </c>
      <c r="V660" s="160">
        <f>ROUND(E660*U660,2)</f>
        <v>32.799999999999997</v>
      </c>
      <c r="W660" s="160"/>
      <c r="X660" s="150"/>
      <c r="Y660" s="150"/>
      <c r="Z660" s="150"/>
      <c r="AA660" s="150"/>
      <c r="AB660" s="150"/>
      <c r="AC660" s="150"/>
      <c r="AD660" s="150"/>
      <c r="AE660" s="150"/>
      <c r="AF660" s="150"/>
      <c r="AG660" s="150" t="s">
        <v>358</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259" t="s">
        <v>831</v>
      </c>
      <c r="D661" s="260"/>
      <c r="E661" s="260"/>
      <c r="F661" s="260"/>
      <c r="G661" s="260"/>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388</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186" t="s">
        <v>600</v>
      </c>
      <c r="D662" s="165"/>
      <c r="E662" s="166"/>
      <c r="F662" s="160"/>
      <c r="G662" s="160"/>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335</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186" t="s">
        <v>835</v>
      </c>
      <c r="D663" s="165"/>
      <c r="E663" s="166">
        <v>23.977499999999999</v>
      </c>
      <c r="F663" s="160"/>
      <c r="G663" s="160"/>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335</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46"/>
      <c r="D664" s="247"/>
      <c r="E664" s="247"/>
      <c r="F664" s="247"/>
      <c r="G664" s="247"/>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315</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ht="22.5" outlineLevel="1" x14ac:dyDescent="0.2">
      <c r="A665" s="174">
        <v>100</v>
      </c>
      <c r="B665" s="175" t="s">
        <v>836</v>
      </c>
      <c r="C665" s="185" t="s">
        <v>837</v>
      </c>
      <c r="D665" s="176" t="s">
        <v>405</v>
      </c>
      <c r="E665" s="177">
        <v>25.95</v>
      </c>
      <c r="F665" s="178"/>
      <c r="G665" s="179">
        <f>ROUND(E665*F665,2)</f>
        <v>0</v>
      </c>
      <c r="H665" s="178"/>
      <c r="I665" s="179">
        <f>ROUND(E665*H665,2)</f>
        <v>0</v>
      </c>
      <c r="J665" s="178"/>
      <c r="K665" s="179">
        <f>ROUND(E665*J665,2)</f>
        <v>0</v>
      </c>
      <c r="L665" s="179">
        <v>21</v>
      </c>
      <c r="M665" s="179">
        <f>G665*(1+L665/100)</f>
        <v>0</v>
      </c>
      <c r="N665" s="179">
        <v>0</v>
      </c>
      <c r="O665" s="179">
        <f>ROUND(E665*N665,2)</f>
        <v>0</v>
      </c>
      <c r="P665" s="179">
        <v>0.05</v>
      </c>
      <c r="Q665" s="179">
        <f>ROUND(E665*P665,2)</f>
        <v>1.3</v>
      </c>
      <c r="R665" s="179" t="s">
        <v>725</v>
      </c>
      <c r="S665" s="179" t="s">
        <v>310</v>
      </c>
      <c r="T665" s="180" t="s">
        <v>379</v>
      </c>
      <c r="U665" s="160">
        <v>0.33</v>
      </c>
      <c r="V665" s="160">
        <f>ROUND(E665*U665,2)</f>
        <v>8.56</v>
      </c>
      <c r="W665" s="160"/>
      <c r="X665" s="150"/>
      <c r="Y665" s="150"/>
      <c r="Z665" s="150"/>
      <c r="AA665" s="150"/>
      <c r="AB665" s="150"/>
      <c r="AC665" s="150"/>
      <c r="AD665" s="150"/>
      <c r="AE665" s="150"/>
      <c r="AF665" s="150"/>
      <c r="AG665" s="150" t="s">
        <v>358</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186" t="s">
        <v>495</v>
      </c>
      <c r="D666" s="165"/>
      <c r="E666" s="166"/>
      <c r="F666" s="160"/>
      <c r="G666" s="160"/>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335</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186" t="s">
        <v>534</v>
      </c>
      <c r="D667" s="165"/>
      <c r="E667" s="166">
        <v>25.95</v>
      </c>
      <c r="F667" s="160"/>
      <c r="G667" s="160"/>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335</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46"/>
      <c r="D668" s="247"/>
      <c r="E668" s="247"/>
      <c r="F668" s="247"/>
      <c r="G668" s="247"/>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315</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ht="22.5" outlineLevel="1" x14ac:dyDescent="0.2">
      <c r="A669" s="174">
        <v>101</v>
      </c>
      <c r="B669" s="175" t="s">
        <v>838</v>
      </c>
      <c r="C669" s="185" t="s">
        <v>839</v>
      </c>
      <c r="D669" s="176" t="s">
        <v>405</v>
      </c>
      <c r="E669" s="177">
        <v>179.16649000000001</v>
      </c>
      <c r="F669" s="178"/>
      <c r="G669" s="179">
        <f>ROUND(E669*F669,2)</f>
        <v>0</v>
      </c>
      <c r="H669" s="178"/>
      <c r="I669" s="179">
        <f>ROUND(E669*H669,2)</f>
        <v>0</v>
      </c>
      <c r="J669" s="178"/>
      <c r="K669" s="179">
        <f>ROUND(E669*J669,2)</f>
        <v>0</v>
      </c>
      <c r="L669" s="179">
        <v>21</v>
      </c>
      <c r="M669" s="179">
        <f>G669*(1+L669/100)</f>
        <v>0</v>
      </c>
      <c r="N669" s="179">
        <v>0</v>
      </c>
      <c r="O669" s="179">
        <f>ROUND(E669*N669,2)</f>
        <v>0</v>
      </c>
      <c r="P669" s="179">
        <v>4.5999999999999999E-2</v>
      </c>
      <c r="Q669" s="179">
        <f>ROUND(E669*P669,2)</f>
        <v>8.24</v>
      </c>
      <c r="R669" s="179" t="s">
        <v>725</v>
      </c>
      <c r="S669" s="179" t="s">
        <v>310</v>
      </c>
      <c r="T669" s="180" t="s">
        <v>379</v>
      </c>
      <c r="U669" s="160">
        <v>0.26</v>
      </c>
      <c r="V669" s="160">
        <f>ROUND(E669*U669,2)</f>
        <v>46.58</v>
      </c>
      <c r="W669" s="160"/>
      <c r="X669" s="150"/>
      <c r="Y669" s="150"/>
      <c r="Z669" s="150"/>
      <c r="AA669" s="150"/>
      <c r="AB669" s="150"/>
      <c r="AC669" s="150"/>
      <c r="AD669" s="150"/>
      <c r="AE669" s="150"/>
      <c r="AF669" s="150"/>
      <c r="AG669" s="150" t="s">
        <v>358</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186" t="s">
        <v>461</v>
      </c>
      <c r="D670" s="165"/>
      <c r="E670" s="166"/>
      <c r="F670" s="160"/>
      <c r="G670" s="160"/>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335</v>
      </c>
      <c r="AH670" s="150">
        <v>0</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186" t="s">
        <v>840</v>
      </c>
      <c r="D671" s="165"/>
      <c r="E671" s="166">
        <v>80.845050000000001</v>
      </c>
      <c r="F671" s="160"/>
      <c r="G671" s="160"/>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335</v>
      </c>
      <c r="AH671" s="150">
        <v>0</v>
      </c>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186" t="s">
        <v>841</v>
      </c>
      <c r="D672" s="165"/>
      <c r="E672" s="166">
        <v>89.789699999999996</v>
      </c>
      <c r="F672" s="160"/>
      <c r="G672" s="160"/>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335</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186" t="s">
        <v>469</v>
      </c>
      <c r="D673" s="165"/>
      <c r="E673" s="166"/>
      <c r="F673" s="160"/>
      <c r="G673" s="160"/>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335</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186" t="s">
        <v>842</v>
      </c>
      <c r="D674" s="165"/>
      <c r="E674" s="166">
        <v>8.5317399999999992</v>
      </c>
      <c r="F674" s="160"/>
      <c r="G674" s="160"/>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335</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246"/>
      <c r="D675" s="247"/>
      <c r="E675" s="247"/>
      <c r="F675" s="247"/>
      <c r="G675" s="247"/>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315</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2.5" outlineLevel="1" x14ac:dyDescent="0.2">
      <c r="A676" s="174">
        <v>102</v>
      </c>
      <c r="B676" s="175" t="s">
        <v>843</v>
      </c>
      <c r="C676" s="185" t="s">
        <v>844</v>
      </c>
      <c r="D676" s="176" t="s">
        <v>405</v>
      </c>
      <c r="E676" s="177">
        <v>504.75049000000001</v>
      </c>
      <c r="F676" s="178"/>
      <c r="G676" s="179">
        <f>ROUND(E676*F676,2)</f>
        <v>0</v>
      </c>
      <c r="H676" s="178"/>
      <c r="I676" s="179">
        <f>ROUND(E676*H676,2)</f>
        <v>0</v>
      </c>
      <c r="J676" s="178"/>
      <c r="K676" s="179">
        <f>ROUND(E676*J676,2)</f>
        <v>0</v>
      </c>
      <c r="L676" s="179">
        <v>21</v>
      </c>
      <c r="M676" s="179">
        <f>G676*(1+L676/100)</f>
        <v>0</v>
      </c>
      <c r="N676" s="179">
        <v>0</v>
      </c>
      <c r="O676" s="179">
        <f>ROUND(E676*N676,2)</f>
        <v>0</v>
      </c>
      <c r="P676" s="179">
        <v>1.4E-2</v>
      </c>
      <c r="Q676" s="179">
        <f>ROUND(E676*P676,2)</f>
        <v>7.07</v>
      </c>
      <c r="R676" s="179" t="s">
        <v>725</v>
      </c>
      <c r="S676" s="179" t="s">
        <v>310</v>
      </c>
      <c r="T676" s="180" t="s">
        <v>379</v>
      </c>
      <c r="U676" s="160">
        <v>0.22</v>
      </c>
      <c r="V676" s="160">
        <f>ROUND(E676*U676,2)</f>
        <v>111.05</v>
      </c>
      <c r="W676" s="160"/>
      <c r="X676" s="150"/>
      <c r="Y676" s="150"/>
      <c r="Z676" s="150"/>
      <c r="AA676" s="150"/>
      <c r="AB676" s="150"/>
      <c r="AC676" s="150"/>
      <c r="AD676" s="150"/>
      <c r="AE676" s="150"/>
      <c r="AF676" s="150"/>
      <c r="AG676" s="150" t="s">
        <v>358</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86" t="s">
        <v>549</v>
      </c>
      <c r="D677" s="165"/>
      <c r="E677" s="166"/>
      <c r="F677" s="160"/>
      <c r="G677" s="160"/>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335</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186" t="s">
        <v>550</v>
      </c>
      <c r="D678" s="165"/>
      <c r="E678" s="166">
        <v>325.584</v>
      </c>
      <c r="F678" s="160"/>
      <c r="G678" s="160"/>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335</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186" t="s">
        <v>551</v>
      </c>
      <c r="D679" s="165"/>
      <c r="E679" s="166"/>
      <c r="F679" s="160"/>
      <c r="G679" s="160"/>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335</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86" t="s">
        <v>552</v>
      </c>
      <c r="D680" s="165"/>
      <c r="E680" s="166">
        <v>179.16649000000001</v>
      </c>
      <c r="F680" s="160"/>
      <c r="G680" s="160"/>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335</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246"/>
      <c r="D681" s="247"/>
      <c r="E681" s="247"/>
      <c r="F681" s="247"/>
      <c r="G681" s="247"/>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315</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ht="22.5" outlineLevel="1" x14ac:dyDescent="0.2">
      <c r="A682" s="174">
        <v>103</v>
      </c>
      <c r="B682" s="175" t="s">
        <v>845</v>
      </c>
      <c r="C682" s="185" t="s">
        <v>846</v>
      </c>
      <c r="D682" s="176" t="s">
        <v>405</v>
      </c>
      <c r="E682" s="177">
        <v>325.584</v>
      </c>
      <c r="F682" s="178"/>
      <c r="G682" s="179">
        <f>ROUND(E682*F682,2)</f>
        <v>0</v>
      </c>
      <c r="H682" s="178"/>
      <c r="I682" s="179">
        <f>ROUND(E682*H682,2)</f>
        <v>0</v>
      </c>
      <c r="J682" s="178"/>
      <c r="K682" s="179">
        <f>ROUND(E682*J682,2)</f>
        <v>0</v>
      </c>
      <c r="L682" s="179">
        <v>21</v>
      </c>
      <c r="M682" s="179">
        <f>G682*(1+L682/100)</f>
        <v>0</v>
      </c>
      <c r="N682" s="179">
        <v>0</v>
      </c>
      <c r="O682" s="179">
        <f>ROUND(E682*N682,2)</f>
        <v>0</v>
      </c>
      <c r="P682" s="179">
        <v>6.8000000000000005E-2</v>
      </c>
      <c r="Q682" s="179">
        <f>ROUND(E682*P682,2)</f>
        <v>22.14</v>
      </c>
      <c r="R682" s="179" t="s">
        <v>725</v>
      </c>
      <c r="S682" s="179" t="s">
        <v>310</v>
      </c>
      <c r="T682" s="180" t="s">
        <v>379</v>
      </c>
      <c r="U682" s="160">
        <v>0.48</v>
      </c>
      <c r="V682" s="160">
        <f>ROUND(E682*U682,2)</f>
        <v>156.28</v>
      </c>
      <c r="W682" s="160"/>
      <c r="X682" s="150"/>
      <c r="Y682" s="150"/>
      <c r="Z682" s="150"/>
      <c r="AA682" s="150"/>
      <c r="AB682" s="150"/>
      <c r="AC682" s="150"/>
      <c r="AD682" s="150"/>
      <c r="AE682" s="150"/>
      <c r="AF682" s="150"/>
      <c r="AG682" s="150" t="s">
        <v>358</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259" t="s">
        <v>847</v>
      </c>
      <c r="D683" s="260"/>
      <c r="E683" s="260"/>
      <c r="F683" s="260"/>
      <c r="G683" s="260"/>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388</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86" t="s">
        <v>461</v>
      </c>
      <c r="D684" s="165"/>
      <c r="E684" s="166"/>
      <c r="F684" s="160"/>
      <c r="G684" s="160"/>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335</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86" t="s">
        <v>848</v>
      </c>
      <c r="D685" s="165"/>
      <c r="E685" s="166">
        <v>158.298</v>
      </c>
      <c r="F685" s="160"/>
      <c r="G685" s="160"/>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335</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186" t="s">
        <v>849</v>
      </c>
      <c r="D686" s="165"/>
      <c r="E686" s="166">
        <v>175.81200000000001</v>
      </c>
      <c r="F686" s="160"/>
      <c r="G686" s="160"/>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335</v>
      </c>
      <c r="AH686" s="150">
        <v>0</v>
      </c>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186" t="s">
        <v>850</v>
      </c>
      <c r="D687" s="165"/>
      <c r="E687" s="166">
        <v>-24.03</v>
      </c>
      <c r="F687" s="160"/>
      <c r="G687" s="160"/>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335</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186" t="s">
        <v>469</v>
      </c>
      <c r="D688" s="165"/>
      <c r="E688" s="166"/>
      <c r="F688" s="160"/>
      <c r="G688" s="160"/>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335</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186" t="s">
        <v>851</v>
      </c>
      <c r="D689" s="165"/>
      <c r="E689" s="166">
        <v>15.504</v>
      </c>
      <c r="F689" s="160"/>
      <c r="G689" s="160"/>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335</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46"/>
      <c r="D690" s="247"/>
      <c r="E690" s="247"/>
      <c r="F690" s="247"/>
      <c r="G690" s="247"/>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315</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74">
        <v>104</v>
      </c>
      <c r="B691" s="175" t="s">
        <v>852</v>
      </c>
      <c r="C691" s="185" t="s">
        <v>853</v>
      </c>
      <c r="D691" s="176" t="s">
        <v>405</v>
      </c>
      <c r="E691" s="177">
        <v>309.56</v>
      </c>
      <c r="F691" s="178"/>
      <c r="G691" s="179">
        <f>ROUND(E691*F691,2)</f>
        <v>0</v>
      </c>
      <c r="H691" s="178"/>
      <c r="I691" s="179">
        <f>ROUND(E691*H691,2)</f>
        <v>0</v>
      </c>
      <c r="J691" s="178"/>
      <c r="K691" s="179">
        <f>ROUND(E691*J691,2)</f>
        <v>0</v>
      </c>
      <c r="L691" s="179">
        <v>21</v>
      </c>
      <c r="M691" s="179">
        <f>G691*(1+L691/100)</f>
        <v>0</v>
      </c>
      <c r="N691" s="179">
        <v>0</v>
      </c>
      <c r="O691" s="179">
        <f>ROUND(E691*N691,2)</f>
        <v>0</v>
      </c>
      <c r="P691" s="179">
        <v>4.8700000000000002E-3</v>
      </c>
      <c r="Q691" s="179">
        <f>ROUND(E691*P691,2)</f>
        <v>1.51</v>
      </c>
      <c r="R691" s="179" t="s">
        <v>854</v>
      </c>
      <c r="S691" s="179" t="s">
        <v>310</v>
      </c>
      <c r="T691" s="180" t="s">
        <v>379</v>
      </c>
      <c r="U691" s="160">
        <v>4.1000000000000002E-2</v>
      </c>
      <c r="V691" s="160">
        <f>ROUND(E691*U691,2)</f>
        <v>12.69</v>
      </c>
      <c r="W691" s="160"/>
      <c r="X691" s="150"/>
      <c r="Y691" s="150"/>
      <c r="Z691" s="150"/>
      <c r="AA691" s="150"/>
      <c r="AB691" s="150"/>
      <c r="AC691" s="150"/>
      <c r="AD691" s="150"/>
      <c r="AE691" s="150"/>
      <c r="AF691" s="150"/>
      <c r="AG691" s="150" t="s">
        <v>358</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186" t="s">
        <v>600</v>
      </c>
      <c r="D692" s="165"/>
      <c r="E692" s="166"/>
      <c r="F692" s="160"/>
      <c r="G692" s="160"/>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335</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186" t="s">
        <v>756</v>
      </c>
      <c r="D693" s="165"/>
      <c r="E693" s="166"/>
      <c r="F693" s="160"/>
      <c r="G693" s="160"/>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335</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186" t="s">
        <v>770</v>
      </c>
      <c r="D694" s="165"/>
      <c r="E694" s="166">
        <v>2.16</v>
      </c>
      <c r="F694" s="160"/>
      <c r="G694" s="160"/>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335</v>
      </c>
      <c r="AH694" s="150">
        <v>0</v>
      </c>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186" t="s">
        <v>771</v>
      </c>
      <c r="D695" s="165"/>
      <c r="E695" s="166">
        <v>3.42</v>
      </c>
      <c r="F695" s="160"/>
      <c r="G695" s="160"/>
      <c r="H695" s="160"/>
      <c r="I695" s="160"/>
      <c r="J695" s="160"/>
      <c r="K695" s="160"/>
      <c r="L695" s="160"/>
      <c r="M695" s="160"/>
      <c r="N695" s="160"/>
      <c r="O695" s="160"/>
      <c r="P695" s="160"/>
      <c r="Q695" s="160"/>
      <c r="R695" s="160"/>
      <c r="S695" s="160"/>
      <c r="T695" s="160"/>
      <c r="U695" s="160"/>
      <c r="V695" s="160"/>
      <c r="W695" s="160"/>
      <c r="X695" s="150"/>
      <c r="Y695" s="150"/>
      <c r="Z695" s="150"/>
      <c r="AA695" s="150"/>
      <c r="AB695" s="150"/>
      <c r="AC695" s="150"/>
      <c r="AD695" s="150"/>
      <c r="AE695" s="150"/>
      <c r="AF695" s="150"/>
      <c r="AG695" s="150" t="s">
        <v>335</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186" t="s">
        <v>761</v>
      </c>
      <c r="D696" s="165"/>
      <c r="E696" s="166"/>
      <c r="F696" s="160"/>
      <c r="G696" s="160"/>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335</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186" t="s">
        <v>600</v>
      </c>
      <c r="D697" s="165"/>
      <c r="E697" s="166"/>
      <c r="F697" s="160"/>
      <c r="G697" s="160"/>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335</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186" t="s">
        <v>762</v>
      </c>
      <c r="D698" s="165"/>
      <c r="E698" s="166"/>
      <c r="F698" s="160"/>
      <c r="G698" s="160"/>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335</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186" t="s">
        <v>855</v>
      </c>
      <c r="D699" s="165"/>
      <c r="E699" s="166">
        <v>303.98</v>
      </c>
      <c r="F699" s="160"/>
      <c r="G699" s="160"/>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335</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246"/>
      <c r="D700" s="247"/>
      <c r="E700" s="247"/>
      <c r="F700" s="247"/>
      <c r="G700" s="247"/>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315</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74">
        <v>105</v>
      </c>
      <c r="B701" s="175" t="s">
        <v>856</v>
      </c>
      <c r="C701" s="185" t="s">
        <v>857</v>
      </c>
      <c r="D701" s="176" t="s">
        <v>405</v>
      </c>
      <c r="E701" s="177">
        <v>580.08375000000001</v>
      </c>
      <c r="F701" s="178"/>
      <c r="G701" s="179">
        <f>ROUND(E701*F701,2)</f>
        <v>0</v>
      </c>
      <c r="H701" s="178"/>
      <c r="I701" s="179">
        <f>ROUND(E701*H701,2)</f>
        <v>0</v>
      </c>
      <c r="J701" s="178"/>
      <c r="K701" s="179">
        <f>ROUND(E701*J701,2)</f>
        <v>0</v>
      </c>
      <c r="L701" s="179">
        <v>21</v>
      </c>
      <c r="M701" s="179">
        <f>G701*(1+L701/100)</f>
        <v>0</v>
      </c>
      <c r="N701" s="179">
        <v>0</v>
      </c>
      <c r="O701" s="179">
        <f>ROUND(E701*N701,2)</f>
        <v>0</v>
      </c>
      <c r="P701" s="179">
        <v>6.0000000000000001E-3</v>
      </c>
      <c r="Q701" s="179">
        <f>ROUND(E701*P701,2)</f>
        <v>3.48</v>
      </c>
      <c r="R701" s="179" t="s">
        <v>858</v>
      </c>
      <c r="S701" s="179" t="s">
        <v>310</v>
      </c>
      <c r="T701" s="180" t="s">
        <v>379</v>
      </c>
      <c r="U701" s="160">
        <v>0.05</v>
      </c>
      <c r="V701" s="160">
        <f>ROUND(E701*U701,2)</f>
        <v>29</v>
      </c>
      <c r="W701" s="160"/>
      <c r="X701" s="150"/>
      <c r="Y701" s="150"/>
      <c r="Z701" s="150"/>
      <c r="AA701" s="150"/>
      <c r="AB701" s="150"/>
      <c r="AC701" s="150"/>
      <c r="AD701" s="150"/>
      <c r="AE701" s="150"/>
      <c r="AF701" s="150"/>
      <c r="AG701" s="150" t="s">
        <v>358</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244" t="s">
        <v>859</v>
      </c>
      <c r="D702" s="245"/>
      <c r="E702" s="245"/>
      <c r="F702" s="245"/>
      <c r="G702" s="245"/>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314</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186" t="s">
        <v>461</v>
      </c>
      <c r="D703" s="165"/>
      <c r="E703" s="166"/>
      <c r="F703" s="160"/>
      <c r="G703" s="160"/>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335</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186" t="s">
        <v>860</v>
      </c>
      <c r="D704" s="165"/>
      <c r="E704" s="166"/>
      <c r="F704" s="160"/>
      <c r="G704" s="160"/>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335</v>
      </c>
      <c r="AH704" s="150">
        <v>0</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186" t="s">
        <v>861</v>
      </c>
      <c r="D705" s="165"/>
      <c r="E705" s="166">
        <v>4.8</v>
      </c>
      <c r="F705" s="160"/>
      <c r="G705" s="160"/>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335</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186" t="s">
        <v>705</v>
      </c>
      <c r="D706" s="165"/>
      <c r="E706" s="166"/>
      <c r="F706" s="160"/>
      <c r="G706" s="160"/>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335</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186" t="s">
        <v>862</v>
      </c>
      <c r="D707" s="165"/>
      <c r="E707" s="166">
        <v>575.28375000000005</v>
      </c>
      <c r="F707" s="160"/>
      <c r="G707" s="160"/>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335</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246"/>
      <c r="D708" s="247"/>
      <c r="E708" s="247"/>
      <c r="F708" s="247"/>
      <c r="G708" s="247"/>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315</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74">
        <v>106</v>
      </c>
      <c r="B709" s="175" t="s">
        <v>863</v>
      </c>
      <c r="C709" s="185" t="s">
        <v>864</v>
      </c>
      <c r="D709" s="176" t="s">
        <v>405</v>
      </c>
      <c r="E709" s="177">
        <v>11.85</v>
      </c>
      <c r="F709" s="178"/>
      <c r="G709" s="179">
        <f>ROUND(E709*F709,2)</f>
        <v>0</v>
      </c>
      <c r="H709" s="178"/>
      <c r="I709" s="179">
        <f>ROUND(E709*H709,2)</f>
        <v>0</v>
      </c>
      <c r="J709" s="178"/>
      <c r="K709" s="179">
        <f>ROUND(E709*J709,2)</f>
        <v>0</v>
      </c>
      <c r="L709" s="179">
        <v>21</v>
      </c>
      <c r="M709" s="179">
        <f>G709*(1+L709/100)</f>
        <v>0</v>
      </c>
      <c r="N709" s="179">
        <v>0</v>
      </c>
      <c r="O709" s="179">
        <f>ROUND(E709*N709,2)</f>
        <v>0</v>
      </c>
      <c r="P709" s="179">
        <v>2.4649999999999998E-2</v>
      </c>
      <c r="Q709" s="179">
        <f>ROUND(E709*P709,2)</f>
        <v>0.28999999999999998</v>
      </c>
      <c r="R709" s="179" t="s">
        <v>865</v>
      </c>
      <c r="S709" s="179" t="s">
        <v>310</v>
      </c>
      <c r="T709" s="180" t="s">
        <v>379</v>
      </c>
      <c r="U709" s="160">
        <v>0.21</v>
      </c>
      <c r="V709" s="160">
        <f>ROUND(E709*U709,2)</f>
        <v>2.4900000000000002</v>
      </c>
      <c r="W709" s="160"/>
      <c r="X709" s="150"/>
      <c r="Y709" s="150"/>
      <c r="Z709" s="150"/>
      <c r="AA709" s="150"/>
      <c r="AB709" s="150"/>
      <c r="AC709" s="150"/>
      <c r="AD709" s="150"/>
      <c r="AE709" s="150"/>
      <c r="AF709" s="150"/>
      <c r="AG709" s="150" t="s">
        <v>358</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186" t="s">
        <v>461</v>
      </c>
      <c r="D710" s="165"/>
      <c r="E710" s="166"/>
      <c r="F710" s="160"/>
      <c r="G710" s="160"/>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335</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186" t="s">
        <v>866</v>
      </c>
      <c r="D711" s="165"/>
      <c r="E711" s="166"/>
      <c r="F711" s="160"/>
      <c r="G711" s="160"/>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335</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186" t="s">
        <v>796</v>
      </c>
      <c r="D712" s="165"/>
      <c r="E712" s="166">
        <v>2.25</v>
      </c>
      <c r="F712" s="160"/>
      <c r="G712" s="160"/>
      <c r="H712" s="160"/>
      <c r="I712" s="160"/>
      <c r="J712" s="160"/>
      <c r="K712" s="160"/>
      <c r="L712" s="160"/>
      <c r="M712" s="160"/>
      <c r="N712" s="160"/>
      <c r="O712" s="160"/>
      <c r="P712" s="160"/>
      <c r="Q712" s="160"/>
      <c r="R712" s="160"/>
      <c r="S712" s="160"/>
      <c r="T712" s="160"/>
      <c r="U712" s="160"/>
      <c r="V712" s="160"/>
      <c r="W712" s="160"/>
      <c r="X712" s="150"/>
      <c r="Y712" s="150"/>
      <c r="Z712" s="150"/>
      <c r="AA712" s="150"/>
      <c r="AB712" s="150"/>
      <c r="AC712" s="150"/>
      <c r="AD712" s="150"/>
      <c r="AE712" s="150"/>
      <c r="AF712" s="150"/>
      <c r="AG712" s="150" t="s">
        <v>335</v>
      </c>
      <c r="AH712" s="150">
        <v>0</v>
      </c>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186" t="s">
        <v>860</v>
      </c>
      <c r="D713" s="165"/>
      <c r="E713" s="166"/>
      <c r="F713" s="160"/>
      <c r="G713" s="160"/>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335</v>
      </c>
      <c r="AH713" s="150">
        <v>0</v>
      </c>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57"/>
      <c r="B714" s="158"/>
      <c r="C714" s="186" t="s">
        <v>867</v>
      </c>
      <c r="D714" s="165"/>
      <c r="E714" s="166">
        <v>9.6</v>
      </c>
      <c r="F714" s="160"/>
      <c r="G714" s="160"/>
      <c r="H714" s="160"/>
      <c r="I714" s="160"/>
      <c r="J714" s="160"/>
      <c r="K714" s="160"/>
      <c r="L714" s="160"/>
      <c r="M714" s="160"/>
      <c r="N714" s="160"/>
      <c r="O714" s="160"/>
      <c r="P714" s="160"/>
      <c r="Q714" s="160"/>
      <c r="R714" s="160"/>
      <c r="S714" s="160"/>
      <c r="T714" s="160"/>
      <c r="U714" s="160"/>
      <c r="V714" s="160"/>
      <c r="W714" s="160"/>
      <c r="X714" s="150"/>
      <c r="Y714" s="150"/>
      <c r="Z714" s="150"/>
      <c r="AA714" s="150"/>
      <c r="AB714" s="150"/>
      <c r="AC714" s="150"/>
      <c r="AD714" s="150"/>
      <c r="AE714" s="150"/>
      <c r="AF714" s="150"/>
      <c r="AG714" s="150" t="s">
        <v>335</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46"/>
      <c r="D715" s="247"/>
      <c r="E715" s="247"/>
      <c r="F715" s="247"/>
      <c r="G715" s="247"/>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315</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4">
        <v>107</v>
      </c>
      <c r="B716" s="175" t="s">
        <v>868</v>
      </c>
      <c r="C716" s="185" t="s">
        <v>869</v>
      </c>
      <c r="D716" s="176" t="s">
        <v>377</v>
      </c>
      <c r="E716" s="177">
        <v>4</v>
      </c>
      <c r="F716" s="178"/>
      <c r="G716" s="179">
        <f>ROUND(E716*F716,2)</f>
        <v>0</v>
      </c>
      <c r="H716" s="178"/>
      <c r="I716" s="179">
        <f>ROUND(E716*H716,2)</f>
        <v>0</v>
      </c>
      <c r="J716" s="178"/>
      <c r="K716" s="179">
        <f>ROUND(E716*J716,2)</f>
        <v>0</v>
      </c>
      <c r="L716" s="179">
        <v>21</v>
      </c>
      <c r="M716" s="179">
        <f>G716*(1+L716/100)</f>
        <v>0</v>
      </c>
      <c r="N716" s="179">
        <v>0</v>
      </c>
      <c r="O716" s="179">
        <f>ROUND(E716*N716,2)</f>
        <v>0</v>
      </c>
      <c r="P716" s="179">
        <v>0.1104</v>
      </c>
      <c r="Q716" s="179">
        <f>ROUND(E716*P716,2)</f>
        <v>0.44</v>
      </c>
      <c r="R716" s="179" t="s">
        <v>865</v>
      </c>
      <c r="S716" s="179" t="s">
        <v>310</v>
      </c>
      <c r="T716" s="180" t="s">
        <v>379</v>
      </c>
      <c r="U716" s="160">
        <v>0.46</v>
      </c>
      <c r="V716" s="160">
        <f>ROUND(E716*U716,2)</f>
        <v>1.84</v>
      </c>
      <c r="W716" s="160"/>
      <c r="X716" s="150"/>
      <c r="Y716" s="150"/>
      <c r="Z716" s="150"/>
      <c r="AA716" s="150"/>
      <c r="AB716" s="150"/>
      <c r="AC716" s="150"/>
      <c r="AD716" s="150"/>
      <c r="AE716" s="150"/>
      <c r="AF716" s="150"/>
      <c r="AG716" s="150" t="s">
        <v>358</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186" t="s">
        <v>600</v>
      </c>
      <c r="D717" s="165"/>
      <c r="E717" s="166"/>
      <c r="F717" s="160"/>
      <c r="G717" s="160"/>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335</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57"/>
      <c r="B718" s="158"/>
      <c r="C718" s="186" t="s">
        <v>779</v>
      </c>
      <c r="D718" s="165"/>
      <c r="E718" s="166">
        <v>4</v>
      </c>
      <c r="F718" s="160"/>
      <c r="G718" s="160"/>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335</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246"/>
      <c r="D719" s="247"/>
      <c r="E719" s="247"/>
      <c r="F719" s="247"/>
      <c r="G719" s="247"/>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315</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ht="22.5" outlineLevel="1" x14ac:dyDescent="0.2">
      <c r="A720" s="174">
        <v>108</v>
      </c>
      <c r="B720" s="175" t="s">
        <v>870</v>
      </c>
      <c r="C720" s="185" t="s">
        <v>871</v>
      </c>
      <c r="D720" s="176" t="s">
        <v>405</v>
      </c>
      <c r="E720" s="177">
        <v>372.81200000000001</v>
      </c>
      <c r="F720" s="178"/>
      <c r="G720" s="179">
        <f>ROUND(E720*F720,2)</f>
        <v>0</v>
      </c>
      <c r="H720" s="178"/>
      <c r="I720" s="179">
        <f>ROUND(E720*H720,2)</f>
        <v>0</v>
      </c>
      <c r="J720" s="178"/>
      <c r="K720" s="179">
        <f>ROUND(E720*J720,2)</f>
        <v>0</v>
      </c>
      <c r="L720" s="179">
        <v>21</v>
      </c>
      <c r="M720" s="179">
        <f>G720*(1+L720/100)</f>
        <v>0</v>
      </c>
      <c r="N720" s="179">
        <v>0</v>
      </c>
      <c r="O720" s="179">
        <f>ROUND(E720*N720,2)</f>
        <v>0</v>
      </c>
      <c r="P720" s="179">
        <v>1E-3</v>
      </c>
      <c r="Q720" s="179">
        <f>ROUND(E720*P720,2)</f>
        <v>0.37</v>
      </c>
      <c r="R720" s="179" t="s">
        <v>872</v>
      </c>
      <c r="S720" s="179" t="s">
        <v>310</v>
      </c>
      <c r="T720" s="180" t="s">
        <v>379</v>
      </c>
      <c r="U720" s="160">
        <v>0.255</v>
      </c>
      <c r="V720" s="160">
        <f>ROUND(E720*U720,2)</f>
        <v>95.07</v>
      </c>
      <c r="W720" s="160"/>
      <c r="X720" s="150"/>
      <c r="Y720" s="150"/>
      <c r="Z720" s="150"/>
      <c r="AA720" s="150"/>
      <c r="AB720" s="150"/>
      <c r="AC720" s="150"/>
      <c r="AD720" s="150"/>
      <c r="AE720" s="150"/>
      <c r="AF720" s="150"/>
      <c r="AG720" s="150" t="s">
        <v>358</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186" t="s">
        <v>600</v>
      </c>
      <c r="D721" s="165"/>
      <c r="E721" s="166"/>
      <c r="F721" s="160"/>
      <c r="G721" s="160"/>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335</v>
      </c>
      <c r="AH721" s="150">
        <v>0</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186" t="s">
        <v>762</v>
      </c>
      <c r="D722" s="165"/>
      <c r="E722" s="166"/>
      <c r="F722" s="160"/>
      <c r="G722" s="160"/>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335</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186" t="s">
        <v>873</v>
      </c>
      <c r="D723" s="165"/>
      <c r="E723" s="166">
        <v>35.25</v>
      </c>
      <c r="F723" s="160"/>
      <c r="G723" s="160"/>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335</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186" t="s">
        <v>874</v>
      </c>
      <c r="D724" s="165"/>
      <c r="E724" s="166">
        <v>38.35</v>
      </c>
      <c r="F724" s="160"/>
      <c r="G724" s="160"/>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335</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186" t="s">
        <v>874</v>
      </c>
      <c r="D725" s="165"/>
      <c r="E725" s="166">
        <v>38.35</v>
      </c>
      <c r="F725" s="160"/>
      <c r="G725" s="160"/>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335</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186" t="s">
        <v>874</v>
      </c>
      <c r="D726" s="165"/>
      <c r="E726" s="166">
        <v>38.35</v>
      </c>
      <c r="F726" s="160"/>
      <c r="G726" s="160"/>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335</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186" t="s">
        <v>875</v>
      </c>
      <c r="D727" s="165"/>
      <c r="E727" s="166"/>
      <c r="F727" s="160"/>
      <c r="G727" s="160"/>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335</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186" t="s">
        <v>876</v>
      </c>
      <c r="D728" s="165"/>
      <c r="E728" s="166">
        <v>222.512</v>
      </c>
      <c r="F728" s="160"/>
      <c r="G728" s="160"/>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335</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246"/>
      <c r="D729" s="247"/>
      <c r="E729" s="247"/>
      <c r="F729" s="247"/>
      <c r="G729" s="247"/>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315</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ht="22.5" outlineLevel="1" x14ac:dyDescent="0.2">
      <c r="A730" s="174">
        <v>109</v>
      </c>
      <c r="B730" s="175" t="s">
        <v>877</v>
      </c>
      <c r="C730" s="185" t="s">
        <v>878</v>
      </c>
      <c r="D730" s="176" t="s">
        <v>405</v>
      </c>
      <c r="E730" s="177">
        <v>176.82</v>
      </c>
      <c r="F730" s="178"/>
      <c r="G730" s="179">
        <f>ROUND(E730*F730,2)</f>
        <v>0</v>
      </c>
      <c r="H730" s="178"/>
      <c r="I730" s="179">
        <f>ROUND(E730*H730,2)</f>
        <v>0</v>
      </c>
      <c r="J730" s="178"/>
      <c r="K730" s="179">
        <f>ROUND(E730*J730,2)</f>
        <v>0</v>
      </c>
      <c r="L730" s="179">
        <v>21</v>
      </c>
      <c r="M730" s="179">
        <f>G730*(1+L730/100)</f>
        <v>0</v>
      </c>
      <c r="N730" s="179">
        <v>0</v>
      </c>
      <c r="O730" s="179">
        <f>ROUND(E730*N730,2)</f>
        <v>0</v>
      </c>
      <c r="P730" s="179">
        <v>1E-3</v>
      </c>
      <c r="Q730" s="179">
        <f>ROUND(E730*P730,2)</f>
        <v>0.18</v>
      </c>
      <c r="R730" s="179" t="s">
        <v>872</v>
      </c>
      <c r="S730" s="179" t="s">
        <v>310</v>
      </c>
      <c r="T730" s="180" t="s">
        <v>379</v>
      </c>
      <c r="U730" s="160">
        <v>0.26800000000000002</v>
      </c>
      <c r="V730" s="160">
        <f>ROUND(E730*U730,2)</f>
        <v>47.39</v>
      </c>
      <c r="W730" s="160"/>
      <c r="X730" s="150"/>
      <c r="Y730" s="150"/>
      <c r="Z730" s="150"/>
      <c r="AA730" s="150"/>
      <c r="AB730" s="150"/>
      <c r="AC730" s="150"/>
      <c r="AD730" s="150"/>
      <c r="AE730" s="150"/>
      <c r="AF730" s="150"/>
      <c r="AG730" s="150" t="s">
        <v>358</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186" t="s">
        <v>600</v>
      </c>
      <c r="D731" s="165"/>
      <c r="E731" s="166"/>
      <c r="F731" s="160"/>
      <c r="G731" s="160"/>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335</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186" t="s">
        <v>879</v>
      </c>
      <c r="D732" s="165"/>
      <c r="E732" s="166"/>
      <c r="F732" s="160"/>
      <c r="G732" s="160"/>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335</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186" t="s">
        <v>880</v>
      </c>
      <c r="D733" s="165"/>
      <c r="E733" s="166">
        <v>16.14</v>
      </c>
      <c r="F733" s="160"/>
      <c r="G733" s="160"/>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335</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186" t="s">
        <v>881</v>
      </c>
      <c r="D734" s="165"/>
      <c r="E734" s="166">
        <v>16.2</v>
      </c>
      <c r="F734" s="160"/>
      <c r="G734" s="160"/>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335</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186" t="s">
        <v>762</v>
      </c>
      <c r="D735" s="165"/>
      <c r="E735" s="166"/>
      <c r="F735" s="160"/>
      <c r="G735" s="160"/>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335</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186" t="s">
        <v>882</v>
      </c>
      <c r="D736" s="165"/>
      <c r="E736" s="166">
        <v>13.14</v>
      </c>
      <c r="F736" s="160"/>
      <c r="G736" s="160"/>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335</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186" t="s">
        <v>883</v>
      </c>
      <c r="D737" s="165"/>
      <c r="E737" s="166">
        <v>13.95</v>
      </c>
      <c r="F737" s="160"/>
      <c r="G737" s="160"/>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335</v>
      </c>
      <c r="AH737" s="150">
        <v>0</v>
      </c>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186" t="s">
        <v>882</v>
      </c>
      <c r="D738" s="165"/>
      <c r="E738" s="166">
        <v>13.14</v>
      </c>
      <c r="F738" s="160"/>
      <c r="G738" s="160"/>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335</v>
      </c>
      <c r="AH738" s="150">
        <v>0</v>
      </c>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186" t="s">
        <v>884</v>
      </c>
      <c r="D739" s="165"/>
      <c r="E739" s="166">
        <v>18.3</v>
      </c>
      <c r="F739" s="160"/>
      <c r="G739" s="160"/>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335</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186" t="s">
        <v>885</v>
      </c>
      <c r="D740" s="165"/>
      <c r="E740" s="166">
        <v>15.15</v>
      </c>
      <c r="F740" s="160"/>
      <c r="G740" s="160"/>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335</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186" t="s">
        <v>886</v>
      </c>
      <c r="D741" s="165"/>
      <c r="E741" s="166">
        <v>13.6</v>
      </c>
      <c r="F741" s="160"/>
      <c r="G741" s="160"/>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335</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186" t="s">
        <v>887</v>
      </c>
      <c r="D742" s="165"/>
      <c r="E742" s="166">
        <v>12.86</v>
      </c>
      <c r="F742" s="160"/>
      <c r="G742" s="160"/>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335</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186" t="s">
        <v>888</v>
      </c>
      <c r="D743" s="165"/>
      <c r="E743" s="166">
        <v>17.28</v>
      </c>
      <c r="F743" s="160"/>
      <c r="G743" s="160"/>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335</v>
      </c>
      <c r="AH743" s="150">
        <v>0</v>
      </c>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57"/>
      <c r="B744" s="158"/>
      <c r="C744" s="186" t="s">
        <v>889</v>
      </c>
      <c r="D744" s="165"/>
      <c r="E744" s="166">
        <v>14.13</v>
      </c>
      <c r="F744" s="160"/>
      <c r="G744" s="160"/>
      <c r="H744" s="160"/>
      <c r="I744" s="160"/>
      <c r="J744" s="160"/>
      <c r="K744" s="160"/>
      <c r="L744" s="160"/>
      <c r="M744" s="160"/>
      <c r="N744" s="160"/>
      <c r="O744" s="160"/>
      <c r="P744" s="160"/>
      <c r="Q744" s="160"/>
      <c r="R744" s="160"/>
      <c r="S744" s="160"/>
      <c r="T744" s="160"/>
      <c r="U744" s="160"/>
      <c r="V744" s="160"/>
      <c r="W744" s="160"/>
      <c r="X744" s="150"/>
      <c r="Y744" s="150"/>
      <c r="Z744" s="150"/>
      <c r="AA744" s="150"/>
      <c r="AB744" s="150"/>
      <c r="AC744" s="150"/>
      <c r="AD744" s="150"/>
      <c r="AE744" s="150"/>
      <c r="AF744" s="150"/>
      <c r="AG744" s="150" t="s">
        <v>335</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186" t="s">
        <v>890</v>
      </c>
      <c r="D745" s="165"/>
      <c r="E745" s="166">
        <v>12.93</v>
      </c>
      <c r="F745" s="160"/>
      <c r="G745" s="160"/>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335</v>
      </c>
      <c r="AH745" s="150">
        <v>0</v>
      </c>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246"/>
      <c r="D746" s="247"/>
      <c r="E746" s="247"/>
      <c r="F746" s="247"/>
      <c r="G746" s="247"/>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315</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22.5" outlineLevel="1" x14ac:dyDescent="0.2">
      <c r="A747" s="174">
        <v>110</v>
      </c>
      <c r="B747" s="175" t="s">
        <v>891</v>
      </c>
      <c r="C747" s="185" t="s">
        <v>892</v>
      </c>
      <c r="D747" s="176" t="s">
        <v>405</v>
      </c>
      <c r="E747" s="177">
        <v>36.74</v>
      </c>
      <c r="F747" s="178"/>
      <c r="G747" s="179">
        <f>ROUND(E747*F747,2)</f>
        <v>0</v>
      </c>
      <c r="H747" s="178"/>
      <c r="I747" s="179">
        <f>ROUND(E747*H747,2)</f>
        <v>0</v>
      </c>
      <c r="J747" s="178"/>
      <c r="K747" s="179">
        <f>ROUND(E747*J747,2)</f>
        <v>0</v>
      </c>
      <c r="L747" s="179">
        <v>21</v>
      </c>
      <c r="M747" s="179">
        <f>G747*(1+L747/100)</f>
        <v>0</v>
      </c>
      <c r="N747" s="179">
        <v>0</v>
      </c>
      <c r="O747" s="179">
        <f>ROUND(E747*N747,2)</f>
        <v>0</v>
      </c>
      <c r="P747" s="179">
        <v>1E-3</v>
      </c>
      <c r="Q747" s="179">
        <f>ROUND(E747*P747,2)</f>
        <v>0.04</v>
      </c>
      <c r="R747" s="179" t="s">
        <v>872</v>
      </c>
      <c r="S747" s="179" t="s">
        <v>310</v>
      </c>
      <c r="T747" s="180" t="s">
        <v>379</v>
      </c>
      <c r="U747" s="160">
        <v>0.28100000000000003</v>
      </c>
      <c r="V747" s="160">
        <f>ROUND(E747*U747,2)</f>
        <v>10.32</v>
      </c>
      <c r="W747" s="160"/>
      <c r="X747" s="150"/>
      <c r="Y747" s="150"/>
      <c r="Z747" s="150"/>
      <c r="AA747" s="150"/>
      <c r="AB747" s="150"/>
      <c r="AC747" s="150"/>
      <c r="AD747" s="150"/>
      <c r="AE747" s="150"/>
      <c r="AF747" s="150"/>
      <c r="AG747" s="150" t="s">
        <v>358</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186" t="s">
        <v>600</v>
      </c>
      <c r="D748" s="165"/>
      <c r="E748" s="166"/>
      <c r="F748" s="160"/>
      <c r="G748" s="160"/>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335</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186" t="s">
        <v>879</v>
      </c>
      <c r="D749" s="165"/>
      <c r="E749" s="166"/>
      <c r="F749" s="160"/>
      <c r="G749" s="160"/>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335</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186" t="s">
        <v>893</v>
      </c>
      <c r="D750" s="165"/>
      <c r="E750" s="166">
        <v>3.12</v>
      </c>
      <c r="F750" s="160"/>
      <c r="G750" s="160"/>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335</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186" t="s">
        <v>894</v>
      </c>
      <c r="D751" s="165"/>
      <c r="E751" s="166">
        <v>5.36</v>
      </c>
      <c r="F751" s="160"/>
      <c r="G751" s="160"/>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335</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186" t="s">
        <v>895</v>
      </c>
      <c r="D752" s="165"/>
      <c r="E752" s="166">
        <v>5.0999999999999996</v>
      </c>
      <c r="F752" s="160"/>
      <c r="G752" s="160"/>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335</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57"/>
      <c r="B753" s="158"/>
      <c r="C753" s="186" t="s">
        <v>896</v>
      </c>
      <c r="D753" s="165"/>
      <c r="E753" s="166">
        <v>5.96</v>
      </c>
      <c r="F753" s="160"/>
      <c r="G753" s="160"/>
      <c r="H753" s="160"/>
      <c r="I753" s="160"/>
      <c r="J753" s="160"/>
      <c r="K753" s="160"/>
      <c r="L753" s="160"/>
      <c r="M753" s="160"/>
      <c r="N753" s="160"/>
      <c r="O753" s="160"/>
      <c r="P753" s="160"/>
      <c r="Q753" s="160"/>
      <c r="R753" s="160"/>
      <c r="S753" s="160"/>
      <c r="T753" s="160"/>
      <c r="U753" s="160"/>
      <c r="V753" s="160"/>
      <c r="W753" s="160"/>
      <c r="X753" s="150"/>
      <c r="Y753" s="150"/>
      <c r="Z753" s="150"/>
      <c r="AA753" s="150"/>
      <c r="AB753" s="150"/>
      <c r="AC753" s="150"/>
      <c r="AD753" s="150"/>
      <c r="AE753" s="150"/>
      <c r="AF753" s="150"/>
      <c r="AG753" s="150" t="s">
        <v>335</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186" t="s">
        <v>897</v>
      </c>
      <c r="D754" s="165"/>
      <c r="E754" s="166">
        <v>8</v>
      </c>
      <c r="F754" s="160"/>
      <c r="G754" s="160"/>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335</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57"/>
      <c r="B755" s="158"/>
      <c r="C755" s="186" t="s">
        <v>762</v>
      </c>
      <c r="D755" s="165"/>
      <c r="E755" s="166"/>
      <c r="F755" s="160"/>
      <c r="G755" s="160"/>
      <c r="H755" s="160"/>
      <c r="I755" s="160"/>
      <c r="J755" s="160"/>
      <c r="K755" s="160"/>
      <c r="L755" s="160"/>
      <c r="M755" s="160"/>
      <c r="N755" s="160"/>
      <c r="O755" s="160"/>
      <c r="P755" s="160"/>
      <c r="Q755" s="160"/>
      <c r="R755" s="160"/>
      <c r="S755" s="160"/>
      <c r="T755" s="160"/>
      <c r="U755" s="160"/>
      <c r="V755" s="160"/>
      <c r="W755" s="160"/>
      <c r="X755" s="150"/>
      <c r="Y755" s="150"/>
      <c r="Z755" s="150"/>
      <c r="AA755" s="150"/>
      <c r="AB755" s="150"/>
      <c r="AC755" s="150"/>
      <c r="AD755" s="150"/>
      <c r="AE755" s="150"/>
      <c r="AF755" s="150"/>
      <c r="AG755" s="150" t="s">
        <v>335</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186" t="s">
        <v>898</v>
      </c>
      <c r="D756" s="165"/>
      <c r="E756" s="166">
        <v>9.1999999999999993</v>
      </c>
      <c r="F756" s="160"/>
      <c r="G756" s="160"/>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335</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246"/>
      <c r="D757" s="247"/>
      <c r="E757" s="247"/>
      <c r="F757" s="247"/>
      <c r="G757" s="247"/>
      <c r="H757" s="160"/>
      <c r="I757" s="160"/>
      <c r="J757" s="160"/>
      <c r="K757" s="160"/>
      <c r="L757" s="160"/>
      <c r="M757" s="160"/>
      <c r="N757" s="160"/>
      <c r="O757" s="160"/>
      <c r="P757" s="160"/>
      <c r="Q757" s="160"/>
      <c r="R757" s="160"/>
      <c r="S757" s="160"/>
      <c r="T757" s="160"/>
      <c r="U757" s="160"/>
      <c r="V757" s="160"/>
      <c r="W757" s="160"/>
      <c r="X757" s="150"/>
      <c r="Y757" s="150"/>
      <c r="Z757" s="150"/>
      <c r="AA757" s="150"/>
      <c r="AB757" s="150"/>
      <c r="AC757" s="150"/>
      <c r="AD757" s="150"/>
      <c r="AE757" s="150"/>
      <c r="AF757" s="150"/>
      <c r="AG757" s="150" t="s">
        <v>315</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74">
        <v>111</v>
      </c>
      <c r="B758" s="175" t="s">
        <v>899</v>
      </c>
      <c r="C758" s="185" t="s">
        <v>900</v>
      </c>
      <c r="D758" s="176" t="s">
        <v>405</v>
      </c>
      <c r="E758" s="177">
        <v>188.74260000000001</v>
      </c>
      <c r="F758" s="178"/>
      <c r="G758" s="179">
        <f>ROUND(E758*F758,2)</f>
        <v>0</v>
      </c>
      <c r="H758" s="178"/>
      <c r="I758" s="179">
        <f>ROUND(E758*H758,2)</f>
        <v>0</v>
      </c>
      <c r="J758" s="178"/>
      <c r="K758" s="179">
        <f>ROUND(E758*J758,2)</f>
        <v>0</v>
      </c>
      <c r="L758" s="179">
        <v>21</v>
      </c>
      <c r="M758" s="179">
        <f>G758*(1+L758/100)</f>
        <v>0</v>
      </c>
      <c r="N758" s="179">
        <v>0</v>
      </c>
      <c r="O758" s="179">
        <f>ROUND(E758*N758,2)</f>
        <v>0</v>
      </c>
      <c r="P758" s="179">
        <v>3.2000000000000002E-3</v>
      </c>
      <c r="Q758" s="179">
        <f>ROUND(E758*P758,2)</f>
        <v>0.6</v>
      </c>
      <c r="R758" s="179" t="s">
        <v>901</v>
      </c>
      <c r="S758" s="179" t="s">
        <v>310</v>
      </c>
      <c r="T758" s="180" t="s">
        <v>379</v>
      </c>
      <c r="U758" s="160">
        <v>7.2499999999999995E-2</v>
      </c>
      <c r="V758" s="160">
        <f>ROUND(E758*U758,2)</f>
        <v>13.68</v>
      </c>
      <c r="W758" s="160"/>
      <c r="X758" s="150"/>
      <c r="Y758" s="150"/>
      <c r="Z758" s="150"/>
      <c r="AA758" s="150"/>
      <c r="AB758" s="150"/>
      <c r="AC758" s="150"/>
      <c r="AD758" s="150"/>
      <c r="AE758" s="150"/>
      <c r="AF758" s="150"/>
      <c r="AG758" s="150" t="s">
        <v>358</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57"/>
      <c r="B759" s="158"/>
      <c r="C759" s="186" t="s">
        <v>381</v>
      </c>
      <c r="D759" s="165"/>
      <c r="E759" s="166"/>
      <c r="F759" s="160"/>
      <c r="G759" s="160"/>
      <c r="H759" s="160"/>
      <c r="I759" s="160"/>
      <c r="J759" s="160"/>
      <c r="K759" s="160"/>
      <c r="L759" s="160"/>
      <c r="M759" s="160"/>
      <c r="N759" s="160"/>
      <c r="O759" s="160"/>
      <c r="P759" s="160"/>
      <c r="Q759" s="160"/>
      <c r="R759" s="160"/>
      <c r="S759" s="160"/>
      <c r="T759" s="160"/>
      <c r="U759" s="160"/>
      <c r="V759" s="160"/>
      <c r="W759" s="160"/>
      <c r="X759" s="150"/>
      <c r="Y759" s="150"/>
      <c r="Z759" s="150"/>
      <c r="AA759" s="150"/>
      <c r="AB759" s="150"/>
      <c r="AC759" s="150"/>
      <c r="AD759" s="150"/>
      <c r="AE759" s="150"/>
      <c r="AF759" s="150"/>
      <c r="AG759" s="150" t="s">
        <v>335</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186" t="s">
        <v>581</v>
      </c>
      <c r="D760" s="165"/>
      <c r="E760" s="166"/>
      <c r="F760" s="160"/>
      <c r="G760" s="160"/>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335</v>
      </c>
      <c r="AH760" s="150">
        <v>0</v>
      </c>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57"/>
      <c r="B761" s="158"/>
      <c r="C761" s="186" t="s">
        <v>582</v>
      </c>
      <c r="D761" s="165"/>
      <c r="E761" s="166">
        <v>188.74260000000001</v>
      </c>
      <c r="F761" s="160"/>
      <c r="G761" s="160"/>
      <c r="H761" s="160"/>
      <c r="I761" s="160"/>
      <c r="J761" s="160"/>
      <c r="K761" s="160"/>
      <c r="L761" s="160"/>
      <c r="M761" s="160"/>
      <c r="N761" s="160"/>
      <c r="O761" s="160"/>
      <c r="P761" s="160"/>
      <c r="Q761" s="160"/>
      <c r="R761" s="160"/>
      <c r="S761" s="160"/>
      <c r="T761" s="160"/>
      <c r="U761" s="160"/>
      <c r="V761" s="160"/>
      <c r="W761" s="160"/>
      <c r="X761" s="150"/>
      <c r="Y761" s="150"/>
      <c r="Z761" s="150"/>
      <c r="AA761" s="150"/>
      <c r="AB761" s="150"/>
      <c r="AC761" s="150"/>
      <c r="AD761" s="150"/>
      <c r="AE761" s="150"/>
      <c r="AF761" s="150"/>
      <c r="AG761" s="150" t="s">
        <v>335</v>
      </c>
      <c r="AH761" s="150">
        <v>0</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246"/>
      <c r="D762" s="247"/>
      <c r="E762" s="247"/>
      <c r="F762" s="247"/>
      <c r="G762" s="247"/>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315</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74">
        <v>112</v>
      </c>
      <c r="B763" s="175" t="s">
        <v>902</v>
      </c>
      <c r="C763" s="185" t="s">
        <v>903</v>
      </c>
      <c r="D763" s="176" t="s">
        <v>405</v>
      </c>
      <c r="E763" s="177">
        <v>309.56</v>
      </c>
      <c r="F763" s="178"/>
      <c r="G763" s="179">
        <f>ROUND(E763*F763,2)</f>
        <v>0</v>
      </c>
      <c r="H763" s="178"/>
      <c r="I763" s="179">
        <f>ROUND(E763*H763,2)</f>
        <v>0</v>
      </c>
      <c r="J763" s="178"/>
      <c r="K763" s="179">
        <f>ROUND(E763*J763,2)</f>
        <v>0</v>
      </c>
      <c r="L763" s="179">
        <v>21</v>
      </c>
      <c r="M763" s="179">
        <f>G763*(1+L763/100)</f>
        <v>0</v>
      </c>
      <c r="N763" s="179">
        <v>0</v>
      </c>
      <c r="O763" s="179">
        <f>ROUND(E763*N763,2)</f>
        <v>0</v>
      </c>
      <c r="P763" s="179">
        <v>6.0000000000000001E-3</v>
      </c>
      <c r="Q763" s="179">
        <f>ROUND(E763*P763,2)</f>
        <v>1.86</v>
      </c>
      <c r="R763" s="179"/>
      <c r="S763" s="179" t="s">
        <v>342</v>
      </c>
      <c r="T763" s="180" t="s">
        <v>904</v>
      </c>
      <c r="U763" s="160">
        <v>0.05</v>
      </c>
      <c r="V763" s="160">
        <f>ROUND(E763*U763,2)</f>
        <v>15.48</v>
      </c>
      <c r="W763" s="160"/>
      <c r="X763" s="150"/>
      <c r="Y763" s="150"/>
      <c r="Z763" s="150"/>
      <c r="AA763" s="150"/>
      <c r="AB763" s="150"/>
      <c r="AC763" s="150"/>
      <c r="AD763" s="150"/>
      <c r="AE763" s="150"/>
      <c r="AF763" s="150"/>
      <c r="AG763" s="150" t="s">
        <v>499</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244" t="s">
        <v>859</v>
      </c>
      <c r="D764" s="245"/>
      <c r="E764" s="245"/>
      <c r="F764" s="245"/>
      <c r="G764" s="245"/>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314</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57"/>
      <c r="B765" s="158"/>
      <c r="C765" s="186" t="s">
        <v>600</v>
      </c>
      <c r="D765" s="165"/>
      <c r="E765" s="166"/>
      <c r="F765" s="160"/>
      <c r="G765" s="160"/>
      <c r="H765" s="160"/>
      <c r="I765" s="160"/>
      <c r="J765" s="160"/>
      <c r="K765" s="160"/>
      <c r="L765" s="160"/>
      <c r="M765" s="160"/>
      <c r="N765" s="160"/>
      <c r="O765" s="160"/>
      <c r="P765" s="160"/>
      <c r="Q765" s="160"/>
      <c r="R765" s="160"/>
      <c r="S765" s="160"/>
      <c r="T765" s="160"/>
      <c r="U765" s="160"/>
      <c r="V765" s="160"/>
      <c r="W765" s="160"/>
      <c r="X765" s="150"/>
      <c r="Y765" s="150"/>
      <c r="Z765" s="150"/>
      <c r="AA765" s="150"/>
      <c r="AB765" s="150"/>
      <c r="AC765" s="150"/>
      <c r="AD765" s="150"/>
      <c r="AE765" s="150"/>
      <c r="AF765" s="150"/>
      <c r="AG765" s="150" t="s">
        <v>335</v>
      </c>
      <c r="AH765" s="150">
        <v>0</v>
      </c>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57"/>
      <c r="B766" s="158"/>
      <c r="C766" s="186" t="s">
        <v>756</v>
      </c>
      <c r="D766" s="165"/>
      <c r="E766" s="166"/>
      <c r="F766" s="160"/>
      <c r="G766" s="160"/>
      <c r="H766" s="160"/>
      <c r="I766" s="160"/>
      <c r="J766" s="160"/>
      <c r="K766" s="160"/>
      <c r="L766" s="160"/>
      <c r="M766" s="160"/>
      <c r="N766" s="160"/>
      <c r="O766" s="160"/>
      <c r="P766" s="160"/>
      <c r="Q766" s="160"/>
      <c r="R766" s="160"/>
      <c r="S766" s="160"/>
      <c r="T766" s="160"/>
      <c r="U766" s="160"/>
      <c r="V766" s="160"/>
      <c r="W766" s="160"/>
      <c r="X766" s="150"/>
      <c r="Y766" s="150"/>
      <c r="Z766" s="150"/>
      <c r="AA766" s="150"/>
      <c r="AB766" s="150"/>
      <c r="AC766" s="150"/>
      <c r="AD766" s="150"/>
      <c r="AE766" s="150"/>
      <c r="AF766" s="150"/>
      <c r="AG766" s="150" t="s">
        <v>335</v>
      </c>
      <c r="AH766" s="150">
        <v>0</v>
      </c>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57"/>
      <c r="B767" s="158"/>
      <c r="C767" s="186" t="s">
        <v>770</v>
      </c>
      <c r="D767" s="165"/>
      <c r="E767" s="166">
        <v>2.16</v>
      </c>
      <c r="F767" s="160"/>
      <c r="G767" s="160"/>
      <c r="H767" s="160"/>
      <c r="I767" s="160"/>
      <c r="J767" s="160"/>
      <c r="K767" s="160"/>
      <c r="L767" s="160"/>
      <c r="M767" s="160"/>
      <c r="N767" s="160"/>
      <c r="O767" s="160"/>
      <c r="P767" s="160"/>
      <c r="Q767" s="160"/>
      <c r="R767" s="160"/>
      <c r="S767" s="160"/>
      <c r="T767" s="160"/>
      <c r="U767" s="160"/>
      <c r="V767" s="160"/>
      <c r="W767" s="160"/>
      <c r="X767" s="150"/>
      <c r="Y767" s="150"/>
      <c r="Z767" s="150"/>
      <c r="AA767" s="150"/>
      <c r="AB767" s="150"/>
      <c r="AC767" s="150"/>
      <c r="AD767" s="150"/>
      <c r="AE767" s="150"/>
      <c r="AF767" s="150"/>
      <c r="AG767" s="150" t="s">
        <v>335</v>
      </c>
      <c r="AH767" s="150">
        <v>0</v>
      </c>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186" t="s">
        <v>771</v>
      </c>
      <c r="D768" s="165"/>
      <c r="E768" s="166">
        <v>3.42</v>
      </c>
      <c r="F768" s="160"/>
      <c r="G768" s="160"/>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335</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186" t="s">
        <v>761</v>
      </c>
      <c r="D769" s="165"/>
      <c r="E769" s="166"/>
      <c r="F769" s="160"/>
      <c r="G769" s="160"/>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335</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186" t="s">
        <v>600</v>
      </c>
      <c r="D770" s="165"/>
      <c r="E770" s="166"/>
      <c r="F770" s="160"/>
      <c r="G770" s="160"/>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335</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86" t="s">
        <v>762</v>
      </c>
      <c r="D771" s="165"/>
      <c r="E771" s="166"/>
      <c r="F771" s="160"/>
      <c r="G771" s="160"/>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335</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186" t="s">
        <v>855</v>
      </c>
      <c r="D772" s="165"/>
      <c r="E772" s="166">
        <v>303.98</v>
      </c>
      <c r="F772" s="160"/>
      <c r="G772" s="160"/>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335</v>
      </c>
      <c r="AH772" s="150">
        <v>0</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246"/>
      <c r="D773" s="247"/>
      <c r="E773" s="247"/>
      <c r="F773" s="247"/>
      <c r="G773" s="247"/>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315</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22.5" outlineLevel="1" x14ac:dyDescent="0.2">
      <c r="A774" s="174">
        <v>113</v>
      </c>
      <c r="B774" s="175" t="s">
        <v>905</v>
      </c>
      <c r="C774" s="185" t="s">
        <v>906</v>
      </c>
      <c r="D774" s="176" t="s">
        <v>405</v>
      </c>
      <c r="E774" s="177">
        <v>197.54</v>
      </c>
      <c r="F774" s="178"/>
      <c r="G774" s="179">
        <f>ROUND(E774*F774,2)</f>
        <v>0</v>
      </c>
      <c r="H774" s="178"/>
      <c r="I774" s="179">
        <f>ROUND(E774*H774,2)</f>
        <v>0</v>
      </c>
      <c r="J774" s="178"/>
      <c r="K774" s="179">
        <f>ROUND(E774*J774,2)</f>
        <v>0</v>
      </c>
      <c r="L774" s="179">
        <v>21</v>
      </c>
      <c r="M774" s="179">
        <f>G774*(1+L774/100)</f>
        <v>0</v>
      </c>
      <c r="N774" s="179">
        <v>0</v>
      </c>
      <c r="O774" s="179">
        <f>ROUND(E774*N774,2)</f>
        <v>0</v>
      </c>
      <c r="P774" s="179">
        <v>0</v>
      </c>
      <c r="Q774" s="179">
        <f>ROUND(E774*P774,2)</f>
        <v>0</v>
      </c>
      <c r="R774" s="179"/>
      <c r="S774" s="179" t="s">
        <v>342</v>
      </c>
      <c r="T774" s="180" t="s">
        <v>311</v>
      </c>
      <c r="U774" s="160">
        <v>0.51</v>
      </c>
      <c r="V774" s="160">
        <f>ROUND(E774*U774,2)</f>
        <v>100.75</v>
      </c>
      <c r="W774" s="160"/>
      <c r="X774" s="150"/>
      <c r="Y774" s="150"/>
      <c r="Z774" s="150"/>
      <c r="AA774" s="150"/>
      <c r="AB774" s="150"/>
      <c r="AC774" s="150"/>
      <c r="AD774" s="150"/>
      <c r="AE774" s="150"/>
      <c r="AF774" s="150"/>
      <c r="AG774" s="150" t="s">
        <v>358</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186" t="s">
        <v>907</v>
      </c>
      <c r="D775" s="165"/>
      <c r="E775" s="166"/>
      <c r="F775" s="160"/>
      <c r="G775" s="160"/>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335</v>
      </c>
      <c r="AH775" s="150">
        <v>0</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186" t="s">
        <v>908</v>
      </c>
      <c r="D776" s="165"/>
      <c r="E776" s="166">
        <v>25</v>
      </c>
      <c r="F776" s="160"/>
      <c r="G776" s="160"/>
      <c r="H776" s="160"/>
      <c r="I776" s="160"/>
      <c r="J776" s="160"/>
      <c r="K776" s="160"/>
      <c r="L776" s="160"/>
      <c r="M776" s="160"/>
      <c r="N776" s="160"/>
      <c r="O776" s="160"/>
      <c r="P776" s="160"/>
      <c r="Q776" s="160"/>
      <c r="R776" s="160"/>
      <c r="S776" s="160"/>
      <c r="T776" s="160"/>
      <c r="U776" s="160"/>
      <c r="V776" s="160"/>
      <c r="W776" s="160"/>
      <c r="X776" s="150"/>
      <c r="Y776" s="150"/>
      <c r="Z776" s="150"/>
      <c r="AA776" s="150"/>
      <c r="AB776" s="150"/>
      <c r="AC776" s="150"/>
      <c r="AD776" s="150"/>
      <c r="AE776" s="150"/>
      <c r="AF776" s="150"/>
      <c r="AG776" s="150" t="s">
        <v>335</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186" t="s">
        <v>495</v>
      </c>
      <c r="D777" s="165"/>
      <c r="E777" s="166"/>
      <c r="F777" s="160"/>
      <c r="G777" s="160"/>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335</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186" t="s">
        <v>909</v>
      </c>
      <c r="D778" s="165"/>
      <c r="E778" s="166">
        <v>121.14</v>
      </c>
      <c r="F778" s="160"/>
      <c r="G778" s="160"/>
      <c r="H778" s="160"/>
      <c r="I778" s="160"/>
      <c r="J778" s="160"/>
      <c r="K778" s="160"/>
      <c r="L778" s="160"/>
      <c r="M778" s="160"/>
      <c r="N778" s="160"/>
      <c r="O778" s="160"/>
      <c r="P778" s="160"/>
      <c r="Q778" s="160"/>
      <c r="R778" s="160"/>
      <c r="S778" s="160"/>
      <c r="T778" s="160"/>
      <c r="U778" s="160"/>
      <c r="V778" s="160"/>
      <c r="W778" s="160"/>
      <c r="X778" s="150"/>
      <c r="Y778" s="150"/>
      <c r="Z778" s="150"/>
      <c r="AA778" s="150"/>
      <c r="AB778" s="150"/>
      <c r="AC778" s="150"/>
      <c r="AD778" s="150"/>
      <c r="AE778" s="150"/>
      <c r="AF778" s="150"/>
      <c r="AG778" s="150" t="s">
        <v>335</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186" t="s">
        <v>910</v>
      </c>
      <c r="D779" s="165"/>
      <c r="E779" s="166"/>
      <c r="F779" s="160"/>
      <c r="G779" s="160"/>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335</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186" t="s">
        <v>911</v>
      </c>
      <c r="D780" s="165"/>
      <c r="E780" s="166">
        <v>14</v>
      </c>
      <c r="F780" s="160"/>
      <c r="G780" s="160"/>
      <c r="H780" s="160"/>
      <c r="I780" s="160"/>
      <c r="J780" s="160"/>
      <c r="K780" s="160"/>
      <c r="L780" s="160"/>
      <c r="M780" s="160"/>
      <c r="N780" s="160"/>
      <c r="O780" s="160"/>
      <c r="P780" s="160"/>
      <c r="Q780" s="160"/>
      <c r="R780" s="160"/>
      <c r="S780" s="160"/>
      <c r="T780" s="160"/>
      <c r="U780" s="160"/>
      <c r="V780" s="160"/>
      <c r="W780" s="160"/>
      <c r="X780" s="150"/>
      <c r="Y780" s="150"/>
      <c r="Z780" s="150"/>
      <c r="AA780" s="150"/>
      <c r="AB780" s="150"/>
      <c r="AC780" s="150"/>
      <c r="AD780" s="150"/>
      <c r="AE780" s="150"/>
      <c r="AF780" s="150"/>
      <c r="AG780" s="150" t="s">
        <v>335</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186" t="s">
        <v>443</v>
      </c>
      <c r="D781" s="165"/>
      <c r="E781" s="166"/>
      <c r="F781" s="160"/>
      <c r="G781" s="160"/>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335</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57"/>
      <c r="B782" s="158"/>
      <c r="C782" s="186" t="s">
        <v>912</v>
      </c>
      <c r="D782" s="165"/>
      <c r="E782" s="166">
        <v>26.6</v>
      </c>
      <c r="F782" s="160"/>
      <c r="G782" s="160"/>
      <c r="H782" s="160"/>
      <c r="I782" s="160"/>
      <c r="J782" s="160"/>
      <c r="K782" s="160"/>
      <c r="L782" s="160"/>
      <c r="M782" s="160"/>
      <c r="N782" s="160"/>
      <c r="O782" s="160"/>
      <c r="P782" s="160"/>
      <c r="Q782" s="160"/>
      <c r="R782" s="160"/>
      <c r="S782" s="160"/>
      <c r="T782" s="160"/>
      <c r="U782" s="160"/>
      <c r="V782" s="160"/>
      <c r="W782" s="160"/>
      <c r="X782" s="150"/>
      <c r="Y782" s="150"/>
      <c r="Z782" s="150"/>
      <c r="AA782" s="150"/>
      <c r="AB782" s="150"/>
      <c r="AC782" s="150"/>
      <c r="AD782" s="150"/>
      <c r="AE782" s="150"/>
      <c r="AF782" s="150"/>
      <c r="AG782" s="150" t="s">
        <v>335</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86" t="s">
        <v>913</v>
      </c>
      <c r="D783" s="165"/>
      <c r="E783" s="166"/>
      <c r="F783" s="160"/>
      <c r="G783" s="160"/>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335</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186" t="s">
        <v>914</v>
      </c>
      <c r="D784" s="165"/>
      <c r="E784" s="166">
        <v>10.8</v>
      </c>
      <c r="F784" s="160"/>
      <c r="G784" s="160"/>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335</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246"/>
      <c r="D785" s="247"/>
      <c r="E785" s="247"/>
      <c r="F785" s="247"/>
      <c r="G785" s="247"/>
      <c r="H785" s="160"/>
      <c r="I785" s="160"/>
      <c r="J785" s="160"/>
      <c r="K785" s="160"/>
      <c r="L785" s="160"/>
      <c r="M785" s="160"/>
      <c r="N785" s="160"/>
      <c r="O785" s="160"/>
      <c r="P785" s="160"/>
      <c r="Q785" s="160"/>
      <c r="R785" s="160"/>
      <c r="S785" s="160"/>
      <c r="T785" s="160"/>
      <c r="U785" s="160"/>
      <c r="V785" s="160"/>
      <c r="W785" s="160"/>
      <c r="X785" s="150"/>
      <c r="Y785" s="150"/>
      <c r="Z785" s="150"/>
      <c r="AA785" s="150"/>
      <c r="AB785" s="150"/>
      <c r="AC785" s="150"/>
      <c r="AD785" s="150"/>
      <c r="AE785" s="150"/>
      <c r="AF785" s="150"/>
      <c r="AG785" s="150" t="s">
        <v>315</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ht="22.5" outlineLevel="1" x14ac:dyDescent="0.2">
      <c r="A786" s="174">
        <v>114</v>
      </c>
      <c r="B786" s="175" t="s">
        <v>915</v>
      </c>
      <c r="C786" s="185" t="s">
        <v>916</v>
      </c>
      <c r="D786" s="176" t="s">
        <v>405</v>
      </c>
      <c r="E786" s="177">
        <v>1.4</v>
      </c>
      <c r="F786" s="178"/>
      <c r="G786" s="179">
        <f>ROUND(E786*F786,2)</f>
        <v>0</v>
      </c>
      <c r="H786" s="178"/>
      <c r="I786" s="179">
        <f>ROUND(E786*H786,2)</f>
        <v>0</v>
      </c>
      <c r="J786" s="178"/>
      <c r="K786" s="179">
        <f>ROUND(E786*J786,2)</f>
        <v>0</v>
      </c>
      <c r="L786" s="179">
        <v>21</v>
      </c>
      <c r="M786" s="179">
        <f>G786*(1+L786/100)</f>
        <v>0</v>
      </c>
      <c r="N786" s="179">
        <v>0</v>
      </c>
      <c r="O786" s="179">
        <f>ROUND(E786*N786,2)</f>
        <v>0</v>
      </c>
      <c r="P786" s="179">
        <v>0</v>
      </c>
      <c r="Q786" s="179">
        <f>ROUND(E786*P786,2)</f>
        <v>0</v>
      </c>
      <c r="R786" s="179"/>
      <c r="S786" s="179" t="s">
        <v>342</v>
      </c>
      <c r="T786" s="180" t="s">
        <v>311</v>
      </c>
      <c r="U786" s="160">
        <v>0.51</v>
      </c>
      <c r="V786" s="160">
        <f>ROUND(E786*U786,2)</f>
        <v>0.71</v>
      </c>
      <c r="W786" s="160"/>
      <c r="X786" s="150"/>
      <c r="Y786" s="150"/>
      <c r="Z786" s="150"/>
      <c r="AA786" s="150"/>
      <c r="AB786" s="150"/>
      <c r="AC786" s="150"/>
      <c r="AD786" s="150"/>
      <c r="AE786" s="150"/>
      <c r="AF786" s="150"/>
      <c r="AG786" s="150" t="s">
        <v>358</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186" t="s">
        <v>443</v>
      </c>
      <c r="D787" s="165"/>
      <c r="E787" s="166"/>
      <c r="F787" s="160"/>
      <c r="G787" s="160"/>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335</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186" t="s">
        <v>913</v>
      </c>
      <c r="D788" s="165"/>
      <c r="E788" s="166"/>
      <c r="F788" s="160"/>
      <c r="G788" s="160"/>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335</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186" t="s">
        <v>917</v>
      </c>
      <c r="D789" s="165"/>
      <c r="E789" s="166">
        <v>1.4</v>
      </c>
      <c r="F789" s="160"/>
      <c r="G789" s="160"/>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335</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57"/>
      <c r="B790" s="158"/>
      <c r="C790" s="246"/>
      <c r="D790" s="247"/>
      <c r="E790" s="247"/>
      <c r="F790" s="247"/>
      <c r="G790" s="247"/>
      <c r="H790" s="160"/>
      <c r="I790" s="160"/>
      <c r="J790" s="160"/>
      <c r="K790" s="160"/>
      <c r="L790" s="160"/>
      <c r="M790" s="160"/>
      <c r="N790" s="160"/>
      <c r="O790" s="160"/>
      <c r="P790" s="160"/>
      <c r="Q790" s="160"/>
      <c r="R790" s="160"/>
      <c r="S790" s="160"/>
      <c r="T790" s="160"/>
      <c r="U790" s="160"/>
      <c r="V790" s="160"/>
      <c r="W790" s="160"/>
      <c r="X790" s="150"/>
      <c r="Y790" s="150"/>
      <c r="Z790" s="150"/>
      <c r="AA790" s="150"/>
      <c r="AB790" s="150"/>
      <c r="AC790" s="150"/>
      <c r="AD790" s="150"/>
      <c r="AE790" s="150"/>
      <c r="AF790" s="150"/>
      <c r="AG790" s="150" t="s">
        <v>315</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ht="22.5" outlineLevel="1" x14ac:dyDescent="0.2">
      <c r="A791" s="174">
        <v>115</v>
      </c>
      <c r="B791" s="175" t="s">
        <v>918</v>
      </c>
      <c r="C791" s="185" t="s">
        <v>919</v>
      </c>
      <c r="D791" s="176" t="s">
        <v>405</v>
      </c>
      <c r="E791" s="177">
        <v>9.4</v>
      </c>
      <c r="F791" s="178"/>
      <c r="G791" s="179">
        <f>ROUND(E791*F791,2)</f>
        <v>0</v>
      </c>
      <c r="H791" s="178"/>
      <c r="I791" s="179">
        <f>ROUND(E791*H791,2)</f>
        <v>0</v>
      </c>
      <c r="J791" s="178"/>
      <c r="K791" s="179">
        <f>ROUND(E791*J791,2)</f>
        <v>0</v>
      </c>
      <c r="L791" s="179">
        <v>21</v>
      </c>
      <c r="M791" s="179">
        <f>G791*(1+L791/100)</f>
        <v>0</v>
      </c>
      <c r="N791" s="179">
        <v>0</v>
      </c>
      <c r="O791" s="179">
        <f>ROUND(E791*N791,2)</f>
        <v>0</v>
      </c>
      <c r="P791" s="179">
        <v>0</v>
      </c>
      <c r="Q791" s="179">
        <f>ROUND(E791*P791,2)</f>
        <v>0</v>
      </c>
      <c r="R791" s="179"/>
      <c r="S791" s="179" t="s">
        <v>342</v>
      </c>
      <c r="T791" s="180" t="s">
        <v>311</v>
      </c>
      <c r="U791" s="160">
        <v>0.51</v>
      </c>
      <c r="V791" s="160">
        <f>ROUND(E791*U791,2)</f>
        <v>4.79</v>
      </c>
      <c r="W791" s="160"/>
      <c r="X791" s="150"/>
      <c r="Y791" s="150"/>
      <c r="Z791" s="150"/>
      <c r="AA791" s="150"/>
      <c r="AB791" s="150"/>
      <c r="AC791" s="150"/>
      <c r="AD791" s="150"/>
      <c r="AE791" s="150"/>
      <c r="AF791" s="150"/>
      <c r="AG791" s="150" t="s">
        <v>358</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186" t="s">
        <v>495</v>
      </c>
      <c r="D792" s="165"/>
      <c r="E792" s="166"/>
      <c r="F792" s="160"/>
      <c r="G792" s="160"/>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335</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186" t="s">
        <v>443</v>
      </c>
      <c r="D793" s="165"/>
      <c r="E793" s="166"/>
      <c r="F793" s="160"/>
      <c r="G793" s="160"/>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335</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6" t="s">
        <v>913</v>
      </c>
      <c r="D794" s="165"/>
      <c r="E794" s="166"/>
      <c r="F794" s="160"/>
      <c r="G794" s="160"/>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335</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186" t="s">
        <v>920</v>
      </c>
      <c r="D795" s="165"/>
      <c r="E795" s="166">
        <v>9.4</v>
      </c>
      <c r="F795" s="160"/>
      <c r="G795" s="160"/>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335</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246"/>
      <c r="D796" s="247"/>
      <c r="E796" s="247"/>
      <c r="F796" s="247"/>
      <c r="G796" s="247"/>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315</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74">
        <v>116</v>
      </c>
      <c r="B797" s="175" t="s">
        <v>921</v>
      </c>
      <c r="C797" s="185" t="s">
        <v>922</v>
      </c>
      <c r="D797" s="176" t="s">
        <v>589</v>
      </c>
      <c r="E797" s="177">
        <v>12.778</v>
      </c>
      <c r="F797" s="178"/>
      <c r="G797" s="179">
        <f>ROUND(E797*F797,2)</f>
        <v>0</v>
      </c>
      <c r="H797" s="178"/>
      <c r="I797" s="179">
        <f>ROUND(E797*H797,2)</f>
        <v>0</v>
      </c>
      <c r="J797" s="178"/>
      <c r="K797" s="179">
        <f>ROUND(E797*J797,2)</f>
        <v>0</v>
      </c>
      <c r="L797" s="179">
        <v>21</v>
      </c>
      <c r="M797" s="179">
        <f>G797*(1+L797/100)</f>
        <v>0</v>
      </c>
      <c r="N797" s="179">
        <v>0</v>
      </c>
      <c r="O797" s="179">
        <f>ROUND(E797*N797,2)</f>
        <v>0</v>
      </c>
      <c r="P797" s="179">
        <v>0</v>
      </c>
      <c r="Q797" s="179">
        <f>ROUND(E797*P797,2)</f>
        <v>0</v>
      </c>
      <c r="R797" s="179"/>
      <c r="S797" s="179" t="s">
        <v>342</v>
      </c>
      <c r="T797" s="180" t="s">
        <v>311</v>
      </c>
      <c r="U797" s="160">
        <v>0</v>
      </c>
      <c r="V797" s="160">
        <f>ROUND(E797*U797,2)</f>
        <v>0</v>
      </c>
      <c r="W797" s="160"/>
      <c r="X797" s="150"/>
      <c r="Y797" s="150"/>
      <c r="Z797" s="150"/>
      <c r="AA797" s="150"/>
      <c r="AB797" s="150"/>
      <c r="AC797" s="150"/>
      <c r="AD797" s="150"/>
      <c r="AE797" s="150"/>
      <c r="AF797" s="150"/>
      <c r="AG797" s="150" t="s">
        <v>358</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186" t="s">
        <v>600</v>
      </c>
      <c r="D798" s="165"/>
      <c r="E798" s="166"/>
      <c r="F798" s="160"/>
      <c r="G798" s="160"/>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335</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186" t="s">
        <v>923</v>
      </c>
      <c r="D799" s="165"/>
      <c r="E799" s="166">
        <v>8.4</v>
      </c>
      <c r="F799" s="160"/>
      <c r="G799" s="160"/>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335</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186" t="s">
        <v>924</v>
      </c>
      <c r="D800" s="165"/>
      <c r="E800" s="166">
        <v>0.91300000000000003</v>
      </c>
      <c r="F800" s="160"/>
      <c r="G800" s="160"/>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335</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186" t="s">
        <v>925</v>
      </c>
      <c r="D801" s="165"/>
      <c r="E801" s="166">
        <v>1.0449999999999999</v>
      </c>
      <c r="F801" s="160"/>
      <c r="G801" s="160"/>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335</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186" t="s">
        <v>926</v>
      </c>
      <c r="D802" s="165"/>
      <c r="E802" s="166">
        <v>2.42</v>
      </c>
      <c r="F802" s="160"/>
      <c r="G802" s="160"/>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335</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246"/>
      <c r="D803" s="247"/>
      <c r="E803" s="247"/>
      <c r="F803" s="247"/>
      <c r="G803" s="247"/>
      <c r="H803" s="160"/>
      <c r="I803" s="160"/>
      <c r="J803" s="160"/>
      <c r="K803" s="160"/>
      <c r="L803" s="160"/>
      <c r="M803" s="160"/>
      <c r="N803" s="160"/>
      <c r="O803" s="160"/>
      <c r="P803" s="160"/>
      <c r="Q803" s="160"/>
      <c r="R803" s="160"/>
      <c r="S803" s="160"/>
      <c r="T803" s="160"/>
      <c r="U803" s="160"/>
      <c r="V803" s="160"/>
      <c r="W803" s="160"/>
      <c r="X803" s="150"/>
      <c r="Y803" s="150"/>
      <c r="Z803" s="150"/>
      <c r="AA803" s="150"/>
      <c r="AB803" s="150"/>
      <c r="AC803" s="150"/>
      <c r="AD803" s="150"/>
      <c r="AE803" s="150"/>
      <c r="AF803" s="150"/>
      <c r="AG803" s="150" t="s">
        <v>315</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ht="22.5" outlineLevel="1" x14ac:dyDescent="0.2">
      <c r="A804" s="174">
        <v>117</v>
      </c>
      <c r="B804" s="175" t="s">
        <v>927</v>
      </c>
      <c r="C804" s="185" t="s">
        <v>928</v>
      </c>
      <c r="D804" s="176" t="s">
        <v>929</v>
      </c>
      <c r="E804" s="177">
        <v>27</v>
      </c>
      <c r="F804" s="178"/>
      <c r="G804" s="179">
        <f>ROUND(E804*F804,2)</f>
        <v>0</v>
      </c>
      <c r="H804" s="178"/>
      <c r="I804" s="179">
        <f>ROUND(E804*H804,2)</f>
        <v>0</v>
      </c>
      <c r="J804" s="178"/>
      <c r="K804" s="179">
        <f>ROUND(E804*J804,2)</f>
        <v>0</v>
      </c>
      <c r="L804" s="179">
        <v>21</v>
      </c>
      <c r="M804" s="179">
        <f>G804*(1+L804/100)</f>
        <v>0</v>
      </c>
      <c r="N804" s="179">
        <v>0</v>
      </c>
      <c r="O804" s="179">
        <f>ROUND(E804*N804,2)</f>
        <v>0</v>
      </c>
      <c r="P804" s="179">
        <v>0</v>
      </c>
      <c r="Q804" s="179">
        <f>ROUND(E804*P804,2)</f>
        <v>0</v>
      </c>
      <c r="R804" s="179"/>
      <c r="S804" s="179" t="s">
        <v>342</v>
      </c>
      <c r="T804" s="180" t="s">
        <v>311</v>
      </c>
      <c r="U804" s="160">
        <v>0</v>
      </c>
      <c r="V804" s="160">
        <f>ROUND(E804*U804,2)</f>
        <v>0</v>
      </c>
      <c r="W804" s="160"/>
      <c r="X804" s="150"/>
      <c r="Y804" s="150"/>
      <c r="Z804" s="150"/>
      <c r="AA804" s="150"/>
      <c r="AB804" s="150"/>
      <c r="AC804" s="150"/>
      <c r="AD804" s="150"/>
      <c r="AE804" s="150"/>
      <c r="AF804" s="150"/>
      <c r="AG804" s="150" t="s">
        <v>499</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186" t="s">
        <v>600</v>
      </c>
      <c r="D805" s="165"/>
      <c r="E805" s="166"/>
      <c r="F805" s="160"/>
      <c r="G805" s="160"/>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335</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186" t="s">
        <v>930</v>
      </c>
      <c r="D806" s="165"/>
      <c r="E806" s="166">
        <v>27</v>
      </c>
      <c r="F806" s="160"/>
      <c r="G806" s="160"/>
      <c r="H806" s="160"/>
      <c r="I806" s="160"/>
      <c r="J806" s="160"/>
      <c r="K806" s="160"/>
      <c r="L806" s="160"/>
      <c r="M806" s="160"/>
      <c r="N806" s="160"/>
      <c r="O806" s="160"/>
      <c r="P806" s="160"/>
      <c r="Q806" s="160"/>
      <c r="R806" s="160"/>
      <c r="S806" s="160"/>
      <c r="T806" s="160"/>
      <c r="U806" s="160"/>
      <c r="V806" s="160"/>
      <c r="W806" s="160"/>
      <c r="X806" s="150"/>
      <c r="Y806" s="150"/>
      <c r="Z806" s="150"/>
      <c r="AA806" s="150"/>
      <c r="AB806" s="150"/>
      <c r="AC806" s="150"/>
      <c r="AD806" s="150"/>
      <c r="AE806" s="150"/>
      <c r="AF806" s="150"/>
      <c r="AG806" s="150" t="s">
        <v>335</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246"/>
      <c r="D807" s="247"/>
      <c r="E807" s="247"/>
      <c r="F807" s="247"/>
      <c r="G807" s="247"/>
      <c r="H807" s="160"/>
      <c r="I807" s="160"/>
      <c r="J807" s="160"/>
      <c r="K807" s="160"/>
      <c r="L807" s="160"/>
      <c r="M807" s="160"/>
      <c r="N807" s="160"/>
      <c r="O807" s="160"/>
      <c r="P807" s="160"/>
      <c r="Q807" s="160"/>
      <c r="R807" s="160"/>
      <c r="S807" s="160"/>
      <c r="T807" s="160"/>
      <c r="U807" s="160"/>
      <c r="V807" s="160"/>
      <c r="W807" s="160"/>
      <c r="X807" s="150"/>
      <c r="Y807" s="150"/>
      <c r="Z807" s="150"/>
      <c r="AA807" s="150"/>
      <c r="AB807" s="150"/>
      <c r="AC807" s="150"/>
      <c r="AD807" s="150"/>
      <c r="AE807" s="150"/>
      <c r="AF807" s="150"/>
      <c r="AG807" s="150" t="s">
        <v>315</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74">
        <v>118</v>
      </c>
      <c r="B808" s="175" t="s">
        <v>931</v>
      </c>
      <c r="C808" s="185" t="s">
        <v>932</v>
      </c>
      <c r="D808" s="176" t="s">
        <v>929</v>
      </c>
      <c r="E808" s="177">
        <v>2</v>
      </c>
      <c r="F808" s="178"/>
      <c r="G808" s="179">
        <f>ROUND(E808*F808,2)</f>
        <v>0</v>
      </c>
      <c r="H808" s="178"/>
      <c r="I808" s="179">
        <f>ROUND(E808*H808,2)</f>
        <v>0</v>
      </c>
      <c r="J808" s="178"/>
      <c r="K808" s="179">
        <f>ROUND(E808*J808,2)</f>
        <v>0</v>
      </c>
      <c r="L808" s="179">
        <v>21</v>
      </c>
      <c r="M808" s="179">
        <f>G808*(1+L808/100)</f>
        <v>0</v>
      </c>
      <c r="N808" s="179">
        <v>0</v>
      </c>
      <c r="O808" s="179">
        <f>ROUND(E808*N808,2)</f>
        <v>0</v>
      </c>
      <c r="P808" s="179">
        <v>0</v>
      </c>
      <c r="Q808" s="179">
        <f>ROUND(E808*P808,2)</f>
        <v>0</v>
      </c>
      <c r="R808" s="179"/>
      <c r="S808" s="179" t="s">
        <v>342</v>
      </c>
      <c r="T808" s="180" t="s">
        <v>311</v>
      </c>
      <c r="U808" s="160">
        <v>0</v>
      </c>
      <c r="V808" s="160">
        <f>ROUND(E808*U808,2)</f>
        <v>0</v>
      </c>
      <c r="W808" s="160"/>
      <c r="X808" s="150"/>
      <c r="Y808" s="150"/>
      <c r="Z808" s="150"/>
      <c r="AA808" s="150"/>
      <c r="AB808" s="150"/>
      <c r="AC808" s="150"/>
      <c r="AD808" s="150"/>
      <c r="AE808" s="150"/>
      <c r="AF808" s="150"/>
      <c r="AG808" s="150" t="s">
        <v>499</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186" t="s">
        <v>600</v>
      </c>
      <c r="D809" s="165"/>
      <c r="E809" s="166"/>
      <c r="F809" s="160"/>
      <c r="G809" s="160"/>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335</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186" t="s">
        <v>122</v>
      </c>
      <c r="D810" s="165"/>
      <c r="E810" s="166">
        <v>2</v>
      </c>
      <c r="F810" s="160"/>
      <c r="G810" s="160"/>
      <c r="H810" s="160"/>
      <c r="I810" s="160"/>
      <c r="J810" s="160"/>
      <c r="K810" s="160"/>
      <c r="L810" s="160"/>
      <c r="M810" s="160"/>
      <c r="N810" s="160"/>
      <c r="O810" s="160"/>
      <c r="P810" s="160"/>
      <c r="Q810" s="160"/>
      <c r="R810" s="160"/>
      <c r="S810" s="160"/>
      <c r="T810" s="160"/>
      <c r="U810" s="160"/>
      <c r="V810" s="160"/>
      <c r="W810" s="160"/>
      <c r="X810" s="150"/>
      <c r="Y810" s="150"/>
      <c r="Z810" s="150"/>
      <c r="AA810" s="150"/>
      <c r="AB810" s="150"/>
      <c r="AC810" s="150"/>
      <c r="AD810" s="150"/>
      <c r="AE810" s="150"/>
      <c r="AF810" s="150"/>
      <c r="AG810" s="150" t="s">
        <v>335</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246"/>
      <c r="D811" s="247"/>
      <c r="E811" s="247"/>
      <c r="F811" s="247"/>
      <c r="G811" s="247"/>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315</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74">
        <v>119</v>
      </c>
      <c r="B812" s="175" t="s">
        <v>933</v>
      </c>
      <c r="C812" s="185" t="s">
        <v>934</v>
      </c>
      <c r="D812" s="176" t="s">
        <v>929</v>
      </c>
      <c r="E812" s="177">
        <v>1</v>
      </c>
      <c r="F812" s="178"/>
      <c r="G812" s="179">
        <f>ROUND(E812*F812,2)</f>
        <v>0</v>
      </c>
      <c r="H812" s="178"/>
      <c r="I812" s="179">
        <f>ROUND(E812*H812,2)</f>
        <v>0</v>
      </c>
      <c r="J812" s="178"/>
      <c r="K812" s="179">
        <f>ROUND(E812*J812,2)</f>
        <v>0</v>
      </c>
      <c r="L812" s="179">
        <v>21</v>
      </c>
      <c r="M812" s="179">
        <f>G812*(1+L812/100)</f>
        <v>0</v>
      </c>
      <c r="N812" s="179">
        <v>0</v>
      </c>
      <c r="O812" s="179">
        <f>ROUND(E812*N812,2)</f>
        <v>0</v>
      </c>
      <c r="P812" s="179">
        <v>0</v>
      </c>
      <c r="Q812" s="179">
        <f>ROUND(E812*P812,2)</f>
        <v>0</v>
      </c>
      <c r="R812" s="179"/>
      <c r="S812" s="179" t="s">
        <v>342</v>
      </c>
      <c r="T812" s="180" t="s">
        <v>311</v>
      </c>
      <c r="U812" s="160">
        <v>0</v>
      </c>
      <c r="V812" s="160">
        <f>ROUND(E812*U812,2)</f>
        <v>0</v>
      </c>
      <c r="W812" s="160"/>
      <c r="X812" s="150"/>
      <c r="Y812" s="150"/>
      <c r="Z812" s="150"/>
      <c r="AA812" s="150"/>
      <c r="AB812" s="150"/>
      <c r="AC812" s="150"/>
      <c r="AD812" s="150"/>
      <c r="AE812" s="150"/>
      <c r="AF812" s="150"/>
      <c r="AG812" s="150" t="s">
        <v>499</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186" t="s">
        <v>600</v>
      </c>
      <c r="D813" s="165"/>
      <c r="E813" s="166"/>
      <c r="F813" s="160"/>
      <c r="G813" s="160"/>
      <c r="H813" s="160"/>
      <c r="I813" s="160"/>
      <c r="J813" s="160"/>
      <c r="K813" s="160"/>
      <c r="L813" s="160"/>
      <c r="M813" s="160"/>
      <c r="N813" s="160"/>
      <c r="O813" s="160"/>
      <c r="P813" s="160"/>
      <c r="Q813" s="160"/>
      <c r="R813" s="160"/>
      <c r="S813" s="160"/>
      <c r="T813" s="160"/>
      <c r="U813" s="160"/>
      <c r="V813" s="160"/>
      <c r="W813" s="160"/>
      <c r="X813" s="150"/>
      <c r="Y813" s="150"/>
      <c r="Z813" s="150"/>
      <c r="AA813" s="150"/>
      <c r="AB813" s="150"/>
      <c r="AC813" s="150"/>
      <c r="AD813" s="150"/>
      <c r="AE813" s="150"/>
      <c r="AF813" s="150"/>
      <c r="AG813" s="150" t="s">
        <v>335</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186" t="s">
        <v>92</v>
      </c>
      <c r="D814" s="165"/>
      <c r="E814" s="166">
        <v>1</v>
      </c>
      <c r="F814" s="160"/>
      <c r="G814" s="160"/>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335</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246"/>
      <c r="D815" s="247"/>
      <c r="E815" s="247"/>
      <c r="F815" s="247"/>
      <c r="G815" s="247"/>
      <c r="H815" s="160"/>
      <c r="I815" s="160"/>
      <c r="J815" s="160"/>
      <c r="K815" s="160"/>
      <c r="L815" s="160"/>
      <c r="M815" s="160"/>
      <c r="N815" s="160"/>
      <c r="O815" s="160"/>
      <c r="P815" s="160"/>
      <c r="Q815" s="160"/>
      <c r="R815" s="160"/>
      <c r="S815" s="160"/>
      <c r="T815" s="160"/>
      <c r="U815" s="160"/>
      <c r="V815" s="160"/>
      <c r="W815" s="160"/>
      <c r="X815" s="150"/>
      <c r="Y815" s="150"/>
      <c r="Z815" s="150"/>
      <c r="AA815" s="150"/>
      <c r="AB815" s="150"/>
      <c r="AC815" s="150"/>
      <c r="AD815" s="150"/>
      <c r="AE815" s="150"/>
      <c r="AF815" s="150"/>
      <c r="AG815" s="150" t="s">
        <v>315</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74">
        <v>120</v>
      </c>
      <c r="B816" s="175" t="s">
        <v>935</v>
      </c>
      <c r="C816" s="185" t="s">
        <v>936</v>
      </c>
      <c r="D816" s="176" t="s">
        <v>589</v>
      </c>
      <c r="E816" s="177">
        <v>137.61625000000001</v>
      </c>
      <c r="F816" s="178"/>
      <c r="G816" s="179">
        <f>ROUND(E816*F816,2)</f>
        <v>0</v>
      </c>
      <c r="H816" s="178"/>
      <c r="I816" s="179">
        <f>ROUND(E816*H816,2)</f>
        <v>0</v>
      </c>
      <c r="J816" s="178"/>
      <c r="K816" s="179">
        <f>ROUND(E816*J816,2)</f>
        <v>0</v>
      </c>
      <c r="L816" s="179">
        <v>21</v>
      </c>
      <c r="M816" s="179">
        <f>G816*(1+L816/100)</f>
        <v>0</v>
      </c>
      <c r="N816" s="179">
        <v>0</v>
      </c>
      <c r="O816" s="179">
        <f>ROUND(E816*N816,2)</f>
        <v>0</v>
      </c>
      <c r="P816" s="179">
        <v>0</v>
      </c>
      <c r="Q816" s="179">
        <f>ROUND(E816*P816,2)</f>
        <v>0</v>
      </c>
      <c r="R816" s="179"/>
      <c r="S816" s="179" t="s">
        <v>342</v>
      </c>
      <c r="T816" s="180" t="s">
        <v>311</v>
      </c>
      <c r="U816" s="160">
        <v>0</v>
      </c>
      <c r="V816" s="160">
        <f>ROUND(E816*U816,2)</f>
        <v>0</v>
      </c>
      <c r="W816" s="160"/>
      <c r="X816" s="150"/>
      <c r="Y816" s="150"/>
      <c r="Z816" s="150"/>
      <c r="AA816" s="150"/>
      <c r="AB816" s="150"/>
      <c r="AC816" s="150"/>
      <c r="AD816" s="150"/>
      <c r="AE816" s="150"/>
      <c r="AF816" s="150"/>
      <c r="AG816" s="150" t="s">
        <v>499</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186" t="s">
        <v>600</v>
      </c>
      <c r="D817" s="165"/>
      <c r="E817" s="166"/>
      <c r="F817" s="160"/>
      <c r="G817" s="160"/>
      <c r="H817" s="160"/>
      <c r="I817" s="160"/>
      <c r="J817" s="160"/>
      <c r="K817" s="160"/>
      <c r="L817" s="160"/>
      <c r="M817" s="160"/>
      <c r="N817" s="160"/>
      <c r="O817" s="160"/>
      <c r="P817" s="160"/>
      <c r="Q817" s="160"/>
      <c r="R817" s="160"/>
      <c r="S817" s="160"/>
      <c r="T817" s="160"/>
      <c r="U817" s="160"/>
      <c r="V817" s="160"/>
      <c r="W817" s="160"/>
      <c r="X817" s="150"/>
      <c r="Y817" s="150"/>
      <c r="Z817" s="150"/>
      <c r="AA817" s="150"/>
      <c r="AB817" s="150"/>
      <c r="AC817" s="150"/>
      <c r="AD817" s="150"/>
      <c r="AE817" s="150"/>
      <c r="AF817" s="150"/>
      <c r="AG817" s="150" t="s">
        <v>335</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186" t="s">
        <v>937</v>
      </c>
      <c r="D818" s="165"/>
      <c r="E818" s="166">
        <v>83.956249999999997</v>
      </c>
      <c r="F818" s="160"/>
      <c r="G818" s="160"/>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335</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57"/>
      <c r="B819" s="158"/>
      <c r="C819" s="186" t="s">
        <v>938</v>
      </c>
      <c r="D819" s="165"/>
      <c r="E819" s="166">
        <v>87.36</v>
      </c>
      <c r="F819" s="160"/>
      <c r="G819" s="160"/>
      <c r="H819" s="160"/>
      <c r="I819" s="160"/>
      <c r="J819" s="160"/>
      <c r="K819" s="160"/>
      <c r="L819" s="160"/>
      <c r="M819" s="160"/>
      <c r="N819" s="160"/>
      <c r="O819" s="160"/>
      <c r="P819" s="160"/>
      <c r="Q819" s="160"/>
      <c r="R819" s="160"/>
      <c r="S819" s="160"/>
      <c r="T819" s="160"/>
      <c r="U819" s="160"/>
      <c r="V819" s="160"/>
      <c r="W819" s="160"/>
      <c r="X819" s="150"/>
      <c r="Y819" s="150"/>
      <c r="Z819" s="150"/>
      <c r="AA819" s="150"/>
      <c r="AB819" s="150"/>
      <c r="AC819" s="150"/>
      <c r="AD819" s="150"/>
      <c r="AE819" s="150"/>
      <c r="AF819" s="150"/>
      <c r="AG819" s="150" t="s">
        <v>335</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186" t="s">
        <v>939</v>
      </c>
      <c r="D820" s="165"/>
      <c r="E820" s="166">
        <v>-33.700000000000003</v>
      </c>
      <c r="F820" s="160"/>
      <c r="G820" s="160"/>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335</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246"/>
      <c r="D821" s="247"/>
      <c r="E821" s="247"/>
      <c r="F821" s="247"/>
      <c r="G821" s="247"/>
      <c r="H821" s="160"/>
      <c r="I821" s="160"/>
      <c r="J821" s="160"/>
      <c r="K821" s="160"/>
      <c r="L821" s="160"/>
      <c r="M821" s="160"/>
      <c r="N821" s="160"/>
      <c r="O821" s="160"/>
      <c r="P821" s="160"/>
      <c r="Q821" s="160"/>
      <c r="R821" s="160"/>
      <c r="S821" s="160"/>
      <c r="T821" s="160"/>
      <c r="U821" s="160"/>
      <c r="V821" s="160"/>
      <c r="W821" s="160"/>
      <c r="X821" s="150"/>
      <c r="Y821" s="150"/>
      <c r="Z821" s="150"/>
      <c r="AA821" s="150"/>
      <c r="AB821" s="150"/>
      <c r="AC821" s="150"/>
      <c r="AD821" s="150"/>
      <c r="AE821" s="150"/>
      <c r="AF821" s="150"/>
      <c r="AG821" s="150" t="s">
        <v>315</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74">
        <v>121</v>
      </c>
      <c r="B822" s="175" t="s">
        <v>940</v>
      </c>
      <c r="C822" s="185" t="s">
        <v>941</v>
      </c>
      <c r="D822" s="176" t="s">
        <v>405</v>
      </c>
      <c r="E822" s="177">
        <v>304.56</v>
      </c>
      <c r="F822" s="178"/>
      <c r="G822" s="179">
        <f>ROUND(E822*F822,2)</f>
        <v>0</v>
      </c>
      <c r="H822" s="178"/>
      <c r="I822" s="179">
        <f>ROUND(E822*H822,2)</f>
        <v>0</v>
      </c>
      <c r="J822" s="178"/>
      <c r="K822" s="179">
        <f>ROUND(E822*J822,2)</f>
        <v>0</v>
      </c>
      <c r="L822" s="179">
        <v>21</v>
      </c>
      <c r="M822" s="179">
        <f>G822*(1+L822/100)</f>
        <v>0</v>
      </c>
      <c r="N822" s="179">
        <v>0</v>
      </c>
      <c r="O822" s="179">
        <f>ROUND(E822*N822,2)</f>
        <v>0</v>
      </c>
      <c r="P822" s="179">
        <v>1.75E-3</v>
      </c>
      <c r="Q822" s="179">
        <f>ROUND(E822*P822,2)</f>
        <v>0.53</v>
      </c>
      <c r="R822" s="179"/>
      <c r="S822" s="179" t="s">
        <v>342</v>
      </c>
      <c r="T822" s="180" t="s">
        <v>311</v>
      </c>
      <c r="U822" s="160">
        <v>0.16500000000000001</v>
      </c>
      <c r="V822" s="160">
        <f>ROUND(E822*U822,2)</f>
        <v>50.25</v>
      </c>
      <c r="W822" s="160"/>
      <c r="X822" s="150"/>
      <c r="Y822" s="150"/>
      <c r="Z822" s="150"/>
      <c r="AA822" s="150"/>
      <c r="AB822" s="150"/>
      <c r="AC822" s="150"/>
      <c r="AD822" s="150"/>
      <c r="AE822" s="150"/>
      <c r="AF822" s="150"/>
      <c r="AG822" s="150" t="s">
        <v>358</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186" t="s">
        <v>610</v>
      </c>
      <c r="D823" s="165"/>
      <c r="E823" s="166"/>
      <c r="F823" s="160"/>
      <c r="G823" s="160"/>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335</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186" t="s">
        <v>620</v>
      </c>
      <c r="D824" s="165"/>
      <c r="E824" s="166"/>
      <c r="F824" s="160"/>
      <c r="G824" s="160"/>
      <c r="H824" s="160"/>
      <c r="I824" s="160"/>
      <c r="J824" s="160"/>
      <c r="K824" s="160"/>
      <c r="L824" s="160"/>
      <c r="M824" s="160"/>
      <c r="N824" s="160"/>
      <c r="O824" s="160"/>
      <c r="P824" s="160"/>
      <c r="Q824" s="160"/>
      <c r="R824" s="160"/>
      <c r="S824" s="160"/>
      <c r="T824" s="160"/>
      <c r="U824" s="160"/>
      <c r="V824" s="160"/>
      <c r="W824" s="160"/>
      <c r="X824" s="150"/>
      <c r="Y824" s="150"/>
      <c r="Z824" s="150"/>
      <c r="AA824" s="150"/>
      <c r="AB824" s="150"/>
      <c r="AC824" s="150"/>
      <c r="AD824" s="150"/>
      <c r="AE824" s="150"/>
      <c r="AF824" s="150"/>
      <c r="AG824" s="150" t="s">
        <v>335</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186" t="s">
        <v>644</v>
      </c>
      <c r="D825" s="165"/>
      <c r="E825" s="166">
        <v>1.24</v>
      </c>
      <c r="F825" s="160"/>
      <c r="G825" s="160"/>
      <c r="H825" s="160"/>
      <c r="I825" s="160"/>
      <c r="J825" s="160"/>
      <c r="K825" s="160"/>
      <c r="L825" s="160"/>
      <c r="M825" s="160"/>
      <c r="N825" s="160"/>
      <c r="O825" s="160"/>
      <c r="P825" s="160"/>
      <c r="Q825" s="160"/>
      <c r="R825" s="160"/>
      <c r="S825" s="160"/>
      <c r="T825" s="160"/>
      <c r="U825" s="160"/>
      <c r="V825" s="160"/>
      <c r="W825" s="160"/>
      <c r="X825" s="150"/>
      <c r="Y825" s="150"/>
      <c r="Z825" s="150"/>
      <c r="AA825" s="150"/>
      <c r="AB825" s="150"/>
      <c r="AC825" s="150"/>
      <c r="AD825" s="150"/>
      <c r="AE825" s="150"/>
      <c r="AF825" s="150"/>
      <c r="AG825" s="150" t="s">
        <v>335</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186" t="s">
        <v>627</v>
      </c>
      <c r="D826" s="165"/>
      <c r="E826" s="166"/>
      <c r="F826" s="160"/>
      <c r="G826" s="160"/>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335</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186" t="s">
        <v>628</v>
      </c>
      <c r="D827" s="165"/>
      <c r="E827" s="166">
        <v>110.37</v>
      </c>
      <c r="F827" s="160"/>
      <c r="G827" s="160"/>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335</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186" t="s">
        <v>629</v>
      </c>
      <c r="D828" s="165"/>
      <c r="E828" s="166"/>
      <c r="F828" s="160"/>
      <c r="G828" s="160"/>
      <c r="H828" s="160"/>
      <c r="I828" s="160"/>
      <c r="J828" s="160"/>
      <c r="K828" s="160"/>
      <c r="L828" s="160"/>
      <c r="M828" s="160"/>
      <c r="N828" s="160"/>
      <c r="O828" s="160"/>
      <c r="P828" s="160"/>
      <c r="Q828" s="160"/>
      <c r="R828" s="160"/>
      <c r="S828" s="160"/>
      <c r="T828" s="160"/>
      <c r="U828" s="160"/>
      <c r="V828" s="160"/>
      <c r="W828" s="160"/>
      <c r="X828" s="150"/>
      <c r="Y828" s="150"/>
      <c r="Z828" s="150"/>
      <c r="AA828" s="150"/>
      <c r="AB828" s="150"/>
      <c r="AC828" s="150"/>
      <c r="AD828" s="150"/>
      <c r="AE828" s="150"/>
      <c r="AF828" s="150"/>
      <c r="AG828" s="150" t="s">
        <v>335</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186" t="s">
        <v>630</v>
      </c>
      <c r="D829" s="165"/>
      <c r="E829" s="166">
        <v>192.95</v>
      </c>
      <c r="F829" s="160"/>
      <c r="G829" s="160"/>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335</v>
      </c>
      <c r="AH829" s="150">
        <v>0</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57"/>
      <c r="B830" s="158"/>
      <c r="C830" s="246"/>
      <c r="D830" s="247"/>
      <c r="E830" s="247"/>
      <c r="F830" s="247"/>
      <c r="G830" s="247"/>
      <c r="H830" s="160"/>
      <c r="I830" s="160"/>
      <c r="J830" s="160"/>
      <c r="K830" s="160"/>
      <c r="L830" s="160"/>
      <c r="M830" s="160"/>
      <c r="N830" s="160"/>
      <c r="O830" s="160"/>
      <c r="P830" s="160"/>
      <c r="Q830" s="160"/>
      <c r="R830" s="160"/>
      <c r="S830" s="160"/>
      <c r="T830" s="160"/>
      <c r="U830" s="160"/>
      <c r="V830" s="160"/>
      <c r="W830" s="160"/>
      <c r="X830" s="150"/>
      <c r="Y830" s="150"/>
      <c r="Z830" s="150"/>
      <c r="AA830" s="150"/>
      <c r="AB830" s="150"/>
      <c r="AC830" s="150"/>
      <c r="AD830" s="150"/>
      <c r="AE830" s="150"/>
      <c r="AF830" s="150"/>
      <c r="AG830" s="150" t="s">
        <v>315</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74">
        <v>122</v>
      </c>
      <c r="B831" s="175" t="s">
        <v>942</v>
      </c>
      <c r="C831" s="185" t="s">
        <v>943</v>
      </c>
      <c r="D831" s="176" t="s">
        <v>442</v>
      </c>
      <c r="E831" s="177">
        <v>0.97911000000000004</v>
      </c>
      <c r="F831" s="178"/>
      <c r="G831" s="179">
        <f>ROUND(E831*F831,2)</f>
        <v>0</v>
      </c>
      <c r="H831" s="178"/>
      <c r="I831" s="179">
        <f>ROUND(E831*H831,2)</f>
        <v>0</v>
      </c>
      <c r="J831" s="178"/>
      <c r="K831" s="179">
        <f>ROUND(E831*J831,2)</f>
        <v>0</v>
      </c>
      <c r="L831" s="179">
        <v>21</v>
      </c>
      <c r="M831" s="179">
        <f>G831*(1+L831/100)</f>
        <v>0</v>
      </c>
      <c r="N831" s="179">
        <v>0</v>
      </c>
      <c r="O831" s="179">
        <f>ROUND(E831*N831,2)</f>
        <v>0</v>
      </c>
      <c r="P831" s="179">
        <v>1.6519999999999999</v>
      </c>
      <c r="Q831" s="179">
        <f>ROUND(E831*P831,2)</f>
        <v>1.62</v>
      </c>
      <c r="R831" s="179"/>
      <c r="S831" s="179" t="s">
        <v>342</v>
      </c>
      <c r="T831" s="180" t="s">
        <v>311</v>
      </c>
      <c r="U831" s="160">
        <v>0.16069</v>
      </c>
      <c r="V831" s="160">
        <f>ROUND(E831*U831,2)</f>
        <v>0.16</v>
      </c>
      <c r="W831" s="160"/>
      <c r="X831" s="150"/>
      <c r="Y831" s="150"/>
      <c r="Z831" s="150"/>
      <c r="AA831" s="150"/>
      <c r="AB831" s="150"/>
      <c r="AC831" s="150"/>
      <c r="AD831" s="150"/>
      <c r="AE831" s="150"/>
      <c r="AF831" s="150"/>
      <c r="AG831" s="150" t="s">
        <v>358</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186" t="s">
        <v>443</v>
      </c>
      <c r="D832" s="165"/>
      <c r="E832" s="166"/>
      <c r="F832" s="160"/>
      <c r="G832" s="160"/>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335</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57"/>
      <c r="B833" s="158"/>
      <c r="C833" s="186" t="s">
        <v>444</v>
      </c>
      <c r="D833" s="165"/>
      <c r="E833" s="166">
        <v>0.21890000000000001</v>
      </c>
      <c r="F833" s="160"/>
      <c r="G833" s="160"/>
      <c r="H833" s="160"/>
      <c r="I833" s="160"/>
      <c r="J833" s="160"/>
      <c r="K833" s="160"/>
      <c r="L833" s="160"/>
      <c r="M833" s="160"/>
      <c r="N833" s="160"/>
      <c r="O833" s="160"/>
      <c r="P833" s="160"/>
      <c r="Q833" s="160"/>
      <c r="R833" s="160"/>
      <c r="S833" s="160"/>
      <c r="T833" s="160"/>
      <c r="U833" s="160"/>
      <c r="V833" s="160"/>
      <c r="W833" s="160"/>
      <c r="X833" s="150"/>
      <c r="Y833" s="150"/>
      <c r="Z833" s="150"/>
      <c r="AA833" s="150"/>
      <c r="AB833" s="150"/>
      <c r="AC833" s="150"/>
      <c r="AD833" s="150"/>
      <c r="AE833" s="150"/>
      <c r="AF833" s="150"/>
      <c r="AG833" s="150" t="s">
        <v>335</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186" t="s">
        <v>445</v>
      </c>
      <c r="D834" s="165"/>
      <c r="E834" s="166">
        <v>0.10349999999999999</v>
      </c>
      <c r="F834" s="160"/>
      <c r="G834" s="160"/>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335</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186" t="s">
        <v>446</v>
      </c>
      <c r="D835" s="165"/>
      <c r="E835" s="166">
        <v>0.29187000000000002</v>
      </c>
      <c r="F835" s="160"/>
      <c r="G835" s="160"/>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335</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186" t="s">
        <v>447</v>
      </c>
      <c r="D836" s="165"/>
      <c r="E836" s="166"/>
      <c r="F836" s="160"/>
      <c r="G836" s="160"/>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335</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1" x14ac:dyDescent="0.2">
      <c r="A837" s="157"/>
      <c r="B837" s="158"/>
      <c r="C837" s="186" t="s">
        <v>448</v>
      </c>
      <c r="D837" s="165"/>
      <c r="E837" s="166">
        <v>0.36484</v>
      </c>
      <c r="F837" s="160"/>
      <c r="G837" s="160"/>
      <c r="H837" s="160"/>
      <c r="I837" s="160"/>
      <c r="J837" s="160"/>
      <c r="K837" s="160"/>
      <c r="L837" s="160"/>
      <c r="M837" s="160"/>
      <c r="N837" s="160"/>
      <c r="O837" s="160"/>
      <c r="P837" s="160"/>
      <c r="Q837" s="160"/>
      <c r="R837" s="160"/>
      <c r="S837" s="160"/>
      <c r="T837" s="160"/>
      <c r="U837" s="160"/>
      <c r="V837" s="160"/>
      <c r="W837" s="160"/>
      <c r="X837" s="150"/>
      <c r="Y837" s="150"/>
      <c r="Z837" s="150"/>
      <c r="AA837" s="150"/>
      <c r="AB837" s="150"/>
      <c r="AC837" s="150"/>
      <c r="AD837" s="150"/>
      <c r="AE837" s="150"/>
      <c r="AF837" s="150"/>
      <c r="AG837" s="150" t="s">
        <v>335</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6"/>
      <c r="D838" s="247"/>
      <c r="E838" s="247"/>
      <c r="F838" s="247"/>
      <c r="G838" s="247"/>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315</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
      <c r="A839" s="174">
        <v>123</v>
      </c>
      <c r="B839" s="175" t="s">
        <v>944</v>
      </c>
      <c r="C839" s="185" t="s">
        <v>945</v>
      </c>
      <c r="D839" s="176" t="s">
        <v>405</v>
      </c>
      <c r="E839" s="177">
        <v>575.28375000000005</v>
      </c>
      <c r="F839" s="178"/>
      <c r="G839" s="179">
        <f>ROUND(E839*F839,2)</f>
        <v>0</v>
      </c>
      <c r="H839" s="178"/>
      <c r="I839" s="179">
        <f>ROUND(E839*H839,2)</f>
        <v>0</v>
      </c>
      <c r="J839" s="178"/>
      <c r="K839" s="179">
        <f>ROUND(E839*J839,2)</f>
        <v>0</v>
      </c>
      <c r="L839" s="179">
        <v>21</v>
      </c>
      <c r="M839" s="179">
        <f>G839*(1+L839/100)</f>
        <v>0</v>
      </c>
      <c r="N839" s="179">
        <v>0</v>
      </c>
      <c r="O839" s="179">
        <f>ROUND(E839*N839,2)</f>
        <v>0</v>
      </c>
      <c r="P839" s="179">
        <v>5.5E-2</v>
      </c>
      <c r="Q839" s="179">
        <f>ROUND(E839*P839,2)</f>
        <v>31.64</v>
      </c>
      <c r="R839" s="179"/>
      <c r="S839" s="179" t="s">
        <v>342</v>
      </c>
      <c r="T839" s="180" t="s">
        <v>311</v>
      </c>
      <c r="U839" s="160">
        <v>0.51</v>
      </c>
      <c r="V839" s="160">
        <f>ROUND(E839*U839,2)</f>
        <v>293.39</v>
      </c>
      <c r="W839" s="160"/>
      <c r="X839" s="150"/>
      <c r="Y839" s="150"/>
      <c r="Z839" s="150"/>
      <c r="AA839" s="150"/>
      <c r="AB839" s="150"/>
      <c r="AC839" s="150"/>
      <c r="AD839" s="150"/>
      <c r="AE839" s="150"/>
      <c r="AF839" s="150"/>
      <c r="AG839" s="150" t="s">
        <v>358</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186" t="s">
        <v>600</v>
      </c>
      <c r="D840" s="165"/>
      <c r="E840" s="166"/>
      <c r="F840" s="160"/>
      <c r="G840" s="160"/>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335</v>
      </c>
      <c r="AH840" s="150">
        <v>0</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57"/>
      <c r="B841" s="158"/>
      <c r="C841" s="186" t="s">
        <v>946</v>
      </c>
      <c r="D841" s="165"/>
      <c r="E841" s="166"/>
      <c r="F841" s="160"/>
      <c r="G841" s="160"/>
      <c r="H841" s="160"/>
      <c r="I841" s="160"/>
      <c r="J841" s="160"/>
      <c r="K841" s="160"/>
      <c r="L841" s="160"/>
      <c r="M841" s="160"/>
      <c r="N841" s="160"/>
      <c r="O841" s="160"/>
      <c r="P841" s="160"/>
      <c r="Q841" s="160"/>
      <c r="R841" s="160"/>
      <c r="S841" s="160"/>
      <c r="T841" s="160"/>
      <c r="U841" s="160"/>
      <c r="V841" s="160"/>
      <c r="W841" s="160"/>
      <c r="X841" s="150"/>
      <c r="Y841" s="150"/>
      <c r="Z841" s="150"/>
      <c r="AA841" s="150"/>
      <c r="AB841" s="150"/>
      <c r="AC841" s="150"/>
      <c r="AD841" s="150"/>
      <c r="AE841" s="150"/>
      <c r="AF841" s="150"/>
      <c r="AG841" s="150" t="s">
        <v>335</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186" t="s">
        <v>873</v>
      </c>
      <c r="D842" s="165"/>
      <c r="E842" s="166">
        <v>35.25</v>
      </c>
      <c r="F842" s="160"/>
      <c r="G842" s="160"/>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335</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c r="B843" s="158"/>
      <c r="C843" s="186" t="s">
        <v>874</v>
      </c>
      <c r="D843" s="165"/>
      <c r="E843" s="166">
        <v>38.35</v>
      </c>
      <c r="F843" s="160"/>
      <c r="G843" s="160"/>
      <c r="H843" s="160"/>
      <c r="I843" s="160"/>
      <c r="J843" s="160"/>
      <c r="K843" s="160"/>
      <c r="L843" s="160"/>
      <c r="M843" s="160"/>
      <c r="N843" s="160"/>
      <c r="O843" s="160"/>
      <c r="P843" s="160"/>
      <c r="Q843" s="160"/>
      <c r="R843" s="160"/>
      <c r="S843" s="160"/>
      <c r="T843" s="160"/>
      <c r="U843" s="160"/>
      <c r="V843" s="160"/>
      <c r="W843" s="160"/>
      <c r="X843" s="150"/>
      <c r="Y843" s="150"/>
      <c r="Z843" s="150"/>
      <c r="AA843" s="150"/>
      <c r="AB843" s="150"/>
      <c r="AC843" s="150"/>
      <c r="AD843" s="150"/>
      <c r="AE843" s="150"/>
      <c r="AF843" s="150"/>
      <c r="AG843" s="150" t="s">
        <v>335</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186" t="s">
        <v>874</v>
      </c>
      <c r="D844" s="165"/>
      <c r="E844" s="166">
        <v>38.35</v>
      </c>
      <c r="F844" s="160"/>
      <c r="G844" s="160"/>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335</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57"/>
      <c r="B845" s="158"/>
      <c r="C845" s="186" t="s">
        <v>874</v>
      </c>
      <c r="D845" s="165"/>
      <c r="E845" s="166">
        <v>38.35</v>
      </c>
      <c r="F845" s="160"/>
      <c r="G845" s="160"/>
      <c r="H845" s="160"/>
      <c r="I845" s="160"/>
      <c r="J845" s="160"/>
      <c r="K845" s="160"/>
      <c r="L845" s="160"/>
      <c r="M845" s="160"/>
      <c r="N845" s="160"/>
      <c r="O845" s="160"/>
      <c r="P845" s="160"/>
      <c r="Q845" s="160"/>
      <c r="R845" s="160"/>
      <c r="S845" s="160"/>
      <c r="T845" s="160"/>
      <c r="U845" s="160"/>
      <c r="V845" s="160"/>
      <c r="W845" s="160"/>
      <c r="X845" s="150"/>
      <c r="Y845" s="150"/>
      <c r="Z845" s="150"/>
      <c r="AA845" s="150"/>
      <c r="AB845" s="150"/>
      <c r="AC845" s="150"/>
      <c r="AD845" s="150"/>
      <c r="AE845" s="150"/>
      <c r="AF845" s="150"/>
      <c r="AG845" s="150" t="s">
        <v>335</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c r="B846" s="158"/>
      <c r="C846" s="186" t="s">
        <v>947</v>
      </c>
      <c r="D846" s="165"/>
      <c r="E846" s="166">
        <v>158.65</v>
      </c>
      <c r="F846" s="160"/>
      <c r="G846" s="160"/>
      <c r="H846" s="160"/>
      <c r="I846" s="160"/>
      <c r="J846" s="160"/>
      <c r="K846" s="160"/>
      <c r="L846" s="160"/>
      <c r="M846" s="160"/>
      <c r="N846" s="160"/>
      <c r="O846" s="160"/>
      <c r="P846" s="160"/>
      <c r="Q846" s="160"/>
      <c r="R846" s="160"/>
      <c r="S846" s="160"/>
      <c r="T846" s="160"/>
      <c r="U846" s="160"/>
      <c r="V846" s="160"/>
      <c r="W846" s="160"/>
      <c r="X846" s="150"/>
      <c r="Y846" s="150"/>
      <c r="Z846" s="150"/>
      <c r="AA846" s="150"/>
      <c r="AB846" s="150"/>
      <c r="AC846" s="150"/>
      <c r="AD846" s="150"/>
      <c r="AE846" s="150"/>
      <c r="AF846" s="150"/>
      <c r="AG846" s="150" t="s">
        <v>335</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186" t="s">
        <v>880</v>
      </c>
      <c r="D847" s="165"/>
      <c r="E847" s="166">
        <v>16.14</v>
      </c>
      <c r="F847" s="160"/>
      <c r="G847" s="160"/>
      <c r="H847" s="160"/>
      <c r="I847" s="160"/>
      <c r="J847" s="160"/>
      <c r="K847" s="160"/>
      <c r="L847" s="160"/>
      <c r="M847" s="160"/>
      <c r="N847" s="160"/>
      <c r="O847" s="160"/>
      <c r="P847" s="160"/>
      <c r="Q847" s="160"/>
      <c r="R847" s="160"/>
      <c r="S847" s="160"/>
      <c r="T847" s="160"/>
      <c r="U847" s="160"/>
      <c r="V847" s="160"/>
      <c r="W847" s="160"/>
      <c r="X847" s="150"/>
      <c r="Y847" s="150"/>
      <c r="Z847" s="150"/>
      <c r="AA847" s="150"/>
      <c r="AB847" s="150"/>
      <c r="AC847" s="150"/>
      <c r="AD847" s="150"/>
      <c r="AE847" s="150"/>
      <c r="AF847" s="150"/>
      <c r="AG847" s="150" t="s">
        <v>335</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186" t="s">
        <v>881</v>
      </c>
      <c r="D848" s="165"/>
      <c r="E848" s="166">
        <v>16.2</v>
      </c>
      <c r="F848" s="160"/>
      <c r="G848" s="160"/>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335</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186" t="s">
        <v>882</v>
      </c>
      <c r="D849" s="165"/>
      <c r="E849" s="166">
        <v>13.14</v>
      </c>
      <c r="F849" s="160"/>
      <c r="G849" s="160"/>
      <c r="H849" s="160"/>
      <c r="I849" s="160"/>
      <c r="J849" s="160"/>
      <c r="K849" s="160"/>
      <c r="L849" s="160"/>
      <c r="M849" s="160"/>
      <c r="N849" s="160"/>
      <c r="O849" s="160"/>
      <c r="P849" s="160"/>
      <c r="Q849" s="160"/>
      <c r="R849" s="160"/>
      <c r="S849" s="160"/>
      <c r="T849" s="160"/>
      <c r="U849" s="160"/>
      <c r="V849" s="160"/>
      <c r="W849" s="160"/>
      <c r="X849" s="150"/>
      <c r="Y849" s="150"/>
      <c r="Z849" s="150"/>
      <c r="AA849" s="150"/>
      <c r="AB849" s="150"/>
      <c r="AC849" s="150"/>
      <c r="AD849" s="150"/>
      <c r="AE849" s="150"/>
      <c r="AF849" s="150"/>
      <c r="AG849" s="150" t="s">
        <v>335</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186" t="s">
        <v>883</v>
      </c>
      <c r="D850" s="165"/>
      <c r="E850" s="166">
        <v>13.95</v>
      </c>
      <c r="F850" s="160"/>
      <c r="G850" s="160"/>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335</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186" t="s">
        <v>882</v>
      </c>
      <c r="D851" s="165"/>
      <c r="E851" s="166">
        <v>13.14</v>
      </c>
      <c r="F851" s="160"/>
      <c r="G851" s="160"/>
      <c r="H851" s="160"/>
      <c r="I851" s="160"/>
      <c r="J851" s="160"/>
      <c r="K851" s="160"/>
      <c r="L851" s="160"/>
      <c r="M851" s="160"/>
      <c r="N851" s="160"/>
      <c r="O851" s="160"/>
      <c r="P851" s="160"/>
      <c r="Q851" s="160"/>
      <c r="R851" s="160"/>
      <c r="S851" s="160"/>
      <c r="T851" s="160"/>
      <c r="U851" s="160"/>
      <c r="V851" s="160"/>
      <c r="W851" s="160"/>
      <c r="X851" s="150"/>
      <c r="Y851" s="150"/>
      <c r="Z851" s="150"/>
      <c r="AA851" s="150"/>
      <c r="AB851" s="150"/>
      <c r="AC851" s="150"/>
      <c r="AD851" s="150"/>
      <c r="AE851" s="150"/>
      <c r="AF851" s="150"/>
      <c r="AG851" s="150" t="s">
        <v>335</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186" t="s">
        <v>884</v>
      </c>
      <c r="D852" s="165"/>
      <c r="E852" s="166">
        <v>18.3</v>
      </c>
      <c r="F852" s="160"/>
      <c r="G852" s="160"/>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335</v>
      </c>
      <c r="AH852" s="150">
        <v>0</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57"/>
      <c r="B853" s="158"/>
      <c r="C853" s="186" t="s">
        <v>885</v>
      </c>
      <c r="D853" s="165"/>
      <c r="E853" s="166">
        <v>15.15</v>
      </c>
      <c r="F853" s="160"/>
      <c r="G853" s="160"/>
      <c r="H853" s="160"/>
      <c r="I853" s="160"/>
      <c r="J853" s="160"/>
      <c r="K853" s="160"/>
      <c r="L853" s="160"/>
      <c r="M853" s="160"/>
      <c r="N853" s="160"/>
      <c r="O853" s="160"/>
      <c r="P853" s="160"/>
      <c r="Q853" s="160"/>
      <c r="R853" s="160"/>
      <c r="S853" s="160"/>
      <c r="T853" s="160"/>
      <c r="U853" s="160"/>
      <c r="V853" s="160"/>
      <c r="W853" s="160"/>
      <c r="X853" s="150"/>
      <c r="Y853" s="150"/>
      <c r="Z853" s="150"/>
      <c r="AA853" s="150"/>
      <c r="AB853" s="150"/>
      <c r="AC853" s="150"/>
      <c r="AD853" s="150"/>
      <c r="AE853" s="150"/>
      <c r="AF853" s="150"/>
      <c r="AG853" s="150" t="s">
        <v>335</v>
      </c>
      <c r="AH853" s="150">
        <v>0</v>
      </c>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186" t="s">
        <v>886</v>
      </c>
      <c r="D854" s="165"/>
      <c r="E854" s="166">
        <v>13.6</v>
      </c>
      <c r="F854" s="160"/>
      <c r="G854" s="160"/>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335</v>
      </c>
      <c r="AH854" s="150">
        <v>0</v>
      </c>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57"/>
      <c r="B855" s="158"/>
      <c r="C855" s="186" t="s">
        <v>887</v>
      </c>
      <c r="D855" s="165"/>
      <c r="E855" s="166">
        <v>12.86</v>
      </c>
      <c r="F855" s="160"/>
      <c r="G855" s="160"/>
      <c r="H855" s="160"/>
      <c r="I855" s="160"/>
      <c r="J855" s="160"/>
      <c r="K855" s="160"/>
      <c r="L855" s="160"/>
      <c r="M855" s="160"/>
      <c r="N855" s="160"/>
      <c r="O855" s="160"/>
      <c r="P855" s="160"/>
      <c r="Q855" s="160"/>
      <c r="R855" s="160"/>
      <c r="S855" s="160"/>
      <c r="T855" s="160"/>
      <c r="U855" s="160"/>
      <c r="V855" s="160"/>
      <c r="W855" s="160"/>
      <c r="X855" s="150"/>
      <c r="Y855" s="150"/>
      <c r="Z855" s="150"/>
      <c r="AA855" s="150"/>
      <c r="AB855" s="150"/>
      <c r="AC855" s="150"/>
      <c r="AD855" s="150"/>
      <c r="AE855" s="150"/>
      <c r="AF855" s="150"/>
      <c r="AG855" s="150" t="s">
        <v>335</v>
      </c>
      <c r="AH855" s="150">
        <v>0</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186" t="s">
        <v>888</v>
      </c>
      <c r="D856" s="165"/>
      <c r="E856" s="166">
        <v>17.28</v>
      </c>
      <c r="F856" s="160"/>
      <c r="G856" s="160"/>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335</v>
      </c>
      <c r="AH856" s="150">
        <v>0</v>
      </c>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
      <c r="A857" s="157"/>
      <c r="B857" s="158"/>
      <c r="C857" s="186" t="s">
        <v>889</v>
      </c>
      <c r="D857" s="165"/>
      <c r="E857" s="166">
        <v>14.13</v>
      </c>
      <c r="F857" s="160"/>
      <c r="G857" s="160"/>
      <c r="H857" s="160"/>
      <c r="I857" s="160"/>
      <c r="J857" s="160"/>
      <c r="K857" s="160"/>
      <c r="L857" s="160"/>
      <c r="M857" s="160"/>
      <c r="N857" s="160"/>
      <c r="O857" s="160"/>
      <c r="P857" s="160"/>
      <c r="Q857" s="160"/>
      <c r="R857" s="160"/>
      <c r="S857" s="160"/>
      <c r="T857" s="160"/>
      <c r="U857" s="160"/>
      <c r="V857" s="160"/>
      <c r="W857" s="160"/>
      <c r="X857" s="150"/>
      <c r="Y857" s="150"/>
      <c r="Z857" s="150"/>
      <c r="AA857" s="150"/>
      <c r="AB857" s="150"/>
      <c r="AC857" s="150"/>
      <c r="AD857" s="150"/>
      <c r="AE857" s="150"/>
      <c r="AF857" s="150"/>
      <c r="AG857" s="150" t="s">
        <v>335</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186" t="s">
        <v>890</v>
      </c>
      <c r="D858" s="165"/>
      <c r="E858" s="166">
        <v>12.93</v>
      </c>
      <c r="F858" s="160"/>
      <c r="G858" s="160"/>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335</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186" t="s">
        <v>893</v>
      </c>
      <c r="D859" s="165"/>
      <c r="E859" s="166">
        <v>3.12</v>
      </c>
      <c r="F859" s="160"/>
      <c r="G859" s="160"/>
      <c r="H859" s="160"/>
      <c r="I859" s="160"/>
      <c r="J859" s="160"/>
      <c r="K859" s="160"/>
      <c r="L859" s="160"/>
      <c r="M859" s="160"/>
      <c r="N859" s="160"/>
      <c r="O859" s="160"/>
      <c r="P859" s="160"/>
      <c r="Q859" s="160"/>
      <c r="R859" s="160"/>
      <c r="S859" s="160"/>
      <c r="T859" s="160"/>
      <c r="U859" s="160"/>
      <c r="V859" s="160"/>
      <c r="W859" s="160"/>
      <c r="X859" s="150"/>
      <c r="Y859" s="150"/>
      <c r="Z859" s="150"/>
      <c r="AA859" s="150"/>
      <c r="AB859" s="150"/>
      <c r="AC859" s="150"/>
      <c r="AD859" s="150"/>
      <c r="AE859" s="150"/>
      <c r="AF859" s="150"/>
      <c r="AG859" s="150" t="s">
        <v>335</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186" t="s">
        <v>894</v>
      </c>
      <c r="D860" s="165"/>
      <c r="E860" s="166">
        <v>5.36</v>
      </c>
      <c r="F860" s="160"/>
      <c r="G860" s="160"/>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335</v>
      </c>
      <c r="AH860" s="150">
        <v>0</v>
      </c>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57"/>
      <c r="B861" s="158"/>
      <c r="C861" s="186" t="s">
        <v>895</v>
      </c>
      <c r="D861" s="165"/>
      <c r="E861" s="166">
        <v>5.0999999999999996</v>
      </c>
      <c r="F861" s="160"/>
      <c r="G861" s="160"/>
      <c r="H861" s="160"/>
      <c r="I861" s="160"/>
      <c r="J861" s="160"/>
      <c r="K861" s="160"/>
      <c r="L861" s="160"/>
      <c r="M861" s="160"/>
      <c r="N861" s="160"/>
      <c r="O861" s="160"/>
      <c r="P861" s="160"/>
      <c r="Q861" s="160"/>
      <c r="R861" s="160"/>
      <c r="S861" s="160"/>
      <c r="T861" s="160"/>
      <c r="U861" s="160"/>
      <c r="V861" s="160"/>
      <c r="W861" s="160"/>
      <c r="X861" s="150"/>
      <c r="Y861" s="150"/>
      <c r="Z861" s="150"/>
      <c r="AA861" s="150"/>
      <c r="AB861" s="150"/>
      <c r="AC861" s="150"/>
      <c r="AD861" s="150"/>
      <c r="AE861" s="150"/>
      <c r="AF861" s="150"/>
      <c r="AG861" s="150" t="s">
        <v>335</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186" t="s">
        <v>896</v>
      </c>
      <c r="D862" s="165"/>
      <c r="E862" s="166">
        <v>5.96</v>
      </c>
      <c r="F862" s="160"/>
      <c r="G862" s="160"/>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335</v>
      </c>
      <c r="AH862" s="150">
        <v>0</v>
      </c>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86" t="s">
        <v>897</v>
      </c>
      <c r="D863" s="165"/>
      <c r="E863" s="166">
        <v>8</v>
      </c>
      <c r="F863" s="160"/>
      <c r="G863" s="160"/>
      <c r="H863" s="160"/>
      <c r="I863" s="160"/>
      <c r="J863" s="160"/>
      <c r="K863" s="160"/>
      <c r="L863" s="160"/>
      <c r="M863" s="160"/>
      <c r="N863" s="160"/>
      <c r="O863" s="160"/>
      <c r="P863" s="160"/>
      <c r="Q863" s="160"/>
      <c r="R863" s="160"/>
      <c r="S863" s="160"/>
      <c r="T863" s="160"/>
      <c r="U863" s="160"/>
      <c r="V863" s="160"/>
      <c r="W863" s="160"/>
      <c r="X863" s="150"/>
      <c r="Y863" s="150"/>
      <c r="Z863" s="150"/>
      <c r="AA863" s="150"/>
      <c r="AB863" s="150"/>
      <c r="AC863" s="150"/>
      <c r="AD863" s="150"/>
      <c r="AE863" s="150"/>
      <c r="AF863" s="150"/>
      <c r="AG863" s="150" t="s">
        <v>335</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186" t="s">
        <v>898</v>
      </c>
      <c r="D864" s="165"/>
      <c r="E864" s="166">
        <v>9.1999999999999993</v>
      </c>
      <c r="F864" s="160"/>
      <c r="G864" s="160"/>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335</v>
      </c>
      <c r="AH864" s="150">
        <v>0</v>
      </c>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57"/>
      <c r="B865" s="158"/>
      <c r="C865" s="186" t="s">
        <v>948</v>
      </c>
      <c r="D865" s="165"/>
      <c r="E865" s="166">
        <v>5.3137499999999998</v>
      </c>
      <c r="F865" s="160"/>
      <c r="G865" s="160"/>
      <c r="H865" s="160"/>
      <c r="I865" s="160"/>
      <c r="J865" s="160"/>
      <c r="K865" s="160"/>
      <c r="L865" s="160"/>
      <c r="M865" s="160"/>
      <c r="N865" s="160"/>
      <c r="O865" s="160"/>
      <c r="P865" s="160"/>
      <c r="Q865" s="160"/>
      <c r="R865" s="160"/>
      <c r="S865" s="160"/>
      <c r="T865" s="160"/>
      <c r="U865" s="160"/>
      <c r="V865" s="160"/>
      <c r="W865" s="160"/>
      <c r="X865" s="150"/>
      <c r="Y865" s="150"/>
      <c r="Z865" s="150"/>
      <c r="AA865" s="150"/>
      <c r="AB865" s="150"/>
      <c r="AC865" s="150"/>
      <c r="AD865" s="150"/>
      <c r="AE865" s="150"/>
      <c r="AF865" s="150"/>
      <c r="AG865" s="150" t="s">
        <v>335</v>
      </c>
      <c r="AH865" s="150">
        <v>0</v>
      </c>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186" t="s">
        <v>949</v>
      </c>
      <c r="D866" s="165"/>
      <c r="E866" s="166">
        <v>2.16</v>
      </c>
      <c r="F866" s="160"/>
      <c r="G866" s="160"/>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335</v>
      </c>
      <c r="AH866" s="150">
        <v>0</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
      <c r="A867" s="157"/>
      <c r="B867" s="158"/>
      <c r="C867" s="186" t="s">
        <v>950</v>
      </c>
      <c r="D867" s="165"/>
      <c r="E867" s="166">
        <v>3.42</v>
      </c>
      <c r="F867" s="160"/>
      <c r="G867" s="160"/>
      <c r="H867" s="160"/>
      <c r="I867" s="160"/>
      <c r="J867" s="160"/>
      <c r="K867" s="160"/>
      <c r="L867" s="160"/>
      <c r="M867" s="160"/>
      <c r="N867" s="160"/>
      <c r="O867" s="160"/>
      <c r="P867" s="160"/>
      <c r="Q867" s="160"/>
      <c r="R867" s="160"/>
      <c r="S867" s="160"/>
      <c r="T867" s="160"/>
      <c r="U867" s="160"/>
      <c r="V867" s="160"/>
      <c r="W867" s="160"/>
      <c r="X867" s="150"/>
      <c r="Y867" s="150"/>
      <c r="Z867" s="150"/>
      <c r="AA867" s="150"/>
      <c r="AB867" s="150"/>
      <c r="AC867" s="150"/>
      <c r="AD867" s="150"/>
      <c r="AE867" s="150"/>
      <c r="AF867" s="150"/>
      <c r="AG867" s="150" t="s">
        <v>335</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186" t="s">
        <v>951</v>
      </c>
      <c r="D868" s="165"/>
      <c r="E868" s="166">
        <v>18.559999999999999</v>
      </c>
      <c r="F868" s="160"/>
      <c r="G868" s="160"/>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335</v>
      </c>
      <c r="AH868" s="150">
        <v>0</v>
      </c>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57"/>
      <c r="B869" s="158"/>
      <c r="C869" s="186" t="s">
        <v>769</v>
      </c>
      <c r="D869" s="165"/>
      <c r="E869" s="166">
        <v>23.32</v>
      </c>
      <c r="F869" s="160"/>
      <c r="G869" s="160"/>
      <c r="H869" s="160"/>
      <c r="I869" s="160"/>
      <c r="J869" s="160"/>
      <c r="K869" s="160"/>
      <c r="L869" s="160"/>
      <c r="M869" s="160"/>
      <c r="N869" s="160"/>
      <c r="O869" s="160"/>
      <c r="P869" s="160"/>
      <c r="Q869" s="160"/>
      <c r="R869" s="160"/>
      <c r="S869" s="160"/>
      <c r="T869" s="160"/>
      <c r="U869" s="160"/>
      <c r="V869" s="160"/>
      <c r="W869" s="160"/>
      <c r="X869" s="150"/>
      <c r="Y869" s="150"/>
      <c r="Z869" s="150"/>
      <c r="AA869" s="150"/>
      <c r="AB869" s="150"/>
      <c r="AC869" s="150"/>
      <c r="AD869" s="150"/>
      <c r="AE869" s="150"/>
      <c r="AF869" s="150"/>
      <c r="AG869" s="150" t="s">
        <v>335</v>
      </c>
      <c r="AH869" s="150">
        <v>0</v>
      </c>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246"/>
      <c r="D870" s="247"/>
      <c r="E870" s="247"/>
      <c r="F870" s="247"/>
      <c r="G870" s="247"/>
      <c r="H870" s="160"/>
      <c r="I870" s="160"/>
      <c r="J870" s="160"/>
      <c r="K870" s="160"/>
      <c r="L870" s="160"/>
      <c r="M870" s="160"/>
      <c r="N870" s="160"/>
      <c r="O870" s="160"/>
      <c r="P870" s="160"/>
      <c r="Q870" s="160"/>
      <c r="R870" s="160"/>
      <c r="S870" s="160"/>
      <c r="T870" s="160"/>
      <c r="U870" s="160"/>
      <c r="V870" s="160"/>
      <c r="W870" s="160"/>
      <c r="X870" s="150"/>
      <c r="Y870" s="150"/>
      <c r="Z870" s="150"/>
      <c r="AA870" s="150"/>
      <c r="AB870" s="150"/>
      <c r="AC870" s="150"/>
      <c r="AD870" s="150"/>
      <c r="AE870" s="150"/>
      <c r="AF870" s="150"/>
      <c r="AG870" s="150" t="s">
        <v>315</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1" x14ac:dyDescent="0.2">
      <c r="A871" s="174">
        <v>124</v>
      </c>
      <c r="B871" s="175" t="s">
        <v>952</v>
      </c>
      <c r="C871" s="185" t="s">
        <v>953</v>
      </c>
      <c r="D871" s="176" t="s">
        <v>405</v>
      </c>
      <c r="E871" s="177">
        <v>126.18762</v>
      </c>
      <c r="F871" s="178"/>
      <c r="G871" s="179">
        <f>ROUND(E871*F871,2)</f>
        <v>0</v>
      </c>
      <c r="H871" s="178"/>
      <c r="I871" s="179">
        <f>ROUND(E871*H871,2)</f>
        <v>0</v>
      </c>
      <c r="J871" s="178"/>
      <c r="K871" s="179">
        <f>ROUND(E871*J871,2)</f>
        <v>0</v>
      </c>
      <c r="L871" s="179">
        <v>21</v>
      </c>
      <c r="M871" s="179">
        <f>G871*(1+L871/100)</f>
        <v>0</v>
      </c>
      <c r="N871" s="179">
        <v>0</v>
      </c>
      <c r="O871" s="179">
        <f>ROUND(E871*N871,2)</f>
        <v>0</v>
      </c>
      <c r="P871" s="179">
        <v>1.3390000000000001E-2</v>
      </c>
      <c r="Q871" s="179">
        <f>ROUND(E871*P871,2)</f>
        <v>1.69</v>
      </c>
      <c r="R871" s="179"/>
      <c r="S871" s="179" t="s">
        <v>342</v>
      </c>
      <c r="T871" s="180" t="s">
        <v>954</v>
      </c>
      <c r="U871" s="160">
        <v>8.831E-2</v>
      </c>
      <c r="V871" s="160">
        <f>ROUND(E871*U871,2)</f>
        <v>11.14</v>
      </c>
      <c r="W871" s="160"/>
      <c r="X871" s="150"/>
      <c r="Y871" s="150"/>
      <c r="Z871" s="150"/>
      <c r="AA871" s="150"/>
      <c r="AB871" s="150"/>
      <c r="AC871" s="150"/>
      <c r="AD871" s="150"/>
      <c r="AE871" s="150"/>
      <c r="AF871" s="150"/>
      <c r="AG871" s="150" t="s">
        <v>499</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186" t="s">
        <v>549</v>
      </c>
      <c r="D872" s="165"/>
      <c r="E872" s="166"/>
      <c r="F872" s="160"/>
      <c r="G872" s="160"/>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335</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57"/>
      <c r="B873" s="158"/>
      <c r="C873" s="186" t="s">
        <v>955</v>
      </c>
      <c r="D873" s="165"/>
      <c r="E873" s="166">
        <v>81.396000000000001</v>
      </c>
      <c r="F873" s="160"/>
      <c r="G873" s="160"/>
      <c r="H873" s="160"/>
      <c r="I873" s="160"/>
      <c r="J873" s="160"/>
      <c r="K873" s="160"/>
      <c r="L873" s="160"/>
      <c r="M873" s="160"/>
      <c r="N873" s="160"/>
      <c r="O873" s="160"/>
      <c r="P873" s="160"/>
      <c r="Q873" s="160"/>
      <c r="R873" s="160"/>
      <c r="S873" s="160"/>
      <c r="T873" s="160"/>
      <c r="U873" s="160"/>
      <c r="V873" s="160"/>
      <c r="W873" s="160"/>
      <c r="X873" s="150"/>
      <c r="Y873" s="150"/>
      <c r="Z873" s="150"/>
      <c r="AA873" s="150"/>
      <c r="AB873" s="150"/>
      <c r="AC873" s="150"/>
      <c r="AD873" s="150"/>
      <c r="AE873" s="150"/>
      <c r="AF873" s="150"/>
      <c r="AG873" s="150" t="s">
        <v>335</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186" t="s">
        <v>551</v>
      </c>
      <c r="D874" s="165"/>
      <c r="E874" s="166"/>
      <c r="F874" s="160"/>
      <c r="G874" s="160"/>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335</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57"/>
      <c r="B875" s="158"/>
      <c r="C875" s="186" t="s">
        <v>956</v>
      </c>
      <c r="D875" s="165"/>
      <c r="E875" s="166">
        <v>44.791620000000002</v>
      </c>
      <c r="F875" s="160"/>
      <c r="G875" s="160"/>
      <c r="H875" s="160"/>
      <c r="I875" s="160"/>
      <c r="J875" s="160"/>
      <c r="K875" s="160"/>
      <c r="L875" s="160"/>
      <c r="M875" s="160"/>
      <c r="N875" s="160"/>
      <c r="O875" s="160"/>
      <c r="P875" s="160"/>
      <c r="Q875" s="160"/>
      <c r="R875" s="160"/>
      <c r="S875" s="160"/>
      <c r="T875" s="160"/>
      <c r="U875" s="160"/>
      <c r="V875" s="160"/>
      <c r="W875" s="160"/>
      <c r="X875" s="150"/>
      <c r="Y875" s="150"/>
      <c r="Z875" s="150"/>
      <c r="AA875" s="150"/>
      <c r="AB875" s="150"/>
      <c r="AC875" s="150"/>
      <c r="AD875" s="150"/>
      <c r="AE875" s="150"/>
      <c r="AF875" s="150"/>
      <c r="AG875" s="150" t="s">
        <v>335</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246"/>
      <c r="D876" s="247"/>
      <c r="E876" s="247"/>
      <c r="F876" s="247"/>
      <c r="G876" s="247"/>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315</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74">
        <v>125</v>
      </c>
      <c r="B877" s="175" t="s">
        <v>957</v>
      </c>
      <c r="C877" s="185" t="s">
        <v>958</v>
      </c>
      <c r="D877" s="176" t="s">
        <v>717</v>
      </c>
      <c r="E877" s="177">
        <v>20</v>
      </c>
      <c r="F877" s="178"/>
      <c r="G877" s="179">
        <f>ROUND(E877*F877,2)</f>
        <v>0</v>
      </c>
      <c r="H877" s="178"/>
      <c r="I877" s="179">
        <f>ROUND(E877*H877,2)</f>
        <v>0</v>
      </c>
      <c r="J877" s="178"/>
      <c r="K877" s="179">
        <f>ROUND(E877*J877,2)</f>
        <v>0</v>
      </c>
      <c r="L877" s="179">
        <v>21</v>
      </c>
      <c r="M877" s="179">
        <f>G877*(1+L877/100)</f>
        <v>0</v>
      </c>
      <c r="N877" s="179">
        <v>0</v>
      </c>
      <c r="O877" s="179">
        <f>ROUND(E877*N877,2)</f>
        <v>0</v>
      </c>
      <c r="P877" s="179">
        <v>0</v>
      </c>
      <c r="Q877" s="179">
        <f>ROUND(E877*P877,2)</f>
        <v>0</v>
      </c>
      <c r="R877" s="179"/>
      <c r="S877" s="179" t="s">
        <v>342</v>
      </c>
      <c r="T877" s="180" t="s">
        <v>311</v>
      </c>
      <c r="U877" s="160">
        <v>0</v>
      </c>
      <c r="V877" s="160">
        <f>ROUND(E877*U877,2)</f>
        <v>0</v>
      </c>
      <c r="W877" s="160"/>
      <c r="X877" s="150"/>
      <c r="Y877" s="150"/>
      <c r="Z877" s="150"/>
      <c r="AA877" s="150"/>
      <c r="AB877" s="150"/>
      <c r="AC877" s="150"/>
      <c r="AD877" s="150"/>
      <c r="AE877" s="150"/>
      <c r="AF877" s="150"/>
      <c r="AG877" s="150" t="s">
        <v>358</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242"/>
      <c r="D878" s="243"/>
      <c r="E878" s="243"/>
      <c r="F878" s="243"/>
      <c r="G878" s="243"/>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315</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x14ac:dyDescent="0.2">
      <c r="A879" s="168" t="s">
        <v>305</v>
      </c>
      <c r="B879" s="169" t="s">
        <v>177</v>
      </c>
      <c r="C879" s="184" t="s">
        <v>178</v>
      </c>
      <c r="D879" s="170"/>
      <c r="E879" s="171"/>
      <c r="F879" s="172"/>
      <c r="G879" s="172">
        <f>SUMIF(AG880:AG886,"&lt;&gt;NOR",G880:G886)</f>
        <v>0</v>
      </c>
      <c r="H879" s="172"/>
      <c r="I879" s="172">
        <f>SUM(I880:I886)</f>
        <v>0</v>
      </c>
      <c r="J879" s="172"/>
      <c r="K879" s="172">
        <f>SUM(K880:K886)</f>
        <v>0</v>
      </c>
      <c r="L879" s="172"/>
      <c r="M879" s="172">
        <f>SUM(M880:M886)</f>
        <v>0</v>
      </c>
      <c r="N879" s="172"/>
      <c r="O879" s="172">
        <f>SUM(O880:O886)</f>
        <v>0</v>
      </c>
      <c r="P879" s="172"/>
      <c r="Q879" s="172">
        <f>SUM(Q880:Q886)</f>
        <v>0</v>
      </c>
      <c r="R879" s="172"/>
      <c r="S879" s="172"/>
      <c r="T879" s="173"/>
      <c r="U879" s="167"/>
      <c r="V879" s="167">
        <f>SUM(V880:V886)</f>
        <v>275.17</v>
      </c>
      <c r="W879" s="167"/>
      <c r="AG879" t="s">
        <v>306</v>
      </c>
    </row>
    <row r="880" spans="1:60" ht="33.75" outlineLevel="1" x14ac:dyDescent="0.2">
      <c r="A880" s="174">
        <v>126</v>
      </c>
      <c r="B880" s="175" t="s">
        <v>959</v>
      </c>
      <c r="C880" s="185" t="s">
        <v>960</v>
      </c>
      <c r="D880" s="176" t="s">
        <v>398</v>
      </c>
      <c r="E880" s="177">
        <v>106.77864</v>
      </c>
      <c r="F880" s="178"/>
      <c r="G880" s="179">
        <f>ROUND(E880*F880,2)</f>
        <v>0</v>
      </c>
      <c r="H880" s="178"/>
      <c r="I880" s="179">
        <f>ROUND(E880*H880,2)</f>
        <v>0</v>
      </c>
      <c r="J880" s="178"/>
      <c r="K880" s="179">
        <f>ROUND(E880*J880,2)</f>
        <v>0</v>
      </c>
      <c r="L880" s="179">
        <v>21</v>
      </c>
      <c r="M880" s="179">
        <f>G880*(1+L880/100)</f>
        <v>0</v>
      </c>
      <c r="N880" s="179">
        <v>0</v>
      </c>
      <c r="O880" s="179">
        <f>ROUND(E880*N880,2)</f>
        <v>0</v>
      </c>
      <c r="P880" s="179">
        <v>0</v>
      </c>
      <c r="Q880" s="179">
        <f>ROUND(E880*P880,2)</f>
        <v>0</v>
      </c>
      <c r="R880" s="179" t="s">
        <v>386</v>
      </c>
      <c r="S880" s="179" t="s">
        <v>310</v>
      </c>
      <c r="T880" s="180" t="s">
        <v>379</v>
      </c>
      <c r="U880" s="160">
        <v>2.577</v>
      </c>
      <c r="V880" s="160">
        <f>ROUND(E880*U880,2)</f>
        <v>275.17</v>
      </c>
      <c r="W880" s="160"/>
      <c r="X880" s="150"/>
      <c r="Y880" s="150"/>
      <c r="Z880" s="150"/>
      <c r="AA880" s="150"/>
      <c r="AB880" s="150"/>
      <c r="AC880" s="150"/>
      <c r="AD880" s="150"/>
      <c r="AE880" s="150"/>
      <c r="AF880" s="150"/>
      <c r="AG880" s="150" t="s">
        <v>961</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57"/>
      <c r="B881" s="158"/>
      <c r="C881" s="259" t="s">
        <v>962</v>
      </c>
      <c r="D881" s="260"/>
      <c r="E881" s="260"/>
      <c r="F881" s="260"/>
      <c r="G881" s="260"/>
      <c r="H881" s="160"/>
      <c r="I881" s="160"/>
      <c r="J881" s="160"/>
      <c r="K881" s="160"/>
      <c r="L881" s="160"/>
      <c r="M881" s="160"/>
      <c r="N881" s="160"/>
      <c r="O881" s="160"/>
      <c r="P881" s="160"/>
      <c r="Q881" s="160"/>
      <c r="R881" s="160"/>
      <c r="S881" s="160"/>
      <c r="T881" s="160"/>
      <c r="U881" s="160"/>
      <c r="V881" s="160"/>
      <c r="W881" s="160"/>
      <c r="X881" s="150"/>
      <c r="Y881" s="150"/>
      <c r="Z881" s="150"/>
      <c r="AA881" s="150"/>
      <c r="AB881" s="150"/>
      <c r="AC881" s="150"/>
      <c r="AD881" s="150"/>
      <c r="AE881" s="150"/>
      <c r="AF881" s="150"/>
      <c r="AG881" s="150" t="s">
        <v>388</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186" t="s">
        <v>963</v>
      </c>
      <c r="D882" s="165"/>
      <c r="E882" s="166"/>
      <c r="F882" s="160"/>
      <c r="G882" s="160"/>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335</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ht="22.5" outlineLevel="1" x14ac:dyDescent="0.2">
      <c r="A883" s="157"/>
      <c r="B883" s="158"/>
      <c r="C883" s="186" t="s">
        <v>964</v>
      </c>
      <c r="D883" s="165"/>
      <c r="E883" s="166"/>
      <c r="F883" s="160"/>
      <c r="G883" s="160"/>
      <c r="H883" s="160"/>
      <c r="I883" s="160"/>
      <c r="J883" s="160"/>
      <c r="K883" s="160"/>
      <c r="L883" s="160"/>
      <c r="M883" s="160"/>
      <c r="N883" s="160"/>
      <c r="O883" s="160"/>
      <c r="P883" s="160"/>
      <c r="Q883" s="160"/>
      <c r="R883" s="160"/>
      <c r="S883" s="160"/>
      <c r="T883" s="160"/>
      <c r="U883" s="160"/>
      <c r="V883" s="160"/>
      <c r="W883" s="160"/>
      <c r="X883" s="150"/>
      <c r="Y883" s="150"/>
      <c r="Z883" s="150"/>
      <c r="AA883" s="150"/>
      <c r="AB883" s="150"/>
      <c r="AC883" s="150"/>
      <c r="AD883" s="150"/>
      <c r="AE883" s="150"/>
      <c r="AF883" s="150"/>
      <c r="AG883" s="150" t="s">
        <v>335</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186" t="s">
        <v>965</v>
      </c>
      <c r="D884" s="165"/>
      <c r="E884" s="166"/>
      <c r="F884" s="160"/>
      <c r="G884" s="160"/>
      <c r="H884" s="160"/>
      <c r="I884" s="160"/>
      <c r="J884" s="160"/>
      <c r="K884" s="160"/>
      <c r="L884" s="160"/>
      <c r="M884" s="160"/>
      <c r="N884" s="160"/>
      <c r="O884" s="160"/>
      <c r="P884" s="160"/>
      <c r="Q884" s="160"/>
      <c r="R884" s="160"/>
      <c r="S884" s="160"/>
      <c r="T884" s="160"/>
      <c r="U884" s="160"/>
      <c r="V884" s="160"/>
      <c r="W884" s="160"/>
      <c r="X884" s="150"/>
      <c r="Y884" s="150"/>
      <c r="Z884" s="150"/>
      <c r="AA884" s="150"/>
      <c r="AB884" s="150"/>
      <c r="AC884" s="150"/>
      <c r="AD884" s="150"/>
      <c r="AE884" s="150"/>
      <c r="AF884" s="150"/>
      <c r="AG884" s="150" t="s">
        <v>335</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186" t="s">
        <v>966</v>
      </c>
      <c r="D885" s="165"/>
      <c r="E885" s="166">
        <v>106.77864</v>
      </c>
      <c r="F885" s="160"/>
      <c r="G885" s="160"/>
      <c r="H885" s="160"/>
      <c r="I885" s="160"/>
      <c r="J885" s="160"/>
      <c r="K885" s="160"/>
      <c r="L885" s="160"/>
      <c r="M885" s="160"/>
      <c r="N885" s="160"/>
      <c r="O885" s="160"/>
      <c r="P885" s="160"/>
      <c r="Q885" s="160"/>
      <c r="R885" s="160"/>
      <c r="S885" s="160"/>
      <c r="T885" s="160"/>
      <c r="U885" s="160"/>
      <c r="V885" s="160"/>
      <c r="W885" s="160"/>
      <c r="X885" s="150"/>
      <c r="Y885" s="150"/>
      <c r="Z885" s="150"/>
      <c r="AA885" s="150"/>
      <c r="AB885" s="150"/>
      <c r="AC885" s="150"/>
      <c r="AD885" s="150"/>
      <c r="AE885" s="150"/>
      <c r="AF885" s="150"/>
      <c r="AG885" s="150" t="s">
        <v>335</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246"/>
      <c r="D886" s="247"/>
      <c r="E886" s="247"/>
      <c r="F886" s="247"/>
      <c r="G886" s="247"/>
      <c r="H886" s="160"/>
      <c r="I886" s="160"/>
      <c r="J886" s="160"/>
      <c r="K886" s="160"/>
      <c r="L886" s="160"/>
      <c r="M886" s="160"/>
      <c r="N886" s="160"/>
      <c r="O886" s="160"/>
      <c r="P886" s="160"/>
      <c r="Q886" s="160"/>
      <c r="R886" s="160"/>
      <c r="S886" s="160"/>
      <c r="T886" s="160"/>
      <c r="U886" s="160"/>
      <c r="V886" s="160"/>
      <c r="W886" s="160"/>
      <c r="X886" s="150"/>
      <c r="Y886" s="150"/>
      <c r="Z886" s="150"/>
      <c r="AA886" s="150"/>
      <c r="AB886" s="150"/>
      <c r="AC886" s="150"/>
      <c r="AD886" s="150"/>
      <c r="AE886" s="150"/>
      <c r="AF886" s="150"/>
      <c r="AG886" s="150" t="s">
        <v>315</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x14ac:dyDescent="0.2">
      <c r="A887" s="168" t="s">
        <v>305</v>
      </c>
      <c r="B887" s="169" t="s">
        <v>179</v>
      </c>
      <c r="C887" s="184" t="s">
        <v>180</v>
      </c>
      <c r="D887" s="170"/>
      <c r="E887" s="171"/>
      <c r="F887" s="172"/>
      <c r="G887" s="172">
        <f>SUMIF(AG888:AG899,"&lt;&gt;NOR",G888:G899)</f>
        <v>0</v>
      </c>
      <c r="H887" s="172"/>
      <c r="I887" s="172">
        <f>SUM(I888:I899)</f>
        <v>0</v>
      </c>
      <c r="J887" s="172"/>
      <c r="K887" s="172">
        <f>SUM(K888:K899)</f>
        <v>0</v>
      </c>
      <c r="L887" s="172"/>
      <c r="M887" s="172">
        <f>SUM(M888:M899)</f>
        <v>0</v>
      </c>
      <c r="N887" s="172"/>
      <c r="O887" s="172">
        <f>SUM(O888:O899)</f>
        <v>0</v>
      </c>
      <c r="P887" s="172"/>
      <c r="Q887" s="172">
        <f>SUM(Q888:Q899)</f>
        <v>0</v>
      </c>
      <c r="R887" s="172"/>
      <c r="S887" s="172"/>
      <c r="T887" s="173"/>
      <c r="U887" s="167"/>
      <c r="V887" s="167">
        <f>SUM(V888:V899)</f>
        <v>0</v>
      </c>
      <c r="W887" s="167"/>
      <c r="AG887" t="s">
        <v>306</v>
      </c>
    </row>
    <row r="888" spans="1:60" outlineLevel="1" x14ac:dyDescent="0.2">
      <c r="A888" s="174">
        <v>127</v>
      </c>
      <c r="B888" s="175" t="s">
        <v>967</v>
      </c>
      <c r="C888" s="185" t="s">
        <v>968</v>
      </c>
      <c r="D888" s="176" t="s">
        <v>929</v>
      </c>
      <c r="E888" s="177">
        <v>8</v>
      </c>
      <c r="F888" s="178"/>
      <c r="G888" s="179">
        <f>ROUND(E888*F888,2)</f>
        <v>0</v>
      </c>
      <c r="H888" s="178"/>
      <c r="I888" s="179">
        <f>ROUND(E888*H888,2)</f>
        <v>0</v>
      </c>
      <c r="J888" s="178"/>
      <c r="K888" s="179">
        <f>ROUND(E888*J888,2)</f>
        <v>0</v>
      </c>
      <c r="L888" s="179">
        <v>21</v>
      </c>
      <c r="M888" s="179">
        <f>G888*(1+L888/100)</f>
        <v>0</v>
      </c>
      <c r="N888" s="179">
        <v>0</v>
      </c>
      <c r="O888" s="179">
        <f>ROUND(E888*N888,2)</f>
        <v>0</v>
      </c>
      <c r="P888" s="179">
        <v>0</v>
      </c>
      <c r="Q888" s="179">
        <f>ROUND(E888*P888,2)</f>
        <v>0</v>
      </c>
      <c r="R888" s="179"/>
      <c r="S888" s="179" t="s">
        <v>342</v>
      </c>
      <c r="T888" s="180" t="s">
        <v>311</v>
      </c>
      <c r="U888" s="160">
        <v>0</v>
      </c>
      <c r="V888" s="160">
        <f>ROUND(E888*U888,2)</f>
        <v>0</v>
      </c>
      <c r="W888" s="160"/>
      <c r="X888" s="150"/>
      <c r="Y888" s="150"/>
      <c r="Z888" s="150"/>
      <c r="AA888" s="150"/>
      <c r="AB888" s="150"/>
      <c r="AC888" s="150"/>
      <c r="AD888" s="150"/>
      <c r="AE888" s="150"/>
      <c r="AF888" s="150"/>
      <c r="AG888" s="150" t="s">
        <v>358</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57"/>
      <c r="B889" s="158"/>
      <c r="C889" s="242"/>
      <c r="D889" s="243"/>
      <c r="E889" s="243"/>
      <c r="F889" s="243"/>
      <c r="G889" s="243"/>
      <c r="H889" s="160"/>
      <c r="I889" s="160"/>
      <c r="J889" s="160"/>
      <c r="K889" s="160"/>
      <c r="L889" s="160"/>
      <c r="M889" s="160"/>
      <c r="N889" s="160"/>
      <c r="O889" s="160"/>
      <c r="P889" s="160"/>
      <c r="Q889" s="160"/>
      <c r="R889" s="160"/>
      <c r="S889" s="160"/>
      <c r="T889" s="160"/>
      <c r="U889" s="160"/>
      <c r="V889" s="160"/>
      <c r="W889" s="160"/>
      <c r="X889" s="150"/>
      <c r="Y889" s="150"/>
      <c r="Z889" s="150"/>
      <c r="AA889" s="150"/>
      <c r="AB889" s="150"/>
      <c r="AC889" s="150"/>
      <c r="AD889" s="150"/>
      <c r="AE889" s="150"/>
      <c r="AF889" s="150"/>
      <c r="AG889" s="150" t="s">
        <v>315</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74">
        <v>128</v>
      </c>
      <c r="B890" s="175" t="s">
        <v>969</v>
      </c>
      <c r="C890" s="185" t="s">
        <v>970</v>
      </c>
      <c r="D890" s="176" t="s">
        <v>518</v>
      </c>
      <c r="E890" s="177">
        <v>15</v>
      </c>
      <c r="F890" s="178"/>
      <c r="G890" s="179">
        <f>ROUND(E890*F890,2)</f>
        <v>0</v>
      </c>
      <c r="H890" s="178"/>
      <c r="I890" s="179">
        <f>ROUND(E890*H890,2)</f>
        <v>0</v>
      </c>
      <c r="J890" s="178"/>
      <c r="K890" s="179">
        <f>ROUND(E890*J890,2)</f>
        <v>0</v>
      </c>
      <c r="L890" s="179">
        <v>21</v>
      </c>
      <c r="M890" s="179">
        <f>G890*(1+L890/100)</f>
        <v>0</v>
      </c>
      <c r="N890" s="179">
        <v>0</v>
      </c>
      <c r="O890" s="179">
        <f>ROUND(E890*N890,2)</f>
        <v>0</v>
      </c>
      <c r="P890" s="179">
        <v>0</v>
      </c>
      <c r="Q890" s="179">
        <f>ROUND(E890*P890,2)</f>
        <v>0</v>
      </c>
      <c r="R890" s="179"/>
      <c r="S890" s="179" t="s">
        <v>342</v>
      </c>
      <c r="T890" s="180" t="s">
        <v>311</v>
      </c>
      <c r="U890" s="160">
        <v>0</v>
      </c>
      <c r="V890" s="160">
        <f>ROUND(E890*U890,2)</f>
        <v>0</v>
      </c>
      <c r="W890" s="160"/>
      <c r="X890" s="150"/>
      <c r="Y890" s="150"/>
      <c r="Z890" s="150"/>
      <c r="AA890" s="150"/>
      <c r="AB890" s="150"/>
      <c r="AC890" s="150"/>
      <c r="AD890" s="150"/>
      <c r="AE890" s="150"/>
      <c r="AF890" s="150"/>
      <c r="AG890" s="150" t="s">
        <v>358</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57"/>
      <c r="B891" s="158"/>
      <c r="C891" s="242"/>
      <c r="D891" s="243"/>
      <c r="E891" s="243"/>
      <c r="F891" s="243"/>
      <c r="G891" s="243"/>
      <c r="H891" s="160"/>
      <c r="I891" s="160"/>
      <c r="J891" s="160"/>
      <c r="K891" s="160"/>
      <c r="L891" s="160"/>
      <c r="M891" s="160"/>
      <c r="N891" s="160"/>
      <c r="O891" s="160"/>
      <c r="P891" s="160"/>
      <c r="Q891" s="160"/>
      <c r="R891" s="160"/>
      <c r="S891" s="160"/>
      <c r="T891" s="160"/>
      <c r="U891" s="160"/>
      <c r="V891" s="160"/>
      <c r="W891" s="160"/>
      <c r="X891" s="150"/>
      <c r="Y891" s="150"/>
      <c r="Z891" s="150"/>
      <c r="AA891" s="150"/>
      <c r="AB891" s="150"/>
      <c r="AC891" s="150"/>
      <c r="AD891" s="150"/>
      <c r="AE891" s="150"/>
      <c r="AF891" s="150"/>
      <c r="AG891" s="150" t="s">
        <v>315</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74">
        <v>129</v>
      </c>
      <c r="B892" s="175" t="s">
        <v>971</v>
      </c>
      <c r="C892" s="185" t="s">
        <v>972</v>
      </c>
      <c r="D892" s="176" t="s">
        <v>589</v>
      </c>
      <c r="E892" s="177">
        <v>12</v>
      </c>
      <c r="F892" s="178"/>
      <c r="G892" s="179">
        <f>ROUND(E892*F892,2)</f>
        <v>0</v>
      </c>
      <c r="H892" s="178"/>
      <c r="I892" s="179">
        <f>ROUND(E892*H892,2)</f>
        <v>0</v>
      </c>
      <c r="J892" s="178"/>
      <c r="K892" s="179">
        <f>ROUND(E892*J892,2)</f>
        <v>0</v>
      </c>
      <c r="L892" s="179">
        <v>21</v>
      </c>
      <c r="M892" s="179">
        <f>G892*(1+L892/100)</f>
        <v>0</v>
      </c>
      <c r="N892" s="179">
        <v>0</v>
      </c>
      <c r="O892" s="179">
        <f>ROUND(E892*N892,2)</f>
        <v>0</v>
      </c>
      <c r="P892" s="179">
        <v>0</v>
      </c>
      <c r="Q892" s="179">
        <f>ROUND(E892*P892,2)</f>
        <v>0</v>
      </c>
      <c r="R892" s="179"/>
      <c r="S892" s="179" t="s">
        <v>342</v>
      </c>
      <c r="T892" s="180" t="s">
        <v>311</v>
      </c>
      <c r="U892" s="160">
        <v>0</v>
      </c>
      <c r="V892" s="160">
        <f>ROUND(E892*U892,2)</f>
        <v>0</v>
      </c>
      <c r="W892" s="160"/>
      <c r="X892" s="150"/>
      <c r="Y892" s="150"/>
      <c r="Z892" s="150"/>
      <c r="AA892" s="150"/>
      <c r="AB892" s="150"/>
      <c r="AC892" s="150"/>
      <c r="AD892" s="150"/>
      <c r="AE892" s="150"/>
      <c r="AF892" s="150"/>
      <c r="AG892" s="150" t="s">
        <v>358</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57"/>
      <c r="B893" s="158"/>
      <c r="C893" s="242"/>
      <c r="D893" s="243"/>
      <c r="E893" s="243"/>
      <c r="F893" s="243"/>
      <c r="G893" s="243"/>
      <c r="H893" s="160"/>
      <c r="I893" s="160"/>
      <c r="J893" s="160"/>
      <c r="K893" s="160"/>
      <c r="L893" s="160"/>
      <c r="M893" s="160"/>
      <c r="N893" s="160"/>
      <c r="O893" s="160"/>
      <c r="P893" s="160"/>
      <c r="Q893" s="160"/>
      <c r="R893" s="160"/>
      <c r="S893" s="160"/>
      <c r="T893" s="160"/>
      <c r="U893" s="160"/>
      <c r="V893" s="160"/>
      <c r="W893" s="160"/>
      <c r="X893" s="150"/>
      <c r="Y893" s="150"/>
      <c r="Z893" s="150"/>
      <c r="AA893" s="150"/>
      <c r="AB893" s="150"/>
      <c r="AC893" s="150"/>
      <c r="AD893" s="150"/>
      <c r="AE893" s="150"/>
      <c r="AF893" s="150"/>
      <c r="AG893" s="150" t="s">
        <v>315</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74">
        <v>130</v>
      </c>
      <c r="B894" s="175" t="s">
        <v>973</v>
      </c>
      <c r="C894" s="185" t="s">
        <v>974</v>
      </c>
      <c r="D894" s="176" t="s">
        <v>518</v>
      </c>
      <c r="E894" s="177">
        <v>30</v>
      </c>
      <c r="F894" s="178"/>
      <c r="G894" s="179">
        <f>ROUND(E894*F894,2)</f>
        <v>0</v>
      </c>
      <c r="H894" s="178"/>
      <c r="I894" s="179">
        <f>ROUND(E894*H894,2)</f>
        <v>0</v>
      </c>
      <c r="J894" s="178"/>
      <c r="K894" s="179">
        <f>ROUND(E894*J894,2)</f>
        <v>0</v>
      </c>
      <c r="L894" s="179">
        <v>21</v>
      </c>
      <c r="M894" s="179">
        <f>G894*(1+L894/100)</f>
        <v>0</v>
      </c>
      <c r="N894" s="179">
        <v>0</v>
      </c>
      <c r="O894" s="179">
        <f>ROUND(E894*N894,2)</f>
        <v>0</v>
      </c>
      <c r="P894" s="179">
        <v>0</v>
      </c>
      <c r="Q894" s="179">
        <f>ROUND(E894*P894,2)</f>
        <v>0</v>
      </c>
      <c r="R894" s="179"/>
      <c r="S894" s="179" t="s">
        <v>342</v>
      </c>
      <c r="T894" s="180" t="s">
        <v>311</v>
      </c>
      <c r="U894" s="160">
        <v>0</v>
      </c>
      <c r="V894" s="160">
        <f>ROUND(E894*U894,2)</f>
        <v>0</v>
      </c>
      <c r="W894" s="160"/>
      <c r="X894" s="150"/>
      <c r="Y894" s="150"/>
      <c r="Z894" s="150"/>
      <c r="AA894" s="150"/>
      <c r="AB894" s="150"/>
      <c r="AC894" s="150"/>
      <c r="AD894" s="150"/>
      <c r="AE894" s="150"/>
      <c r="AF894" s="150"/>
      <c r="AG894" s="150" t="s">
        <v>358</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242"/>
      <c r="D895" s="243"/>
      <c r="E895" s="243"/>
      <c r="F895" s="243"/>
      <c r="G895" s="243"/>
      <c r="H895" s="160"/>
      <c r="I895" s="160"/>
      <c r="J895" s="160"/>
      <c r="K895" s="160"/>
      <c r="L895" s="160"/>
      <c r="M895" s="160"/>
      <c r="N895" s="160"/>
      <c r="O895" s="160"/>
      <c r="P895" s="160"/>
      <c r="Q895" s="160"/>
      <c r="R895" s="160"/>
      <c r="S895" s="160"/>
      <c r="T895" s="160"/>
      <c r="U895" s="160"/>
      <c r="V895" s="160"/>
      <c r="W895" s="160"/>
      <c r="X895" s="150"/>
      <c r="Y895" s="150"/>
      <c r="Z895" s="150"/>
      <c r="AA895" s="150"/>
      <c r="AB895" s="150"/>
      <c r="AC895" s="150"/>
      <c r="AD895" s="150"/>
      <c r="AE895" s="150"/>
      <c r="AF895" s="150"/>
      <c r="AG895" s="150" t="s">
        <v>315</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1" x14ac:dyDescent="0.2">
      <c r="A896" s="174">
        <v>131</v>
      </c>
      <c r="B896" s="175" t="s">
        <v>975</v>
      </c>
      <c r="C896" s="185" t="s">
        <v>976</v>
      </c>
      <c r="D896" s="176" t="s">
        <v>491</v>
      </c>
      <c r="E896" s="177">
        <v>256</v>
      </c>
      <c r="F896" s="178"/>
      <c r="G896" s="179">
        <f>ROUND(E896*F896,2)</f>
        <v>0</v>
      </c>
      <c r="H896" s="178"/>
      <c r="I896" s="179">
        <f>ROUND(E896*H896,2)</f>
        <v>0</v>
      </c>
      <c r="J896" s="178"/>
      <c r="K896" s="179">
        <f>ROUND(E896*J896,2)</f>
        <v>0</v>
      </c>
      <c r="L896" s="179">
        <v>21</v>
      </c>
      <c r="M896" s="179">
        <f>G896*(1+L896/100)</f>
        <v>0</v>
      </c>
      <c r="N896" s="179">
        <v>0</v>
      </c>
      <c r="O896" s="179">
        <f>ROUND(E896*N896,2)</f>
        <v>0</v>
      </c>
      <c r="P896" s="179">
        <v>0</v>
      </c>
      <c r="Q896" s="179">
        <f>ROUND(E896*P896,2)</f>
        <v>0</v>
      </c>
      <c r="R896" s="179"/>
      <c r="S896" s="179" t="s">
        <v>342</v>
      </c>
      <c r="T896" s="180" t="s">
        <v>311</v>
      </c>
      <c r="U896" s="160">
        <v>0</v>
      </c>
      <c r="V896" s="160">
        <f>ROUND(E896*U896,2)</f>
        <v>0</v>
      </c>
      <c r="W896" s="160"/>
      <c r="X896" s="150"/>
      <c r="Y896" s="150"/>
      <c r="Z896" s="150"/>
      <c r="AA896" s="150"/>
      <c r="AB896" s="150"/>
      <c r="AC896" s="150"/>
      <c r="AD896" s="150"/>
      <c r="AE896" s="150"/>
      <c r="AF896" s="150"/>
      <c r="AG896" s="150" t="s">
        <v>358</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57"/>
      <c r="B897" s="158"/>
      <c r="C897" s="242"/>
      <c r="D897" s="243"/>
      <c r="E897" s="243"/>
      <c r="F897" s="243"/>
      <c r="G897" s="243"/>
      <c r="H897" s="160"/>
      <c r="I897" s="160"/>
      <c r="J897" s="160"/>
      <c r="K897" s="160"/>
      <c r="L897" s="160"/>
      <c r="M897" s="160"/>
      <c r="N897" s="160"/>
      <c r="O897" s="160"/>
      <c r="P897" s="160"/>
      <c r="Q897" s="160"/>
      <c r="R897" s="160"/>
      <c r="S897" s="160"/>
      <c r="T897" s="160"/>
      <c r="U897" s="160"/>
      <c r="V897" s="160"/>
      <c r="W897" s="160"/>
      <c r="X897" s="150"/>
      <c r="Y897" s="150"/>
      <c r="Z897" s="150"/>
      <c r="AA897" s="150"/>
      <c r="AB897" s="150"/>
      <c r="AC897" s="150"/>
      <c r="AD897" s="150"/>
      <c r="AE897" s="150"/>
      <c r="AF897" s="150"/>
      <c r="AG897" s="150" t="s">
        <v>315</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ht="22.5" outlineLevel="1" x14ac:dyDescent="0.2">
      <c r="A898" s="174">
        <v>132</v>
      </c>
      <c r="B898" s="175" t="s">
        <v>977</v>
      </c>
      <c r="C898" s="185" t="s">
        <v>978</v>
      </c>
      <c r="D898" s="176" t="s">
        <v>518</v>
      </c>
      <c r="E898" s="177">
        <v>192</v>
      </c>
      <c r="F898" s="178"/>
      <c r="G898" s="179">
        <f>ROUND(E898*F898,2)</f>
        <v>0</v>
      </c>
      <c r="H898" s="178"/>
      <c r="I898" s="179">
        <f>ROUND(E898*H898,2)</f>
        <v>0</v>
      </c>
      <c r="J898" s="178"/>
      <c r="K898" s="179">
        <f>ROUND(E898*J898,2)</f>
        <v>0</v>
      </c>
      <c r="L898" s="179">
        <v>21</v>
      </c>
      <c r="M898" s="179">
        <f>G898*(1+L898/100)</f>
        <v>0</v>
      </c>
      <c r="N898" s="179">
        <v>0</v>
      </c>
      <c r="O898" s="179">
        <f>ROUND(E898*N898,2)</f>
        <v>0</v>
      </c>
      <c r="P898" s="179">
        <v>0</v>
      </c>
      <c r="Q898" s="179">
        <f>ROUND(E898*P898,2)</f>
        <v>0</v>
      </c>
      <c r="R898" s="179"/>
      <c r="S898" s="179" t="s">
        <v>342</v>
      </c>
      <c r="T898" s="180" t="s">
        <v>311</v>
      </c>
      <c r="U898" s="160">
        <v>0</v>
      </c>
      <c r="V898" s="160">
        <f>ROUND(E898*U898,2)</f>
        <v>0</v>
      </c>
      <c r="W898" s="160"/>
      <c r="X898" s="150"/>
      <c r="Y898" s="150"/>
      <c r="Z898" s="150"/>
      <c r="AA898" s="150"/>
      <c r="AB898" s="150"/>
      <c r="AC898" s="150"/>
      <c r="AD898" s="150"/>
      <c r="AE898" s="150"/>
      <c r="AF898" s="150"/>
      <c r="AG898" s="150" t="s">
        <v>358</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242"/>
      <c r="D899" s="243"/>
      <c r="E899" s="243"/>
      <c r="F899" s="243"/>
      <c r="G899" s="243"/>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315</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x14ac:dyDescent="0.2">
      <c r="A900" s="168" t="s">
        <v>305</v>
      </c>
      <c r="B900" s="169" t="s">
        <v>236</v>
      </c>
      <c r="C900" s="184" t="s">
        <v>237</v>
      </c>
      <c r="D900" s="170"/>
      <c r="E900" s="171"/>
      <c r="F900" s="172"/>
      <c r="G900" s="172">
        <f>SUMIF(AG901:AG914,"&lt;&gt;NOR",G901:G914)</f>
        <v>0</v>
      </c>
      <c r="H900" s="172"/>
      <c r="I900" s="172">
        <f>SUM(I901:I914)</f>
        <v>0</v>
      </c>
      <c r="J900" s="172"/>
      <c r="K900" s="172">
        <f>SUM(K901:K914)</f>
        <v>0</v>
      </c>
      <c r="L900" s="172"/>
      <c r="M900" s="172">
        <f>SUM(M901:M914)</f>
        <v>0</v>
      </c>
      <c r="N900" s="172"/>
      <c r="O900" s="172">
        <f>SUM(O901:O914)</f>
        <v>0.36</v>
      </c>
      <c r="P900" s="172"/>
      <c r="Q900" s="172">
        <f>SUM(Q901:Q914)</f>
        <v>0</v>
      </c>
      <c r="R900" s="172"/>
      <c r="S900" s="172"/>
      <c r="T900" s="173"/>
      <c r="U900" s="167"/>
      <c r="V900" s="167">
        <f>SUM(V901:V914)</f>
        <v>0</v>
      </c>
      <c r="W900" s="167"/>
      <c r="AG900" t="s">
        <v>306</v>
      </c>
    </row>
    <row r="901" spans="1:60" ht="22.5" outlineLevel="1" x14ac:dyDescent="0.2">
      <c r="A901" s="174">
        <v>133</v>
      </c>
      <c r="B901" s="175" t="s">
        <v>979</v>
      </c>
      <c r="C901" s="185" t="s">
        <v>980</v>
      </c>
      <c r="D901" s="176" t="s">
        <v>405</v>
      </c>
      <c r="E901" s="177">
        <v>94.989519999999999</v>
      </c>
      <c r="F901" s="178"/>
      <c r="G901" s="179">
        <f>ROUND(E901*F901,2)</f>
        <v>0</v>
      </c>
      <c r="H901" s="178"/>
      <c r="I901" s="179">
        <f>ROUND(E901*H901,2)</f>
        <v>0</v>
      </c>
      <c r="J901" s="178"/>
      <c r="K901" s="179">
        <f>ROUND(E901*J901,2)</f>
        <v>0</v>
      </c>
      <c r="L901" s="179">
        <v>21</v>
      </c>
      <c r="M901" s="179">
        <f>G901*(1+L901/100)</f>
        <v>0</v>
      </c>
      <c r="N901" s="179">
        <v>3.7799999999999999E-3</v>
      </c>
      <c r="O901" s="179">
        <f>ROUND(E901*N901,2)</f>
        <v>0.36</v>
      </c>
      <c r="P901" s="179">
        <v>0</v>
      </c>
      <c r="Q901" s="179">
        <f>ROUND(E901*P901,2)</f>
        <v>0</v>
      </c>
      <c r="R901" s="179" t="s">
        <v>981</v>
      </c>
      <c r="S901" s="179" t="s">
        <v>310</v>
      </c>
      <c r="T901" s="180" t="s">
        <v>379</v>
      </c>
      <c r="U901" s="160">
        <v>0</v>
      </c>
      <c r="V901" s="160">
        <f>ROUND(E901*U901,2)</f>
        <v>0</v>
      </c>
      <c r="W901" s="160"/>
      <c r="X901" s="150"/>
      <c r="Y901" s="150"/>
      <c r="Z901" s="150"/>
      <c r="AA901" s="150"/>
      <c r="AB901" s="150"/>
      <c r="AC901" s="150"/>
      <c r="AD901" s="150"/>
      <c r="AE901" s="150"/>
      <c r="AF901" s="150"/>
      <c r="AG901" s="150" t="s">
        <v>982</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ht="22.5" outlineLevel="1" x14ac:dyDescent="0.2">
      <c r="A902" s="157"/>
      <c r="B902" s="158"/>
      <c r="C902" s="244" t="s">
        <v>983</v>
      </c>
      <c r="D902" s="245"/>
      <c r="E902" s="245"/>
      <c r="F902" s="245"/>
      <c r="G902" s="245"/>
      <c r="H902" s="160"/>
      <c r="I902" s="160"/>
      <c r="J902" s="160"/>
      <c r="K902" s="160"/>
      <c r="L902" s="160"/>
      <c r="M902" s="160"/>
      <c r="N902" s="160"/>
      <c r="O902" s="160"/>
      <c r="P902" s="160"/>
      <c r="Q902" s="160"/>
      <c r="R902" s="160"/>
      <c r="S902" s="160"/>
      <c r="T902" s="160"/>
      <c r="U902" s="160"/>
      <c r="V902" s="160"/>
      <c r="W902" s="160"/>
      <c r="X902" s="150"/>
      <c r="Y902" s="150"/>
      <c r="Z902" s="150"/>
      <c r="AA902" s="150"/>
      <c r="AB902" s="150"/>
      <c r="AC902" s="150"/>
      <c r="AD902" s="150"/>
      <c r="AE902" s="150"/>
      <c r="AF902" s="150"/>
      <c r="AG902" s="150" t="s">
        <v>314</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81" t="str">
        <f>C902</f>
        <v>Nanesení hydroizolační stěrky ve dvou vrstvách. Vlepení těsnicí pásky do spoje podlaha-stěna, přitlačení a uhlazení, přetažení pásky další vrstvou izolační stěrky.</v>
      </c>
      <c r="BB902" s="150"/>
      <c r="BC902" s="150"/>
      <c r="BD902" s="150"/>
      <c r="BE902" s="150"/>
      <c r="BF902" s="150"/>
      <c r="BG902" s="150"/>
      <c r="BH902" s="150"/>
    </row>
    <row r="903" spans="1:60" outlineLevel="1" x14ac:dyDescent="0.2">
      <c r="A903" s="157"/>
      <c r="B903" s="158"/>
      <c r="C903" s="186" t="s">
        <v>610</v>
      </c>
      <c r="D903" s="165"/>
      <c r="E903" s="166"/>
      <c r="F903" s="160"/>
      <c r="G903" s="160"/>
      <c r="H903" s="160"/>
      <c r="I903" s="160"/>
      <c r="J903" s="160"/>
      <c r="K903" s="160"/>
      <c r="L903" s="160"/>
      <c r="M903" s="160"/>
      <c r="N903" s="160"/>
      <c r="O903" s="160"/>
      <c r="P903" s="160"/>
      <c r="Q903" s="160"/>
      <c r="R903" s="160"/>
      <c r="S903" s="160"/>
      <c r="T903" s="160"/>
      <c r="U903" s="160"/>
      <c r="V903" s="160"/>
      <c r="W903" s="160"/>
      <c r="X903" s="150"/>
      <c r="Y903" s="150"/>
      <c r="Z903" s="150"/>
      <c r="AA903" s="150"/>
      <c r="AB903" s="150"/>
      <c r="AC903" s="150"/>
      <c r="AD903" s="150"/>
      <c r="AE903" s="150"/>
      <c r="AF903" s="150"/>
      <c r="AG903" s="150" t="s">
        <v>335</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186" t="s">
        <v>611</v>
      </c>
      <c r="D904" s="165"/>
      <c r="E904" s="166"/>
      <c r="F904" s="160"/>
      <c r="G904" s="160"/>
      <c r="H904" s="160"/>
      <c r="I904" s="160"/>
      <c r="J904" s="160"/>
      <c r="K904" s="160"/>
      <c r="L904" s="160"/>
      <c r="M904" s="160"/>
      <c r="N904" s="160"/>
      <c r="O904" s="160"/>
      <c r="P904" s="160"/>
      <c r="Q904" s="160"/>
      <c r="R904" s="160"/>
      <c r="S904" s="160"/>
      <c r="T904" s="160"/>
      <c r="U904" s="160"/>
      <c r="V904" s="160"/>
      <c r="W904" s="160"/>
      <c r="X904" s="150"/>
      <c r="Y904" s="150"/>
      <c r="Z904" s="150"/>
      <c r="AA904" s="150"/>
      <c r="AB904" s="150"/>
      <c r="AC904" s="150"/>
      <c r="AD904" s="150"/>
      <c r="AE904" s="150"/>
      <c r="AF904" s="150"/>
      <c r="AG904" s="150" t="s">
        <v>335</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186" t="s">
        <v>612</v>
      </c>
      <c r="D905" s="165"/>
      <c r="E905" s="166">
        <v>5.61</v>
      </c>
      <c r="F905" s="160"/>
      <c r="G905" s="160"/>
      <c r="H905" s="160"/>
      <c r="I905" s="160"/>
      <c r="J905" s="160"/>
      <c r="K905" s="160"/>
      <c r="L905" s="160"/>
      <c r="M905" s="160"/>
      <c r="N905" s="160"/>
      <c r="O905" s="160"/>
      <c r="P905" s="160"/>
      <c r="Q905" s="160"/>
      <c r="R905" s="160"/>
      <c r="S905" s="160"/>
      <c r="T905" s="160"/>
      <c r="U905" s="160"/>
      <c r="V905" s="160"/>
      <c r="W905" s="160"/>
      <c r="X905" s="150"/>
      <c r="Y905" s="150"/>
      <c r="Z905" s="150"/>
      <c r="AA905" s="150"/>
      <c r="AB905" s="150"/>
      <c r="AC905" s="150"/>
      <c r="AD905" s="150"/>
      <c r="AE905" s="150"/>
      <c r="AF905" s="150"/>
      <c r="AG905" s="150" t="s">
        <v>335</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57"/>
      <c r="B906" s="158"/>
      <c r="C906" s="186" t="s">
        <v>615</v>
      </c>
      <c r="D906" s="165"/>
      <c r="E906" s="166"/>
      <c r="F906" s="160"/>
      <c r="G906" s="160"/>
      <c r="H906" s="160"/>
      <c r="I906" s="160"/>
      <c r="J906" s="160"/>
      <c r="K906" s="160"/>
      <c r="L906" s="160"/>
      <c r="M906" s="160"/>
      <c r="N906" s="160"/>
      <c r="O906" s="160"/>
      <c r="P906" s="160"/>
      <c r="Q906" s="160"/>
      <c r="R906" s="160"/>
      <c r="S906" s="160"/>
      <c r="T906" s="160"/>
      <c r="U906" s="160"/>
      <c r="V906" s="160"/>
      <c r="W906" s="160"/>
      <c r="X906" s="150"/>
      <c r="Y906" s="150"/>
      <c r="Z906" s="150"/>
      <c r="AA906" s="150"/>
      <c r="AB906" s="150"/>
      <c r="AC906" s="150"/>
      <c r="AD906" s="150"/>
      <c r="AE906" s="150"/>
      <c r="AF906" s="150"/>
      <c r="AG906" s="150" t="s">
        <v>335</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186" t="s">
        <v>984</v>
      </c>
      <c r="D907" s="165"/>
      <c r="E907" s="166">
        <v>28.96</v>
      </c>
      <c r="F907" s="160"/>
      <c r="G907" s="160"/>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335</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57"/>
      <c r="B908" s="158"/>
      <c r="C908" s="186" t="s">
        <v>985</v>
      </c>
      <c r="D908" s="165"/>
      <c r="E908" s="166"/>
      <c r="F908" s="160"/>
      <c r="G908" s="160"/>
      <c r="H908" s="160"/>
      <c r="I908" s="160"/>
      <c r="J908" s="160"/>
      <c r="K908" s="160"/>
      <c r="L908" s="160"/>
      <c r="M908" s="160"/>
      <c r="N908" s="160"/>
      <c r="O908" s="160"/>
      <c r="P908" s="160"/>
      <c r="Q908" s="160"/>
      <c r="R908" s="160"/>
      <c r="S908" s="160"/>
      <c r="T908" s="160"/>
      <c r="U908" s="160"/>
      <c r="V908" s="160"/>
      <c r="W908" s="160"/>
      <c r="X908" s="150"/>
      <c r="Y908" s="150"/>
      <c r="Z908" s="150"/>
      <c r="AA908" s="150"/>
      <c r="AB908" s="150"/>
      <c r="AC908" s="150"/>
      <c r="AD908" s="150"/>
      <c r="AE908" s="150"/>
      <c r="AF908" s="150"/>
      <c r="AG908" s="150" t="s">
        <v>335</v>
      </c>
      <c r="AH908" s="150">
        <v>0</v>
      </c>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186" t="s">
        <v>986</v>
      </c>
      <c r="D909" s="165"/>
      <c r="E909" s="166"/>
      <c r="F909" s="160"/>
      <c r="G909" s="160"/>
      <c r="H909" s="160"/>
      <c r="I909" s="160"/>
      <c r="J909" s="160"/>
      <c r="K909" s="160"/>
      <c r="L909" s="160"/>
      <c r="M909" s="160"/>
      <c r="N909" s="160"/>
      <c r="O909" s="160"/>
      <c r="P909" s="160"/>
      <c r="Q909" s="160"/>
      <c r="R909" s="160"/>
      <c r="S909" s="160"/>
      <c r="T909" s="160"/>
      <c r="U909" s="160"/>
      <c r="V909" s="160"/>
      <c r="W909" s="160"/>
      <c r="X909" s="150"/>
      <c r="Y909" s="150"/>
      <c r="Z909" s="150"/>
      <c r="AA909" s="150"/>
      <c r="AB909" s="150"/>
      <c r="AC909" s="150"/>
      <c r="AD909" s="150"/>
      <c r="AE909" s="150"/>
      <c r="AF909" s="150"/>
      <c r="AG909" s="150" t="s">
        <v>335</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57"/>
      <c r="B910" s="158"/>
      <c r="C910" s="186" t="s">
        <v>987</v>
      </c>
      <c r="D910" s="165"/>
      <c r="E910" s="166">
        <v>60.419519999999999</v>
      </c>
      <c r="F910" s="160"/>
      <c r="G910" s="160"/>
      <c r="H910" s="160"/>
      <c r="I910" s="160"/>
      <c r="J910" s="160"/>
      <c r="K910" s="160"/>
      <c r="L910" s="160"/>
      <c r="M910" s="160"/>
      <c r="N910" s="160"/>
      <c r="O910" s="160"/>
      <c r="P910" s="160"/>
      <c r="Q910" s="160"/>
      <c r="R910" s="160"/>
      <c r="S910" s="160"/>
      <c r="T910" s="160"/>
      <c r="U910" s="160"/>
      <c r="V910" s="160"/>
      <c r="W910" s="160"/>
      <c r="X910" s="150"/>
      <c r="Y910" s="150"/>
      <c r="Z910" s="150"/>
      <c r="AA910" s="150"/>
      <c r="AB910" s="150"/>
      <c r="AC910" s="150"/>
      <c r="AD910" s="150"/>
      <c r="AE910" s="150"/>
      <c r="AF910" s="150"/>
      <c r="AG910" s="150" t="s">
        <v>335</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246"/>
      <c r="D911" s="247"/>
      <c r="E911" s="247"/>
      <c r="F911" s="247"/>
      <c r="G911" s="247"/>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315</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57">
        <v>134</v>
      </c>
      <c r="B912" s="158" t="s">
        <v>988</v>
      </c>
      <c r="C912" s="190" t="s">
        <v>989</v>
      </c>
      <c r="D912" s="159" t="s">
        <v>0</v>
      </c>
      <c r="E912" s="182"/>
      <c r="F912" s="161"/>
      <c r="G912" s="160">
        <f>ROUND(E912*F912,2)</f>
        <v>0</v>
      </c>
      <c r="H912" s="161"/>
      <c r="I912" s="160">
        <f>ROUND(E912*H912,2)</f>
        <v>0</v>
      </c>
      <c r="J912" s="161"/>
      <c r="K912" s="160">
        <f>ROUND(E912*J912,2)</f>
        <v>0</v>
      </c>
      <c r="L912" s="160">
        <v>21</v>
      </c>
      <c r="M912" s="160">
        <f>G912*(1+L912/100)</f>
        <v>0</v>
      </c>
      <c r="N912" s="160">
        <v>0</v>
      </c>
      <c r="O912" s="160">
        <f>ROUND(E912*N912,2)</f>
        <v>0</v>
      </c>
      <c r="P912" s="160">
        <v>0</v>
      </c>
      <c r="Q912" s="160">
        <f>ROUND(E912*P912,2)</f>
        <v>0</v>
      </c>
      <c r="R912" s="160" t="s">
        <v>854</v>
      </c>
      <c r="S912" s="160" t="s">
        <v>310</v>
      </c>
      <c r="T912" s="160" t="s">
        <v>379</v>
      </c>
      <c r="U912" s="160">
        <v>0</v>
      </c>
      <c r="V912" s="160">
        <f>ROUND(E912*U912,2)</f>
        <v>0</v>
      </c>
      <c r="W912" s="160"/>
      <c r="X912" s="150"/>
      <c r="Y912" s="150"/>
      <c r="Z912" s="150"/>
      <c r="AA912" s="150"/>
      <c r="AB912" s="150"/>
      <c r="AC912" s="150"/>
      <c r="AD912" s="150"/>
      <c r="AE912" s="150"/>
      <c r="AF912" s="150"/>
      <c r="AG912" s="150" t="s">
        <v>961</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257" t="s">
        <v>990</v>
      </c>
      <c r="D913" s="258"/>
      <c r="E913" s="258"/>
      <c r="F913" s="258"/>
      <c r="G913" s="258"/>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388</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57"/>
      <c r="B914" s="158"/>
      <c r="C914" s="246"/>
      <c r="D914" s="247"/>
      <c r="E914" s="247"/>
      <c r="F914" s="247"/>
      <c r="G914" s="247"/>
      <c r="H914" s="160"/>
      <c r="I914" s="160"/>
      <c r="J914" s="160"/>
      <c r="K914" s="160"/>
      <c r="L914" s="160"/>
      <c r="M914" s="160"/>
      <c r="N914" s="160"/>
      <c r="O914" s="160"/>
      <c r="P914" s="160"/>
      <c r="Q914" s="160"/>
      <c r="R914" s="160"/>
      <c r="S914" s="160"/>
      <c r="T914" s="160"/>
      <c r="U914" s="160"/>
      <c r="V914" s="160"/>
      <c r="W914" s="160"/>
      <c r="X914" s="150"/>
      <c r="Y914" s="150"/>
      <c r="Z914" s="150"/>
      <c r="AA914" s="150"/>
      <c r="AB914" s="150"/>
      <c r="AC914" s="150"/>
      <c r="AD914" s="150"/>
      <c r="AE914" s="150"/>
      <c r="AF914" s="150"/>
      <c r="AG914" s="150" t="s">
        <v>315</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x14ac:dyDescent="0.2">
      <c r="A915" s="168" t="s">
        <v>305</v>
      </c>
      <c r="B915" s="169" t="s">
        <v>238</v>
      </c>
      <c r="C915" s="184" t="s">
        <v>239</v>
      </c>
      <c r="D915" s="170"/>
      <c r="E915" s="171"/>
      <c r="F915" s="172"/>
      <c r="G915" s="172">
        <f>SUMIF(AG916:AG985,"&lt;&gt;NOR",G916:G985)</f>
        <v>0</v>
      </c>
      <c r="H915" s="172"/>
      <c r="I915" s="172">
        <f>SUM(I916:I985)</f>
        <v>0</v>
      </c>
      <c r="J915" s="172"/>
      <c r="K915" s="172">
        <f>SUM(K916:K985)</f>
        <v>0</v>
      </c>
      <c r="L915" s="172"/>
      <c r="M915" s="172">
        <f>SUM(M916:M985)</f>
        <v>0</v>
      </c>
      <c r="N915" s="172"/>
      <c r="O915" s="172">
        <f>SUM(O916:O985)</f>
        <v>2.02</v>
      </c>
      <c r="P915" s="172"/>
      <c r="Q915" s="172">
        <f>SUM(Q916:Q985)</f>
        <v>0</v>
      </c>
      <c r="R915" s="172"/>
      <c r="S915" s="172"/>
      <c r="T915" s="173"/>
      <c r="U915" s="167"/>
      <c r="V915" s="167">
        <f>SUM(V916:V985)</f>
        <v>71.5</v>
      </c>
      <c r="W915" s="167"/>
      <c r="AG915" t="s">
        <v>306</v>
      </c>
    </row>
    <row r="916" spans="1:60" outlineLevel="1" x14ac:dyDescent="0.2">
      <c r="A916" s="174">
        <v>135</v>
      </c>
      <c r="B916" s="175" t="s">
        <v>991</v>
      </c>
      <c r="C916" s="185" t="s">
        <v>992</v>
      </c>
      <c r="D916" s="176" t="s">
        <v>405</v>
      </c>
      <c r="E916" s="177">
        <v>316.79000000000002</v>
      </c>
      <c r="F916" s="178"/>
      <c r="G916" s="179">
        <f>ROUND(E916*F916,2)</f>
        <v>0</v>
      </c>
      <c r="H916" s="178"/>
      <c r="I916" s="179">
        <f>ROUND(E916*H916,2)</f>
        <v>0</v>
      </c>
      <c r="J916" s="178"/>
      <c r="K916" s="179">
        <f>ROUND(E916*J916,2)</f>
        <v>0</v>
      </c>
      <c r="L916" s="179">
        <v>21</v>
      </c>
      <c r="M916" s="179">
        <f>G916*(1+L916/100)</f>
        <v>0</v>
      </c>
      <c r="N916" s="179">
        <v>0</v>
      </c>
      <c r="O916" s="179">
        <f>ROUND(E916*N916,2)</f>
        <v>0</v>
      </c>
      <c r="P916" s="179">
        <v>0</v>
      </c>
      <c r="Q916" s="179">
        <f>ROUND(E916*P916,2)</f>
        <v>0</v>
      </c>
      <c r="R916" s="179" t="s">
        <v>858</v>
      </c>
      <c r="S916" s="179" t="s">
        <v>310</v>
      </c>
      <c r="T916" s="180" t="s">
        <v>379</v>
      </c>
      <c r="U916" s="160">
        <v>0.08</v>
      </c>
      <c r="V916" s="160">
        <f>ROUND(E916*U916,2)</f>
        <v>25.34</v>
      </c>
      <c r="W916" s="160"/>
      <c r="X916" s="150"/>
      <c r="Y916" s="150"/>
      <c r="Z916" s="150"/>
      <c r="AA916" s="150"/>
      <c r="AB916" s="150"/>
      <c r="AC916" s="150"/>
      <c r="AD916" s="150"/>
      <c r="AE916" s="150"/>
      <c r="AF916" s="150"/>
      <c r="AG916" s="150" t="s">
        <v>358</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57"/>
      <c r="B917" s="158"/>
      <c r="C917" s="186" t="s">
        <v>624</v>
      </c>
      <c r="D917" s="165"/>
      <c r="E917" s="166"/>
      <c r="F917" s="160"/>
      <c r="G917" s="160"/>
      <c r="H917" s="160"/>
      <c r="I917" s="160"/>
      <c r="J917" s="160"/>
      <c r="K917" s="160"/>
      <c r="L917" s="160"/>
      <c r="M917" s="160"/>
      <c r="N917" s="160"/>
      <c r="O917" s="160"/>
      <c r="P917" s="160"/>
      <c r="Q917" s="160"/>
      <c r="R917" s="160"/>
      <c r="S917" s="160"/>
      <c r="T917" s="160"/>
      <c r="U917" s="160"/>
      <c r="V917" s="160"/>
      <c r="W917" s="160"/>
      <c r="X917" s="150"/>
      <c r="Y917" s="150"/>
      <c r="Z917" s="150"/>
      <c r="AA917" s="150"/>
      <c r="AB917" s="150"/>
      <c r="AC917" s="150"/>
      <c r="AD917" s="150"/>
      <c r="AE917" s="150"/>
      <c r="AF917" s="150"/>
      <c r="AG917" s="150" t="s">
        <v>335</v>
      </c>
      <c r="AH917" s="150">
        <v>0</v>
      </c>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
      <c r="A918" s="157"/>
      <c r="B918" s="158"/>
      <c r="C918" s="186" t="s">
        <v>993</v>
      </c>
      <c r="D918" s="165"/>
      <c r="E918" s="166">
        <v>6.71</v>
      </c>
      <c r="F918" s="160"/>
      <c r="G918" s="160"/>
      <c r="H918" s="160"/>
      <c r="I918" s="160"/>
      <c r="J918" s="160"/>
      <c r="K918" s="160"/>
      <c r="L918" s="160"/>
      <c r="M918" s="160"/>
      <c r="N918" s="160"/>
      <c r="O918" s="160"/>
      <c r="P918" s="160"/>
      <c r="Q918" s="160"/>
      <c r="R918" s="160"/>
      <c r="S918" s="160"/>
      <c r="T918" s="160"/>
      <c r="U918" s="160"/>
      <c r="V918" s="160"/>
      <c r="W918" s="160"/>
      <c r="X918" s="150"/>
      <c r="Y918" s="150"/>
      <c r="Z918" s="150"/>
      <c r="AA918" s="150"/>
      <c r="AB918" s="150"/>
      <c r="AC918" s="150"/>
      <c r="AD918" s="150"/>
      <c r="AE918" s="150"/>
      <c r="AF918" s="150"/>
      <c r="AG918" s="150" t="s">
        <v>335</v>
      </c>
      <c r="AH918" s="150">
        <v>0</v>
      </c>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186" t="s">
        <v>994</v>
      </c>
      <c r="D919" s="165"/>
      <c r="E919" s="166">
        <v>5.52</v>
      </c>
      <c r="F919" s="160"/>
      <c r="G919" s="160"/>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335</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57"/>
      <c r="B920" s="158"/>
      <c r="C920" s="186" t="s">
        <v>610</v>
      </c>
      <c r="D920" s="165"/>
      <c r="E920" s="166"/>
      <c r="F920" s="160"/>
      <c r="G920" s="160"/>
      <c r="H920" s="160"/>
      <c r="I920" s="160"/>
      <c r="J920" s="160"/>
      <c r="K920" s="160"/>
      <c r="L920" s="160"/>
      <c r="M920" s="160"/>
      <c r="N920" s="160"/>
      <c r="O920" s="160"/>
      <c r="P920" s="160"/>
      <c r="Q920" s="160"/>
      <c r="R920" s="160"/>
      <c r="S920" s="160"/>
      <c r="T920" s="160"/>
      <c r="U920" s="160"/>
      <c r="V920" s="160"/>
      <c r="W920" s="160"/>
      <c r="X920" s="150"/>
      <c r="Y920" s="150"/>
      <c r="Z920" s="150"/>
      <c r="AA920" s="150"/>
      <c r="AB920" s="150"/>
      <c r="AC920" s="150"/>
      <c r="AD920" s="150"/>
      <c r="AE920" s="150"/>
      <c r="AF920" s="150"/>
      <c r="AG920" s="150" t="s">
        <v>335</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186" t="s">
        <v>620</v>
      </c>
      <c r="D921" s="165"/>
      <c r="E921" s="166"/>
      <c r="F921" s="160"/>
      <c r="G921" s="160"/>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335</v>
      </c>
      <c r="AH921" s="150">
        <v>0</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57"/>
      <c r="B922" s="158"/>
      <c r="C922" s="186" t="s">
        <v>644</v>
      </c>
      <c r="D922" s="165"/>
      <c r="E922" s="166">
        <v>1.24</v>
      </c>
      <c r="F922" s="160"/>
      <c r="G922" s="160"/>
      <c r="H922" s="160"/>
      <c r="I922" s="160"/>
      <c r="J922" s="160"/>
      <c r="K922" s="160"/>
      <c r="L922" s="160"/>
      <c r="M922" s="160"/>
      <c r="N922" s="160"/>
      <c r="O922" s="160"/>
      <c r="P922" s="160"/>
      <c r="Q922" s="160"/>
      <c r="R922" s="160"/>
      <c r="S922" s="160"/>
      <c r="T922" s="160"/>
      <c r="U922" s="160"/>
      <c r="V922" s="160"/>
      <c r="W922" s="160"/>
      <c r="X922" s="150"/>
      <c r="Y922" s="150"/>
      <c r="Z922" s="150"/>
      <c r="AA922" s="150"/>
      <c r="AB922" s="150"/>
      <c r="AC922" s="150"/>
      <c r="AD922" s="150"/>
      <c r="AE922" s="150"/>
      <c r="AF922" s="150"/>
      <c r="AG922" s="150" t="s">
        <v>335</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186" t="s">
        <v>627</v>
      </c>
      <c r="D923" s="165"/>
      <c r="E923" s="166"/>
      <c r="F923" s="160"/>
      <c r="G923" s="160"/>
      <c r="H923" s="160"/>
      <c r="I923" s="160"/>
      <c r="J923" s="160"/>
      <c r="K923" s="160"/>
      <c r="L923" s="160"/>
      <c r="M923" s="160"/>
      <c r="N923" s="160"/>
      <c r="O923" s="160"/>
      <c r="P923" s="160"/>
      <c r="Q923" s="160"/>
      <c r="R923" s="160"/>
      <c r="S923" s="160"/>
      <c r="T923" s="160"/>
      <c r="U923" s="160"/>
      <c r="V923" s="160"/>
      <c r="W923" s="160"/>
      <c r="X923" s="150"/>
      <c r="Y923" s="150"/>
      <c r="Z923" s="150"/>
      <c r="AA923" s="150"/>
      <c r="AB923" s="150"/>
      <c r="AC923" s="150"/>
      <c r="AD923" s="150"/>
      <c r="AE923" s="150"/>
      <c r="AF923" s="150"/>
      <c r="AG923" s="150" t="s">
        <v>335</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1" x14ac:dyDescent="0.2">
      <c r="A924" s="157"/>
      <c r="B924" s="158"/>
      <c r="C924" s="186" t="s">
        <v>628</v>
      </c>
      <c r="D924" s="165"/>
      <c r="E924" s="166">
        <v>110.37</v>
      </c>
      <c r="F924" s="160"/>
      <c r="G924" s="160"/>
      <c r="H924" s="160"/>
      <c r="I924" s="160"/>
      <c r="J924" s="160"/>
      <c r="K924" s="160"/>
      <c r="L924" s="160"/>
      <c r="M924" s="160"/>
      <c r="N924" s="160"/>
      <c r="O924" s="160"/>
      <c r="P924" s="160"/>
      <c r="Q924" s="160"/>
      <c r="R924" s="160"/>
      <c r="S924" s="160"/>
      <c r="T924" s="160"/>
      <c r="U924" s="160"/>
      <c r="V924" s="160"/>
      <c r="W924" s="160"/>
      <c r="X924" s="150"/>
      <c r="Y924" s="150"/>
      <c r="Z924" s="150"/>
      <c r="AA924" s="150"/>
      <c r="AB924" s="150"/>
      <c r="AC924" s="150"/>
      <c r="AD924" s="150"/>
      <c r="AE924" s="150"/>
      <c r="AF924" s="150"/>
      <c r="AG924" s="150" t="s">
        <v>335</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
      <c r="A925" s="157"/>
      <c r="B925" s="158"/>
      <c r="C925" s="186" t="s">
        <v>629</v>
      </c>
      <c r="D925" s="165"/>
      <c r="E925" s="166"/>
      <c r="F925" s="160"/>
      <c r="G925" s="160"/>
      <c r="H925" s="160"/>
      <c r="I925" s="160"/>
      <c r="J925" s="160"/>
      <c r="K925" s="160"/>
      <c r="L925" s="160"/>
      <c r="M925" s="160"/>
      <c r="N925" s="160"/>
      <c r="O925" s="160"/>
      <c r="P925" s="160"/>
      <c r="Q925" s="160"/>
      <c r="R925" s="160"/>
      <c r="S925" s="160"/>
      <c r="T925" s="160"/>
      <c r="U925" s="160"/>
      <c r="V925" s="160"/>
      <c r="W925" s="160"/>
      <c r="X925" s="150"/>
      <c r="Y925" s="150"/>
      <c r="Z925" s="150"/>
      <c r="AA925" s="150"/>
      <c r="AB925" s="150"/>
      <c r="AC925" s="150"/>
      <c r="AD925" s="150"/>
      <c r="AE925" s="150"/>
      <c r="AF925" s="150"/>
      <c r="AG925" s="150" t="s">
        <v>335</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
      <c r="A926" s="157"/>
      <c r="B926" s="158"/>
      <c r="C926" s="186" t="s">
        <v>630</v>
      </c>
      <c r="D926" s="165"/>
      <c r="E926" s="166">
        <v>192.95</v>
      </c>
      <c r="F926" s="160"/>
      <c r="G926" s="160"/>
      <c r="H926" s="160"/>
      <c r="I926" s="160"/>
      <c r="J926" s="160"/>
      <c r="K926" s="160"/>
      <c r="L926" s="160"/>
      <c r="M926" s="160"/>
      <c r="N926" s="160"/>
      <c r="O926" s="160"/>
      <c r="P926" s="160"/>
      <c r="Q926" s="160"/>
      <c r="R926" s="160"/>
      <c r="S926" s="160"/>
      <c r="T926" s="160"/>
      <c r="U926" s="160"/>
      <c r="V926" s="160"/>
      <c r="W926" s="160"/>
      <c r="X926" s="150"/>
      <c r="Y926" s="150"/>
      <c r="Z926" s="150"/>
      <c r="AA926" s="150"/>
      <c r="AB926" s="150"/>
      <c r="AC926" s="150"/>
      <c r="AD926" s="150"/>
      <c r="AE926" s="150"/>
      <c r="AF926" s="150"/>
      <c r="AG926" s="150" t="s">
        <v>335</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57"/>
      <c r="B927" s="158"/>
      <c r="C927" s="246"/>
      <c r="D927" s="247"/>
      <c r="E927" s="247"/>
      <c r="F927" s="247"/>
      <c r="G927" s="247"/>
      <c r="H927" s="160"/>
      <c r="I927" s="160"/>
      <c r="J927" s="160"/>
      <c r="K927" s="160"/>
      <c r="L927" s="160"/>
      <c r="M927" s="160"/>
      <c r="N927" s="160"/>
      <c r="O927" s="160"/>
      <c r="P927" s="160"/>
      <c r="Q927" s="160"/>
      <c r="R927" s="160"/>
      <c r="S927" s="160"/>
      <c r="T927" s="160"/>
      <c r="U927" s="160"/>
      <c r="V927" s="160"/>
      <c r="W927" s="160"/>
      <c r="X927" s="150"/>
      <c r="Y927" s="150"/>
      <c r="Z927" s="150"/>
      <c r="AA927" s="150"/>
      <c r="AB927" s="150"/>
      <c r="AC927" s="150"/>
      <c r="AD927" s="150"/>
      <c r="AE927" s="150"/>
      <c r="AF927" s="150"/>
      <c r="AG927" s="150" t="s">
        <v>315</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74">
        <v>136</v>
      </c>
      <c r="B928" s="175" t="s">
        <v>995</v>
      </c>
      <c r="C928" s="185" t="s">
        <v>996</v>
      </c>
      <c r="D928" s="176" t="s">
        <v>405</v>
      </c>
      <c r="E928" s="177">
        <v>4.8</v>
      </c>
      <c r="F928" s="178"/>
      <c r="G928" s="179">
        <f>ROUND(E928*F928,2)</f>
        <v>0</v>
      </c>
      <c r="H928" s="178"/>
      <c r="I928" s="179">
        <f>ROUND(E928*H928,2)</f>
        <v>0</v>
      </c>
      <c r="J928" s="178"/>
      <c r="K928" s="179">
        <f>ROUND(E928*J928,2)</f>
        <v>0</v>
      </c>
      <c r="L928" s="179">
        <v>21</v>
      </c>
      <c r="M928" s="179">
        <f>G928*(1+L928/100)</f>
        <v>0</v>
      </c>
      <c r="N928" s="179">
        <v>2.3000000000000001E-4</v>
      </c>
      <c r="O928" s="179">
        <f>ROUND(E928*N928,2)</f>
        <v>0</v>
      </c>
      <c r="P928" s="179">
        <v>0</v>
      </c>
      <c r="Q928" s="179">
        <f>ROUND(E928*P928,2)</f>
        <v>0</v>
      </c>
      <c r="R928" s="179" t="s">
        <v>858</v>
      </c>
      <c r="S928" s="179" t="s">
        <v>310</v>
      </c>
      <c r="T928" s="180" t="s">
        <v>379</v>
      </c>
      <c r="U928" s="160">
        <v>0.161</v>
      </c>
      <c r="V928" s="160">
        <f>ROUND(E928*U928,2)</f>
        <v>0.77</v>
      </c>
      <c r="W928" s="160"/>
      <c r="X928" s="150"/>
      <c r="Y928" s="150"/>
      <c r="Z928" s="150"/>
      <c r="AA928" s="150"/>
      <c r="AB928" s="150"/>
      <c r="AC928" s="150"/>
      <c r="AD928" s="150"/>
      <c r="AE928" s="150"/>
      <c r="AF928" s="150"/>
      <c r="AG928" s="150" t="s">
        <v>358</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57"/>
      <c r="B929" s="158"/>
      <c r="C929" s="244" t="s">
        <v>1304</v>
      </c>
      <c r="D929" s="245"/>
      <c r="E929" s="245"/>
      <c r="F929" s="245"/>
      <c r="G929" s="245"/>
      <c r="H929" s="160"/>
      <c r="I929" s="160"/>
      <c r="J929" s="160"/>
      <c r="K929" s="160"/>
      <c r="L929" s="160"/>
      <c r="M929" s="160"/>
      <c r="N929" s="160"/>
      <c r="O929" s="160"/>
      <c r="P929" s="160"/>
      <c r="Q929" s="160"/>
      <c r="R929" s="160"/>
      <c r="S929" s="160"/>
      <c r="T929" s="160"/>
      <c r="U929" s="160"/>
      <c r="V929" s="160"/>
      <c r="W929" s="160"/>
      <c r="X929" s="150"/>
      <c r="Y929" s="150"/>
      <c r="Z929" s="150"/>
      <c r="AA929" s="150"/>
      <c r="AB929" s="150"/>
      <c r="AC929" s="150"/>
      <c r="AD929" s="150"/>
      <c r="AE929" s="150"/>
      <c r="AF929" s="150"/>
      <c r="AG929" s="150" t="s">
        <v>314</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
      <c r="A930" s="157"/>
      <c r="B930" s="158"/>
      <c r="C930" s="255" t="s">
        <v>997</v>
      </c>
      <c r="D930" s="256"/>
      <c r="E930" s="256"/>
      <c r="F930" s="256"/>
      <c r="G930" s="256"/>
      <c r="H930" s="160"/>
      <c r="I930" s="160"/>
      <c r="J930" s="160"/>
      <c r="K930" s="160"/>
      <c r="L930" s="160"/>
      <c r="M930" s="160"/>
      <c r="N930" s="160"/>
      <c r="O930" s="160"/>
      <c r="P930" s="160"/>
      <c r="Q930" s="160"/>
      <c r="R930" s="160"/>
      <c r="S930" s="160"/>
      <c r="T930" s="160"/>
      <c r="U930" s="160"/>
      <c r="V930" s="160"/>
      <c r="W930" s="160"/>
      <c r="X930" s="150"/>
      <c r="Y930" s="150"/>
      <c r="Z930" s="150"/>
      <c r="AA930" s="150"/>
      <c r="AB930" s="150"/>
      <c r="AC930" s="150"/>
      <c r="AD930" s="150"/>
      <c r="AE930" s="150"/>
      <c r="AF930" s="150"/>
      <c r="AG930" s="150" t="s">
        <v>314</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186" t="s">
        <v>704</v>
      </c>
      <c r="D931" s="165"/>
      <c r="E931" s="166"/>
      <c r="F931" s="160"/>
      <c r="G931" s="160"/>
      <c r="H931" s="160"/>
      <c r="I931" s="160"/>
      <c r="J931" s="160"/>
      <c r="K931" s="160"/>
      <c r="L931" s="160"/>
      <c r="M931" s="160"/>
      <c r="N931" s="160"/>
      <c r="O931" s="160"/>
      <c r="P931" s="160"/>
      <c r="Q931" s="160"/>
      <c r="R931" s="160"/>
      <c r="S931" s="160"/>
      <c r="T931" s="160"/>
      <c r="U931" s="160"/>
      <c r="V931" s="160"/>
      <c r="W931" s="160"/>
      <c r="X931" s="150"/>
      <c r="Y931" s="150"/>
      <c r="Z931" s="150"/>
      <c r="AA931" s="150"/>
      <c r="AB931" s="150"/>
      <c r="AC931" s="150"/>
      <c r="AD931" s="150"/>
      <c r="AE931" s="150"/>
      <c r="AF931" s="150"/>
      <c r="AG931" s="150" t="s">
        <v>335</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57"/>
      <c r="B932" s="158"/>
      <c r="C932" s="186" t="s">
        <v>860</v>
      </c>
      <c r="D932" s="165"/>
      <c r="E932" s="166"/>
      <c r="F932" s="160"/>
      <c r="G932" s="160"/>
      <c r="H932" s="160"/>
      <c r="I932" s="160"/>
      <c r="J932" s="160"/>
      <c r="K932" s="160"/>
      <c r="L932" s="160"/>
      <c r="M932" s="160"/>
      <c r="N932" s="160"/>
      <c r="O932" s="160"/>
      <c r="P932" s="160"/>
      <c r="Q932" s="160"/>
      <c r="R932" s="160"/>
      <c r="S932" s="160"/>
      <c r="T932" s="160"/>
      <c r="U932" s="160"/>
      <c r="V932" s="160"/>
      <c r="W932" s="160"/>
      <c r="X932" s="150"/>
      <c r="Y932" s="150"/>
      <c r="Z932" s="150"/>
      <c r="AA932" s="150"/>
      <c r="AB932" s="150"/>
      <c r="AC932" s="150"/>
      <c r="AD932" s="150"/>
      <c r="AE932" s="150"/>
      <c r="AF932" s="150"/>
      <c r="AG932" s="150" t="s">
        <v>335</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57"/>
      <c r="B933" s="158"/>
      <c r="C933" s="186" t="s">
        <v>861</v>
      </c>
      <c r="D933" s="165"/>
      <c r="E933" s="166">
        <v>4.8</v>
      </c>
      <c r="F933" s="160"/>
      <c r="G933" s="160"/>
      <c r="H933" s="160"/>
      <c r="I933" s="160"/>
      <c r="J933" s="160"/>
      <c r="K933" s="160"/>
      <c r="L933" s="160"/>
      <c r="M933" s="160"/>
      <c r="N933" s="160"/>
      <c r="O933" s="160"/>
      <c r="P933" s="160"/>
      <c r="Q933" s="160"/>
      <c r="R933" s="160"/>
      <c r="S933" s="160"/>
      <c r="T933" s="160"/>
      <c r="U933" s="160"/>
      <c r="V933" s="160"/>
      <c r="W933" s="160"/>
      <c r="X933" s="150"/>
      <c r="Y933" s="150"/>
      <c r="Z933" s="150"/>
      <c r="AA933" s="150"/>
      <c r="AB933" s="150"/>
      <c r="AC933" s="150"/>
      <c r="AD933" s="150"/>
      <c r="AE933" s="150"/>
      <c r="AF933" s="150"/>
      <c r="AG933" s="150" t="s">
        <v>335</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57"/>
      <c r="B934" s="158"/>
      <c r="C934" s="246"/>
      <c r="D934" s="247"/>
      <c r="E934" s="247"/>
      <c r="F934" s="247"/>
      <c r="G934" s="247"/>
      <c r="H934" s="160"/>
      <c r="I934" s="160"/>
      <c r="J934" s="160"/>
      <c r="K934" s="160"/>
      <c r="L934" s="160"/>
      <c r="M934" s="160"/>
      <c r="N934" s="160"/>
      <c r="O934" s="160"/>
      <c r="P934" s="160"/>
      <c r="Q934" s="160"/>
      <c r="R934" s="160"/>
      <c r="S934" s="160"/>
      <c r="T934" s="160"/>
      <c r="U934" s="160"/>
      <c r="V934" s="160"/>
      <c r="W934" s="160"/>
      <c r="X934" s="150"/>
      <c r="Y934" s="150"/>
      <c r="Z934" s="150"/>
      <c r="AA934" s="150"/>
      <c r="AB934" s="150"/>
      <c r="AC934" s="150"/>
      <c r="AD934" s="150"/>
      <c r="AE934" s="150"/>
      <c r="AF934" s="150"/>
      <c r="AG934" s="150" t="s">
        <v>315</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ht="22.5" outlineLevel="1" x14ac:dyDescent="0.2">
      <c r="A935" s="174">
        <v>137</v>
      </c>
      <c r="B935" s="175" t="s">
        <v>998</v>
      </c>
      <c r="C935" s="185" t="s">
        <v>999</v>
      </c>
      <c r="D935" s="176" t="s">
        <v>405</v>
      </c>
      <c r="E935" s="177">
        <v>316.79000000000002</v>
      </c>
      <c r="F935" s="178"/>
      <c r="G935" s="179">
        <f>ROUND(E935*F935,2)</f>
        <v>0</v>
      </c>
      <c r="H935" s="178"/>
      <c r="I935" s="179">
        <f>ROUND(E935*H935,2)</f>
        <v>0</v>
      </c>
      <c r="J935" s="178"/>
      <c r="K935" s="179">
        <f>ROUND(E935*J935,2)</f>
        <v>0</v>
      </c>
      <c r="L935" s="179">
        <v>21</v>
      </c>
      <c r="M935" s="179">
        <f>G935*(1+L935/100)</f>
        <v>0</v>
      </c>
      <c r="N935" s="179">
        <v>0</v>
      </c>
      <c r="O935" s="179">
        <f>ROUND(E935*N935,2)</f>
        <v>0</v>
      </c>
      <c r="P935" s="179">
        <v>0</v>
      </c>
      <c r="Q935" s="179">
        <f>ROUND(E935*P935,2)</f>
        <v>0</v>
      </c>
      <c r="R935" s="179" t="s">
        <v>858</v>
      </c>
      <c r="S935" s="179" t="s">
        <v>310</v>
      </c>
      <c r="T935" s="180" t="s">
        <v>379</v>
      </c>
      <c r="U935" s="160">
        <v>7.0000000000000007E-2</v>
      </c>
      <c r="V935" s="160">
        <f>ROUND(E935*U935,2)</f>
        <v>22.18</v>
      </c>
      <c r="W935" s="160"/>
      <c r="X935" s="150"/>
      <c r="Y935" s="150"/>
      <c r="Z935" s="150"/>
      <c r="AA935" s="150"/>
      <c r="AB935" s="150"/>
      <c r="AC935" s="150"/>
      <c r="AD935" s="150"/>
      <c r="AE935" s="150"/>
      <c r="AF935" s="150"/>
      <c r="AG935" s="150" t="s">
        <v>358</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57"/>
      <c r="B936" s="158"/>
      <c r="C936" s="186" t="s">
        <v>624</v>
      </c>
      <c r="D936" s="165"/>
      <c r="E936" s="166"/>
      <c r="F936" s="160"/>
      <c r="G936" s="160"/>
      <c r="H936" s="160"/>
      <c r="I936" s="160"/>
      <c r="J936" s="160"/>
      <c r="K936" s="160"/>
      <c r="L936" s="160"/>
      <c r="M936" s="160"/>
      <c r="N936" s="160"/>
      <c r="O936" s="160"/>
      <c r="P936" s="160"/>
      <c r="Q936" s="160"/>
      <c r="R936" s="160"/>
      <c r="S936" s="160"/>
      <c r="T936" s="160"/>
      <c r="U936" s="160"/>
      <c r="V936" s="160"/>
      <c r="W936" s="160"/>
      <c r="X936" s="150"/>
      <c r="Y936" s="150"/>
      <c r="Z936" s="150"/>
      <c r="AA936" s="150"/>
      <c r="AB936" s="150"/>
      <c r="AC936" s="150"/>
      <c r="AD936" s="150"/>
      <c r="AE936" s="150"/>
      <c r="AF936" s="150"/>
      <c r="AG936" s="150" t="s">
        <v>335</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186" t="s">
        <v>993</v>
      </c>
      <c r="D937" s="165"/>
      <c r="E937" s="166">
        <v>6.71</v>
      </c>
      <c r="F937" s="160"/>
      <c r="G937" s="160"/>
      <c r="H937" s="160"/>
      <c r="I937" s="160"/>
      <c r="J937" s="160"/>
      <c r="K937" s="160"/>
      <c r="L937" s="160"/>
      <c r="M937" s="160"/>
      <c r="N937" s="160"/>
      <c r="O937" s="160"/>
      <c r="P937" s="160"/>
      <c r="Q937" s="160"/>
      <c r="R937" s="160"/>
      <c r="S937" s="160"/>
      <c r="T937" s="160"/>
      <c r="U937" s="160"/>
      <c r="V937" s="160"/>
      <c r="W937" s="160"/>
      <c r="X937" s="150"/>
      <c r="Y937" s="150"/>
      <c r="Z937" s="150"/>
      <c r="AA937" s="150"/>
      <c r="AB937" s="150"/>
      <c r="AC937" s="150"/>
      <c r="AD937" s="150"/>
      <c r="AE937" s="150"/>
      <c r="AF937" s="150"/>
      <c r="AG937" s="150" t="s">
        <v>335</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57"/>
      <c r="B938" s="158"/>
      <c r="C938" s="186" t="s">
        <v>994</v>
      </c>
      <c r="D938" s="165"/>
      <c r="E938" s="166">
        <v>5.52</v>
      </c>
      <c r="F938" s="160"/>
      <c r="G938" s="160"/>
      <c r="H938" s="160"/>
      <c r="I938" s="160"/>
      <c r="J938" s="160"/>
      <c r="K938" s="160"/>
      <c r="L938" s="160"/>
      <c r="M938" s="160"/>
      <c r="N938" s="160"/>
      <c r="O938" s="160"/>
      <c r="P938" s="160"/>
      <c r="Q938" s="160"/>
      <c r="R938" s="160"/>
      <c r="S938" s="160"/>
      <c r="T938" s="160"/>
      <c r="U938" s="160"/>
      <c r="V938" s="160"/>
      <c r="W938" s="160"/>
      <c r="X938" s="150"/>
      <c r="Y938" s="150"/>
      <c r="Z938" s="150"/>
      <c r="AA938" s="150"/>
      <c r="AB938" s="150"/>
      <c r="AC938" s="150"/>
      <c r="AD938" s="150"/>
      <c r="AE938" s="150"/>
      <c r="AF938" s="150"/>
      <c r="AG938" s="150" t="s">
        <v>335</v>
      </c>
      <c r="AH938" s="150">
        <v>0</v>
      </c>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186" t="s">
        <v>610</v>
      </c>
      <c r="D939" s="165"/>
      <c r="E939" s="166"/>
      <c r="F939" s="160"/>
      <c r="G939" s="160"/>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335</v>
      </c>
      <c r="AH939" s="150">
        <v>0</v>
      </c>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57"/>
      <c r="B940" s="158"/>
      <c r="C940" s="186" t="s">
        <v>620</v>
      </c>
      <c r="D940" s="165"/>
      <c r="E940" s="166"/>
      <c r="F940" s="160"/>
      <c r="G940" s="160"/>
      <c r="H940" s="160"/>
      <c r="I940" s="160"/>
      <c r="J940" s="160"/>
      <c r="K940" s="160"/>
      <c r="L940" s="160"/>
      <c r="M940" s="160"/>
      <c r="N940" s="160"/>
      <c r="O940" s="160"/>
      <c r="P940" s="160"/>
      <c r="Q940" s="160"/>
      <c r="R940" s="160"/>
      <c r="S940" s="160"/>
      <c r="T940" s="160"/>
      <c r="U940" s="160"/>
      <c r="V940" s="160"/>
      <c r="W940" s="160"/>
      <c r="X940" s="150"/>
      <c r="Y940" s="150"/>
      <c r="Z940" s="150"/>
      <c r="AA940" s="150"/>
      <c r="AB940" s="150"/>
      <c r="AC940" s="150"/>
      <c r="AD940" s="150"/>
      <c r="AE940" s="150"/>
      <c r="AF940" s="150"/>
      <c r="AG940" s="150" t="s">
        <v>335</v>
      </c>
      <c r="AH940" s="150">
        <v>0</v>
      </c>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186" t="s">
        <v>644</v>
      </c>
      <c r="D941" s="165"/>
      <c r="E941" s="166">
        <v>1.24</v>
      </c>
      <c r="F941" s="160"/>
      <c r="G941" s="160"/>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335</v>
      </c>
      <c r="AH941" s="150">
        <v>0</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57"/>
      <c r="B942" s="158"/>
      <c r="C942" s="186" t="s">
        <v>627</v>
      </c>
      <c r="D942" s="165"/>
      <c r="E942" s="166"/>
      <c r="F942" s="160"/>
      <c r="G942" s="160"/>
      <c r="H942" s="160"/>
      <c r="I942" s="160"/>
      <c r="J942" s="160"/>
      <c r="K942" s="160"/>
      <c r="L942" s="160"/>
      <c r="M942" s="160"/>
      <c r="N942" s="160"/>
      <c r="O942" s="160"/>
      <c r="P942" s="160"/>
      <c r="Q942" s="160"/>
      <c r="R942" s="160"/>
      <c r="S942" s="160"/>
      <c r="T942" s="160"/>
      <c r="U942" s="160"/>
      <c r="V942" s="160"/>
      <c r="W942" s="160"/>
      <c r="X942" s="150"/>
      <c r="Y942" s="150"/>
      <c r="Z942" s="150"/>
      <c r="AA942" s="150"/>
      <c r="AB942" s="150"/>
      <c r="AC942" s="150"/>
      <c r="AD942" s="150"/>
      <c r="AE942" s="150"/>
      <c r="AF942" s="150"/>
      <c r="AG942" s="150" t="s">
        <v>335</v>
      </c>
      <c r="AH942" s="150">
        <v>0</v>
      </c>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186" t="s">
        <v>628</v>
      </c>
      <c r="D943" s="165"/>
      <c r="E943" s="166">
        <v>110.37</v>
      </c>
      <c r="F943" s="160"/>
      <c r="G943" s="160"/>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335</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57"/>
      <c r="B944" s="158"/>
      <c r="C944" s="186" t="s">
        <v>629</v>
      </c>
      <c r="D944" s="165"/>
      <c r="E944" s="166"/>
      <c r="F944" s="160"/>
      <c r="G944" s="160"/>
      <c r="H944" s="160"/>
      <c r="I944" s="160"/>
      <c r="J944" s="160"/>
      <c r="K944" s="160"/>
      <c r="L944" s="160"/>
      <c r="M944" s="160"/>
      <c r="N944" s="160"/>
      <c r="O944" s="160"/>
      <c r="P944" s="160"/>
      <c r="Q944" s="160"/>
      <c r="R944" s="160"/>
      <c r="S944" s="160"/>
      <c r="T944" s="160"/>
      <c r="U944" s="160"/>
      <c r="V944" s="160"/>
      <c r="W944" s="160"/>
      <c r="X944" s="150"/>
      <c r="Y944" s="150"/>
      <c r="Z944" s="150"/>
      <c r="AA944" s="150"/>
      <c r="AB944" s="150"/>
      <c r="AC944" s="150"/>
      <c r="AD944" s="150"/>
      <c r="AE944" s="150"/>
      <c r="AF944" s="150"/>
      <c r="AG944" s="150" t="s">
        <v>335</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186" t="s">
        <v>630</v>
      </c>
      <c r="D945" s="165"/>
      <c r="E945" s="166">
        <v>192.95</v>
      </c>
      <c r="F945" s="160"/>
      <c r="G945" s="160"/>
      <c r="H945" s="160"/>
      <c r="I945" s="160"/>
      <c r="J945" s="160"/>
      <c r="K945" s="160"/>
      <c r="L945" s="160"/>
      <c r="M945" s="160"/>
      <c r="N945" s="160"/>
      <c r="O945" s="160"/>
      <c r="P945" s="160"/>
      <c r="Q945" s="160"/>
      <c r="R945" s="160"/>
      <c r="S945" s="160"/>
      <c r="T945" s="160"/>
      <c r="U945" s="160"/>
      <c r="V945" s="160"/>
      <c r="W945" s="160"/>
      <c r="X945" s="150"/>
      <c r="Y945" s="150"/>
      <c r="Z945" s="150"/>
      <c r="AA945" s="150"/>
      <c r="AB945" s="150"/>
      <c r="AC945" s="150"/>
      <c r="AD945" s="150"/>
      <c r="AE945" s="150"/>
      <c r="AF945" s="150"/>
      <c r="AG945" s="150" t="s">
        <v>335</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57"/>
      <c r="B946" s="158"/>
      <c r="C946" s="246"/>
      <c r="D946" s="247"/>
      <c r="E946" s="247"/>
      <c r="F946" s="247"/>
      <c r="G946" s="247"/>
      <c r="H946" s="160"/>
      <c r="I946" s="160"/>
      <c r="J946" s="160"/>
      <c r="K946" s="160"/>
      <c r="L946" s="160"/>
      <c r="M946" s="160"/>
      <c r="N946" s="160"/>
      <c r="O946" s="160"/>
      <c r="P946" s="160"/>
      <c r="Q946" s="160"/>
      <c r="R946" s="160"/>
      <c r="S946" s="160"/>
      <c r="T946" s="160"/>
      <c r="U946" s="160"/>
      <c r="V946" s="160"/>
      <c r="W946" s="160"/>
      <c r="X946" s="150"/>
      <c r="Y946" s="150"/>
      <c r="Z946" s="150"/>
      <c r="AA946" s="150"/>
      <c r="AB946" s="150"/>
      <c r="AC946" s="150"/>
      <c r="AD946" s="150"/>
      <c r="AE946" s="150"/>
      <c r="AF946" s="150"/>
      <c r="AG946" s="150" t="s">
        <v>315</v>
      </c>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ht="22.5" outlineLevel="1" x14ac:dyDescent="0.2">
      <c r="A947" s="174">
        <v>138</v>
      </c>
      <c r="B947" s="175" t="s">
        <v>1000</v>
      </c>
      <c r="C947" s="185" t="s">
        <v>1001</v>
      </c>
      <c r="D947" s="176" t="s">
        <v>460</v>
      </c>
      <c r="E947" s="177">
        <v>562.84</v>
      </c>
      <c r="F947" s="178"/>
      <c r="G947" s="179">
        <f>ROUND(E947*F947,2)</f>
        <v>0</v>
      </c>
      <c r="H947" s="178"/>
      <c r="I947" s="179">
        <f>ROUND(E947*H947,2)</f>
        <v>0</v>
      </c>
      <c r="J947" s="178"/>
      <c r="K947" s="179">
        <f>ROUND(E947*J947,2)</f>
        <v>0</v>
      </c>
      <c r="L947" s="179">
        <v>21</v>
      </c>
      <c r="M947" s="179">
        <f>G947*(1+L947/100)</f>
        <v>0</v>
      </c>
      <c r="N947" s="179">
        <v>4.0000000000000003E-5</v>
      </c>
      <c r="O947" s="179">
        <f>ROUND(E947*N947,2)</f>
        <v>0.02</v>
      </c>
      <c r="P947" s="179">
        <v>0</v>
      </c>
      <c r="Q947" s="179">
        <f>ROUND(E947*P947,2)</f>
        <v>0</v>
      </c>
      <c r="R947" s="179" t="s">
        <v>858</v>
      </c>
      <c r="S947" s="179" t="s">
        <v>310</v>
      </c>
      <c r="T947" s="180" t="s">
        <v>379</v>
      </c>
      <c r="U947" s="160">
        <v>0.04</v>
      </c>
      <c r="V947" s="160">
        <f>ROUND(E947*U947,2)</f>
        <v>22.51</v>
      </c>
      <c r="W947" s="160"/>
      <c r="X947" s="150"/>
      <c r="Y947" s="150"/>
      <c r="Z947" s="150"/>
      <c r="AA947" s="150"/>
      <c r="AB947" s="150"/>
      <c r="AC947" s="150"/>
      <c r="AD947" s="150"/>
      <c r="AE947" s="150"/>
      <c r="AF947" s="150"/>
      <c r="AG947" s="150" t="s">
        <v>358</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57"/>
      <c r="B948" s="158"/>
      <c r="C948" s="186" t="s">
        <v>1002</v>
      </c>
      <c r="D948" s="165"/>
      <c r="E948" s="166"/>
      <c r="F948" s="160"/>
      <c r="G948" s="160"/>
      <c r="H948" s="160"/>
      <c r="I948" s="160"/>
      <c r="J948" s="160"/>
      <c r="K948" s="160"/>
      <c r="L948" s="160"/>
      <c r="M948" s="160"/>
      <c r="N948" s="160"/>
      <c r="O948" s="160"/>
      <c r="P948" s="160"/>
      <c r="Q948" s="160"/>
      <c r="R948" s="160"/>
      <c r="S948" s="160"/>
      <c r="T948" s="160"/>
      <c r="U948" s="160"/>
      <c r="V948" s="160"/>
      <c r="W948" s="160"/>
      <c r="X948" s="150"/>
      <c r="Y948" s="150"/>
      <c r="Z948" s="150"/>
      <c r="AA948" s="150"/>
      <c r="AB948" s="150"/>
      <c r="AC948" s="150"/>
      <c r="AD948" s="150"/>
      <c r="AE948" s="150"/>
      <c r="AF948" s="150"/>
      <c r="AG948" s="150" t="s">
        <v>335</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186" t="s">
        <v>381</v>
      </c>
      <c r="D949" s="165"/>
      <c r="E949" s="166"/>
      <c r="F949" s="160"/>
      <c r="G949" s="160"/>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335</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57"/>
      <c r="B950" s="158"/>
      <c r="C950" s="186" t="s">
        <v>1003</v>
      </c>
      <c r="D950" s="165"/>
      <c r="E950" s="166">
        <v>423.45</v>
      </c>
      <c r="F950" s="160"/>
      <c r="G950" s="160"/>
      <c r="H950" s="160"/>
      <c r="I950" s="160"/>
      <c r="J950" s="160"/>
      <c r="K950" s="160"/>
      <c r="L950" s="160"/>
      <c r="M950" s="160"/>
      <c r="N950" s="160"/>
      <c r="O950" s="160"/>
      <c r="P950" s="160"/>
      <c r="Q950" s="160"/>
      <c r="R950" s="160"/>
      <c r="S950" s="160"/>
      <c r="T950" s="160"/>
      <c r="U950" s="160"/>
      <c r="V950" s="160"/>
      <c r="W950" s="160"/>
      <c r="X950" s="150"/>
      <c r="Y950" s="150"/>
      <c r="Z950" s="150"/>
      <c r="AA950" s="150"/>
      <c r="AB950" s="150"/>
      <c r="AC950" s="150"/>
      <c r="AD950" s="150"/>
      <c r="AE950" s="150"/>
      <c r="AF950" s="150"/>
      <c r="AG950" s="150" t="s">
        <v>335</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57"/>
      <c r="B951" s="158"/>
      <c r="C951" s="186" t="s">
        <v>1004</v>
      </c>
      <c r="D951" s="165"/>
      <c r="E951" s="166">
        <v>124.09</v>
      </c>
      <c r="F951" s="160"/>
      <c r="G951" s="160"/>
      <c r="H951" s="160"/>
      <c r="I951" s="160"/>
      <c r="J951" s="160"/>
      <c r="K951" s="160"/>
      <c r="L951" s="160"/>
      <c r="M951" s="160"/>
      <c r="N951" s="160"/>
      <c r="O951" s="160"/>
      <c r="P951" s="160"/>
      <c r="Q951" s="160"/>
      <c r="R951" s="160"/>
      <c r="S951" s="160"/>
      <c r="T951" s="160"/>
      <c r="U951" s="160"/>
      <c r="V951" s="160"/>
      <c r="W951" s="160"/>
      <c r="X951" s="150"/>
      <c r="Y951" s="150"/>
      <c r="Z951" s="150"/>
      <c r="AA951" s="150"/>
      <c r="AB951" s="150"/>
      <c r="AC951" s="150"/>
      <c r="AD951" s="150"/>
      <c r="AE951" s="150"/>
      <c r="AF951" s="150"/>
      <c r="AG951" s="150" t="s">
        <v>335</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57"/>
      <c r="B952" s="158"/>
      <c r="C952" s="186" t="s">
        <v>1005</v>
      </c>
      <c r="D952" s="165"/>
      <c r="E952" s="166">
        <v>15.3</v>
      </c>
      <c r="F952" s="160"/>
      <c r="G952" s="160"/>
      <c r="H952" s="160"/>
      <c r="I952" s="160"/>
      <c r="J952" s="160"/>
      <c r="K952" s="160"/>
      <c r="L952" s="160"/>
      <c r="M952" s="160"/>
      <c r="N952" s="160"/>
      <c r="O952" s="160"/>
      <c r="P952" s="160"/>
      <c r="Q952" s="160"/>
      <c r="R952" s="160"/>
      <c r="S952" s="160"/>
      <c r="T952" s="160"/>
      <c r="U952" s="160"/>
      <c r="V952" s="160"/>
      <c r="W952" s="160"/>
      <c r="X952" s="150"/>
      <c r="Y952" s="150"/>
      <c r="Z952" s="150"/>
      <c r="AA952" s="150"/>
      <c r="AB952" s="150"/>
      <c r="AC952" s="150"/>
      <c r="AD952" s="150"/>
      <c r="AE952" s="150"/>
      <c r="AF952" s="150"/>
      <c r="AG952" s="150" t="s">
        <v>335</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246"/>
      <c r="D953" s="247"/>
      <c r="E953" s="247"/>
      <c r="F953" s="247"/>
      <c r="G953" s="247"/>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315</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74">
        <v>139</v>
      </c>
      <c r="B954" s="175" t="s">
        <v>1006</v>
      </c>
      <c r="C954" s="185" t="s">
        <v>1007</v>
      </c>
      <c r="D954" s="176" t="s">
        <v>405</v>
      </c>
      <c r="E954" s="177">
        <v>17.395479999999999</v>
      </c>
      <c r="F954" s="178"/>
      <c r="G954" s="179">
        <f>ROUND(E954*F954,2)</f>
        <v>0</v>
      </c>
      <c r="H954" s="178"/>
      <c r="I954" s="179">
        <f>ROUND(E954*H954,2)</f>
        <v>0</v>
      </c>
      <c r="J954" s="178"/>
      <c r="K954" s="179">
        <f>ROUND(E954*J954,2)</f>
        <v>0</v>
      </c>
      <c r="L954" s="179">
        <v>21</v>
      </c>
      <c r="M954" s="179">
        <f>G954*(1+L954/100)</f>
        <v>0</v>
      </c>
      <c r="N954" s="179">
        <v>4.0000000000000003E-5</v>
      </c>
      <c r="O954" s="179">
        <f>ROUND(E954*N954,2)</f>
        <v>0</v>
      </c>
      <c r="P954" s="179">
        <v>0</v>
      </c>
      <c r="Q954" s="179">
        <f>ROUND(E954*P954,2)</f>
        <v>0</v>
      </c>
      <c r="R954" s="179"/>
      <c r="S954" s="179" t="s">
        <v>342</v>
      </c>
      <c r="T954" s="180" t="s">
        <v>311</v>
      </c>
      <c r="U954" s="160">
        <v>0.04</v>
      </c>
      <c r="V954" s="160">
        <f>ROUND(E954*U954,2)</f>
        <v>0.7</v>
      </c>
      <c r="W954" s="160"/>
      <c r="X954" s="150"/>
      <c r="Y954" s="150"/>
      <c r="Z954" s="150"/>
      <c r="AA954" s="150"/>
      <c r="AB954" s="150"/>
      <c r="AC954" s="150"/>
      <c r="AD954" s="150"/>
      <c r="AE954" s="150"/>
      <c r="AF954" s="150"/>
      <c r="AG954" s="150" t="s">
        <v>556</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186" t="s">
        <v>381</v>
      </c>
      <c r="D955" s="165"/>
      <c r="E955" s="166"/>
      <c r="F955" s="160"/>
      <c r="G955" s="160"/>
      <c r="H955" s="160"/>
      <c r="I955" s="160"/>
      <c r="J955" s="160"/>
      <c r="K955" s="160"/>
      <c r="L955" s="160"/>
      <c r="M955" s="160"/>
      <c r="N955" s="160"/>
      <c r="O955" s="160"/>
      <c r="P955" s="160"/>
      <c r="Q955" s="160"/>
      <c r="R955" s="160"/>
      <c r="S955" s="160"/>
      <c r="T955" s="160"/>
      <c r="U955" s="160"/>
      <c r="V955" s="160"/>
      <c r="W955" s="160"/>
      <c r="X955" s="150"/>
      <c r="Y955" s="150"/>
      <c r="Z955" s="150"/>
      <c r="AA955" s="150"/>
      <c r="AB955" s="150"/>
      <c r="AC955" s="150"/>
      <c r="AD955" s="150"/>
      <c r="AE955" s="150"/>
      <c r="AF955" s="150"/>
      <c r="AG955" s="150" t="s">
        <v>335</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57"/>
      <c r="B956" s="158"/>
      <c r="C956" s="186" t="s">
        <v>1008</v>
      </c>
      <c r="D956" s="165"/>
      <c r="E956" s="166">
        <v>6.9276</v>
      </c>
      <c r="F956" s="160"/>
      <c r="G956" s="160"/>
      <c r="H956" s="160"/>
      <c r="I956" s="160"/>
      <c r="J956" s="160"/>
      <c r="K956" s="160"/>
      <c r="L956" s="160"/>
      <c r="M956" s="160"/>
      <c r="N956" s="160"/>
      <c r="O956" s="160"/>
      <c r="P956" s="160"/>
      <c r="Q956" s="160"/>
      <c r="R956" s="160"/>
      <c r="S956" s="160"/>
      <c r="T956" s="160"/>
      <c r="U956" s="160"/>
      <c r="V956" s="160"/>
      <c r="W956" s="160"/>
      <c r="X956" s="150"/>
      <c r="Y956" s="150"/>
      <c r="Z956" s="150"/>
      <c r="AA956" s="150"/>
      <c r="AB956" s="150"/>
      <c r="AC956" s="150"/>
      <c r="AD956" s="150"/>
      <c r="AE956" s="150"/>
      <c r="AF956" s="150"/>
      <c r="AG956" s="150" t="s">
        <v>335</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
      <c r="A957" s="157"/>
      <c r="B957" s="158"/>
      <c r="C957" s="186" t="s">
        <v>1009</v>
      </c>
      <c r="D957" s="165"/>
      <c r="E957" s="166">
        <v>2.024</v>
      </c>
      <c r="F957" s="160"/>
      <c r="G957" s="160"/>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335</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57"/>
      <c r="B958" s="158"/>
      <c r="C958" s="186" t="s">
        <v>1010</v>
      </c>
      <c r="D958" s="165"/>
      <c r="E958" s="166">
        <v>8.4438800000000001</v>
      </c>
      <c r="F958" s="160"/>
      <c r="G958" s="160"/>
      <c r="H958" s="160"/>
      <c r="I958" s="160"/>
      <c r="J958" s="160"/>
      <c r="K958" s="160"/>
      <c r="L958" s="160"/>
      <c r="M958" s="160"/>
      <c r="N958" s="160"/>
      <c r="O958" s="160"/>
      <c r="P958" s="160"/>
      <c r="Q958" s="160"/>
      <c r="R958" s="160"/>
      <c r="S958" s="160"/>
      <c r="T958" s="160"/>
      <c r="U958" s="160"/>
      <c r="V958" s="160"/>
      <c r="W958" s="160"/>
      <c r="X958" s="150"/>
      <c r="Y958" s="150"/>
      <c r="Z958" s="150"/>
      <c r="AA958" s="150"/>
      <c r="AB958" s="150"/>
      <c r="AC958" s="150"/>
      <c r="AD958" s="150"/>
      <c r="AE958" s="150"/>
      <c r="AF958" s="150"/>
      <c r="AG958" s="150" t="s">
        <v>335</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246"/>
      <c r="D959" s="247"/>
      <c r="E959" s="247"/>
      <c r="F959" s="247"/>
      <c r="G959" s="247"/>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315</v>
      </c>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ht="22.5" outlineLevel="1" x14ac:dyDescent="0.2">
      <c r="A960" s="174">
        <v>140</v>
      </c>
      <c r="B960" s="175" t="s">
        <v>1011</v>
      </c>
      <c r="C960" s="185" t="s">
        <v>1012</v>
      </c>
      <c r="D960" s="176" t="s">
        <v>405</v>
      </c>
      <c r="E960" s="177">
        <v>1.2647999999999999</v>
      </c>
      <c r="F960" s="178"/>
      <c r="G960" s="179">
        <f>ROUND(E960*F960,2)</f>
        <v>0</v>
      </c>
      <c r="H960" s="178"/>
      <c r="I960" s="179">
        <f>ROUND(E960*H960,2)</f>
        <v>0</v>
      </c>
      <c r="J960" s="178"/>
      <c r="K960" s="179">
        <f>ROUND(E960*J960,2)</f>
        <v>0</v>
      </c>
      <c r="L960" s="179">
        <v>21</v>
      </c>
      <c r="M960" s="179">
        <f>G960*(1+L960/100)</f>
        <v>0</v>
      </c>
      <c r="N960" s="179">
        <v>3.7499999999999999E-3</v>
      </c>
      <c r="O960" s="179">
        <f>ROUND(E960*N960,2)</f>
        <v>0</v>
      </c>
      <c r="P960" s="179">
        <v>0</v>
      </c>
      <c r="Q960" s="179">
        <f>ROUND(E960*P960,2)</f>
        <v>0</v>
      </c>
      <c r="R960" s="179" t="s">
        <v>451</v>
      </c>
      <c r="S960" s="179" t="s">
        <v>310</v>
      </c>
      <c r="T960" s="180" t="s">
        <v>379</v>
      </c>
      <c r="U960" s="160">
        <v>0</v>
      </c>
      <c r="V960" s="160">
        <f>ROUND(E960*U960,2)</f>
        <v>0</v>
      </c>
      <c r="W960" s="160"/>
      <c r="X960" s="150"/>
      <c r="Y960" s="150"/>
      <c r="Z960" s="150"/>
      <c r="AA960" s="150"/>
      <c r="AB960" s="150"/>
      <c r="AC960" s="150"/>
      <c r="AD960" s="150"/>
      <c r="AE960" s="150"/>
      <c r="AF960" s="150"/>
      <c r="AG960" s="150" t="s">
        <v>452</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186" t="s">
        <v>610</v>
      </c>
      <c r="D961" s="165"/>
      <c r="E961" s="166"/>
      <c r="F961" s="160"/>
      <c r="G961" s="160"/>
      <c r="H961" s="160"/>
      <c r="I961" s="160"/>
      <c r="J961" s="160"/>
      <c r="K961" s="160"/>
      <c r="L961" s="160"/>
      <c r="M961" s="160"/>
      <c r="N961" s="160"/>
      <c r="O961" s="160"/>
      <c r="P961" s="160"/>
      <c r="Q961" s="160"/>
      <c r="R961" s="160"/>
      <c r="S961" s="160"/>
      <c r="T961" s="160"/>
      <c r="U961" s="160"/>
      <c r="V961" s="160"/>
      <c r="W961" s="160"/>
      <c r="X961" s="150"/>
      <c r="Y961" s="150"/>
      <c r="Z961" s="150"/>
      <c r="AA961" s="150"/>
      <c r="AB961" s="150"/>
      <c r="AC961" s="150"/>
      <c r="AD961" s="150"/>
      <c r="AE961" s="150"/>
      <c r="AF961" s="150"/>
      <c r="AG961" s="150" t="s">
        <v>335</v>
      </c>
      <c r="AH961" s="150">
        <v>0</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57"/>
      <c r="B962" s="158"/>
      <c r="C962" s="186" t="s">
        <v>620</v>
      </c>
      <c r="D962" s="165"/>
      <c r="E962" s="166"/>
      <c r="F962" s="160"/>
      <c r="G962" s="160"/>
      <c r="H962" s="160"/>
      <c r="I962" s="160"/>
      <c r="J962" s="160"/>
      <c r="K962" s="160"/>
      <c r="L962" s="160"/>
      <c r="M962" s="160"/>
      <c r="N962" s="160"/>
      <c r="O962" s="160"/>
      <c r="P962" s="160"/>
      <c r="Q962" s="160"/>
      <c r="R962" s="160"/>
      <c r="S962" s="160"/>
      <c r="T962" s="160"/>
      <c r="U962" s="160"/>
      <c r="V962" s="160"/>
      <c r="W962" s="160"/>
      <c r="X962" s="150"/>
      <c r="Y962" s="150"/>
      <c r="Z962" s="150"/>
      <c r="AA962" s="150"/>
      <c r="AB962" s="150"/>
      <c r="AC962" s="150"/>
      <c r="AD962" s="150"/>
      <c r="AE962" s="150"/>
      <c r="AF962" s="150"/>
      <c r="AG962" s="150" t="s">
        <v>335</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186" t="s">
        <v>1013</v>
      </c>
      <c r="D963" s="165"/>
      <c r="E963" s="166">
        <v>1.2647999999999999</v>
      </c>
      <c r="F963" s="160"/>
      <c r="G963" s="160"/>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335</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
      <c r="A964" s="157"/>
      <c r="B964" s="158"/>
      <c r="C964" s="246"/>
      <c r="D964" s="247"/>
      <c r="E964" s="247"/>
      <c r="F964" s="247"/>
      <c r="G964" s="247"/>
      <c r="H964" s="160"/>
      <c r="I964" s="160"/>
      <c r="J964" s="160"/>
      <c r="K964" s="160"/>
      <c r="L964" s="160"/>
      <c r="M964" s="160"/>
      <c r="N964" s="160"/>
      <c r="O964" s="160"/>
      <c r="P964" s="160"/>
      <c r="Q964" s="160"/>
      <c r="R964" s="160"/>
      <c r="S964" s="160"/>
      <c r="T964" s="160"/>
      <c r="U964" s="160"/>
      <c r="V964" s="160"/>
      <c r="W964" s="160"/>
      <c r="X964" s="150"/>
      <c r="Y964" s="150"/>
      <c r="Z964" s="150"/>
      <c r="AA964" s="150"/>
      <c r="AB964" s="150"/>
      <c r="AC964" s="150"/>
      <c r="AD964" s="150"/>
      <c r="AE964" s="150"/>
      <c r="AF964" s="150"/>
      <c r="AG964" s="150" t="s">
        <v>315</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ht="22.5" outlineLevel="1" x14ac:dyDescent="0.2">
      <c r="A965" s="174">
        <v>141</v>
      </c>
      <c r="B965" s="175" t="s">
        <v>1014</v>
      </c>
      <c r="C965" s="185" t="s">
        <v>1015</v>
      </c>
      <c r="D965" s="176" t="s">
        <v>405</v>
      </c>
      <c r="E965" s="177">
        <v>321.86099999999999</v>
      </c>
      <c r="F965" s="178"/>
      <c r="G965" s="179">
        <f>ROUND(E965*F965,2)</f>
        <v>0</v>
      </c>
      <c r="H965" s="178"/>
      <c r="I965" s="179">
        <f>ROUND(E965*H965,2)</f>
        <v>0</v>
      </c>
      <c r="J965" s="178"/>
      <c r="K965" s="179">
        <f>ROUND(E965*J965,2)</f>
        <v>0</v>
      </c>
      <c r="L965" s="179">
        <v>21</v>
      </c>
      <c r="M965" s="179">
        <f>G965*(1+L965/100)</f>
        <v>0</v>
      </c>
      <c r="N965" s="179">
        <v>6.0000000000000001E-3</v>
      </c>
      <c r="O965" s="179">
        <f>ROUND(E965*N965,2)</f>
        <v>1.93</v>
      </c>
      <c r="P965" s="179">
        <v>0</v>
      </c>
      <c r="Q965" s="179">
        <f>ROUND(E965*P965,2)</f>
        <v>0</v>
      </c>
      <c r="R965" s="179" t="s">
        <v>451</v>
      </c>
      <c r="S965" s="179" t="s">
        <v>310</v>
      </c>
      <c r="T965" s="180" t="s">
        <v>379</v>
      </c>
      <c r="U965" s="160">
        <v>0</v>
      </c>
      <c r="V965" s="160">
        <f>ROUND(E965*U965,2)</f>
        <v>0</v>
      </c>
      <c r="W965" s="160"/>
      <c r="X965" s="150"/>
      <c r="Y965" s="150"/>
      <c r="Z965" s="150"/>
      <c r="AA965" s="150"/>
      <c r="AB965" s="150"/>
      <c r="AC965" s="150"/>
      <c r="AD965" s="150"/>
      <c r="AE965" s="150"/>
      <c r="AF965" s="150"/>
      <c r="AG965" s="150" t="s">
        <v>452</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57"/>
      <c r="B966" s="158"/>
      <c r="C966" s="186" t="s">
        <v>624</v>
      </c>
      <c r="D966" s="165"/>
      <c r="E966" s="166"/>
      <c r="F966" s="160"/>
      <c r="G966" s="160"/>
      <c r="H966" s="160"/>
      <c r="I966" s="160"/>
      <c r="J966" s="160"/>
      <c r="K966" s="160"/>
      <c r="L966" s="160"/>
      <c r="M966" s="160"/>
      <c r="N966" s="160"/>
      <c r="O966" s="160"/>
      <c r="P966" s="160"/>
      <c r="Q966" s="160"/>
      <c r="R966" s="160"/>
      <c r="S966" s="160"/>
      <c r="T966" s="160"/>
      <c r="U966" s="160"/>
      <c r="V966" s="160"/>
      <c r="W966" s="160"/>
      <c r="X966" s="150"/>
      <c r="Y966" s="150"/>
      <c r="Z966" s="150"/>
      <c r="AA966" s="150"/>
      <c r="AB966" s="150"/>
      <c r="AC966" s="150"/>
      <c r="AD966" s="150"/>
      <c r="AE966" s="150"/>
      <c r="AF966" s="150"/>
      <c r="AG966" s="150" t="s">
        <v>335</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186" t="s">
        <v>1016</v>
      </c>
      <c r="D967" s="165"/>
      <c r="E967" s="166">
        <v>6.8441999999999998</v>
      </c>
      <c r="F967" s="160"/>
      <c r="G967" s="160"/>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335</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57"/>
      <c r="B968" s="158"/>
      <c r="C968" s="186" t="s">
        <v>1017</v>
      </c>
      <c r="D968" s="165"/>
      <c r="E968" s="166">
        <v>5.6303999999999998</v>
      </c>
      <c r="F968" s="160"/>
      <c r="G968" s="160"/>
      <c r="H968" s="160"/>
      <c r="I968" s="160"/>
      <c r="J968" s="160"/>
      <c r="K968" s="160"/>
      <c r="L968" s="160"/>
      <c r="M968" s="160"/>
      <c r="N968" s="160"/>
      <c r="O968" s="160"/>
      <c r="P968" s="160"/>
      <c r="Q968" s="160"/>
      <c r="R968" s="160"/>
      <c r="S968" s="160"/>
      <c r="T968" s="160"/>
      <c r="U968" s="160"/>
      <c r="V968" s="160"/>
      <c r="W968" s="160"/>
      <c r="X968" s="150"/>
      <c r="Y968" s="150"/>
      <c r="Z968" s="150"/>
      <c r="AA968" s="150"/>
      <c r="AB968" s="150"/>
      <c r="AC968" s="150"/>
      <c r="AD968" s="150"/>
      <c r="AE968" s="150"/>
      <c r="AF968" s="150"/>
      <c r="AG968" s="150" t="s">
        <v>335</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57"/>
      <c r="B969" s="158"/>
      <c r="C969" s="186" t="s">
        <v>610</v>
      </c>
      <c r="D969" s="165"/>
      <c r="E969" s="166"/>
      <c r="F969" s="160"/>
      <c r="G969" s="160"/>
      <c r="H969" s="160"/>
      <c r="I969" s="160"/>
      <c r="J969" s="160"/>
      <c r="K969" s="160"/>
      <c r="L969" s="160"/>
      <c r="M969" s="160"/>
      <c r="N969" s="160"/>
      <c r="O969" s="160"/>
      <c r="P969" s="160"/>
      <c r="Q969" s="160"/>
      <c r="R969" s="160"/>
      <c r="S969" s="160"/>
      <c r="T969" s="160"/>
      <c r="U969" s="160"/>
      <c r="V969" s="160"/>
      <c r="W969" s="160"/>
      <c r="X969" s="150"/>
      <c r="Y969" s="150"/>
      <c r="Z969" s="150"/>
      <c r="AA969" s="150"/>
      <c r="AB969" s="150"/>
      <c r="AC969" s="150"/>
      <c r="AD969" s="150"/>
      <c r="AE969" s="150"/>
      <c r="AF969" s="150"/>
      <c r="AG969" s="150" t="s">
        <v>335</v>
      </c>
      <c r="AH969" s="150">
        <v>0</v>
      </c>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1" x14ac:dyDescent="0.2">
      <c r="A970" s="157"/>
      <c r="B970" s="158"/>
      <c r="C970" s="186" t="s">
        <v>627</v>
      </c>
      <c r="D970" s="165"/>
      <c r="E970" s="166"/>
      <c r="F970" s="160"/>
      <c r="G970" s="160"/>
      <c r="H970" s="160"/>
      <c r="I970" s="160"/>
      <c r="J970" s="160"/>
      <c r="K970" s="160"/>
      <c r="L970" s="160"/>
      <c r="M970" s="160"/>
      <c r="N970" s="160"/>
      <c r="O970" s="160"/>
      <c r="P970" s="160"/>
      <c r="Q970" s="160"/>
      <c r="R970" s="160"/>
      <c r="S970" s="160"/>
      <c r="T970" s="160"/>
      <c r="U970" s="160"/>
      <c r="V970" s="160"/>
      <c r="W970" s="160"/>
      <c r="X970" s="150"/>
      <c r="Y970" s="150"/>
      <c r="Z970" s="150"/>
      <c r="AA970" s="150"/>
      <c r="AB970" s="150"/>
      <c r="AC970" s="150"/>
      <c r="AD970" s="150"/>
      <c r="AE970" s="150"/>
      <c r="AF970" s="150"/>
      <c r="AG970" s="150" t="s">
        <v>335</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57"/>
      <c r="B971" s="158"/>
      <c r="C971" s="186" t="s">
        <v>1018</v>
      </c>
      <c r="D971" s="165"/>
      <c r="E971" s="166">
        <v>112.5774</v>
      </c>
      <c r="F971" s="160"/>
      <c r="G971" s="160"/>
      <c r="H971" s="160"/>
      <c r="I971" s="160"/>
      <c r="J971" s="160"/>
      <c r="K971" s="160"/>
      <c r="L971" s="160"/>
      <c r="M971" s="160"/>
      <c r="N971" s="160"/>
      <c r="O971" s="160"/>
      <c r="P971" s="160"/>
      <c r="Q971" s="160"/>
      <c r="R971" s="160"/>
      <c r="S971" s="160"/>
      <c r="T971" s="160"/>
      <c r="U971" s="160"/>
      <c r="V971" s="160"/>
      <c r="W971" s="160"/>
      <c r="X971" s="150"/>
      <c r="Y971" s="150"/>
      <c r="Z971" s="150"/>
      <c r="AA971" s="150"/>
      <c r="AB971" s="150"/>
      <c r="AC971" s="150"/>
      <c r="AD971" s="150"/>
      <c r="AE971" s="150"/>
      <c r="AF971" s="150"/>
      <c r="AG971" s="150" t="s">
        <v>335</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57"/>
      <c r="B972" s="158"/>
      <c r="C972" s="186" t="s">
        <v>629</v>
      </c>
      <c r="D972" s="165"/>
      <c r="E972" s="166"/>
      <c r="F972" s="160"/>
      <c r="G972" s="160"/>
      <c r="H972" s="160"/>
      <c r="I972" s="160"/>
      <c r="J972" s="160"/>
      <c r="K972" s="160"/>
      <c r="L972" s="160"/>
      <c r="M972" s="160"/>
      <c r="N972" s="160"/>
      <c r="O972" s="160"/>
      <c r="P972" s="160"/>
      <c r="Q972" s="160"/>
      <c r="R972" s="160"/>
      <c r="S972" s="160"/>
      <c r="T972" s="160"/>
      <c r="U972" s="160"/>
      <c r="V972" s="160"/>
      <c r="W972" s="160"/>
      <c r="X972" s="150"/>
      <c r="Y972" s="150"/>
      <c r="Z972" s="150"/>
      <c r="AA972" s="150"/>
      <c r="AB972" s="150"/>
      <c r="AC972" s="150"/>
      <c r="AD972" s="150"/>
      <c r="AE972" s="150"/>
      <c r="AF972" s="150"/>
      <c r="AG972" s="150" t="s">
        <v>335</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186" t="s">
        <v>1019</v>
      </c>
      <c r="D973" s="165"/>
      <c r="E973" s="166">
        <v>196.809</v>
      </c>
      <c r="F973" s="160"/>
      <c r="G973" s="160"/>
      <c r="H973" s="160"/>
      <c r="I973" s="160"/>
      <c r="J973" s="160"/>
      <c r="K973" s="160"/>
      <c r="L973" s="160"/>
      <c r="M973" s="160"/>
      <c r="N973" s="160"/>
      <c r="O973" s="160"/>
      <c r="P973" s="160"/>
      <c r="Q973" s="160"/>
      <c r="R973" s="160"/>
      <c r="S973" s="160"/>
      <c r="T973" s="160"/>
      <c r="U973" s="160"/>
      <c r="V973" s="160"/>
      <c r="W973" s="160"/>
      <c r="X973" s="150"/>
      <c r="Y973" s="150"/>
      <c r="Z973" s="150"/>
      <c r="AA973" s="150"/>
      <c r="AB973" s="150"/>
      <c r="AC973" s="150"/>
      <c r="AD973" s="150"/>
      <c r="AE973" s="150"/>
      <c r="AF973" s="150"/>
      <c r="AG973" s="150" t="s">
        <v>335</v>
      </c>
      <c r="AH973" s="150">
        <v>0</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57"/>
      <c r="B974" s="158"/>
      <c r="C974" s="246"/>
      <c r="D974" s="247"/>
      <c r="E974" s="247"/>
      <c r="F974" s="247"/>
      <c r="G974" s="247"/>
      <c r="H974" s="160"/>
      <c r="I974" s="160"/>
      <c r="J974" s="160"/>
      <c r="K974" s="160"/>
      <c r="L974" s="160"/>
      <c r="M974" s="160"/>
      <c r="N974" s="160"/>
      <c r="O974" s="160"/>
      <c r="P974" s="160"/>
      <c r="Q974" s="160"/>
      <c r="R974" s="160"/>
      <c r="S974" s="160"/>
      <c r="T974" s="160"/>
      <c r="U974" s="160"/>
      <c r="V974" s="160"/>
      <c r="W974" s="160"/>
      <c r="X974" s="150"/>
      <c r="Y974" s="150"/>
      <c r="Z974" s="150"/>
      <c r="AA974" s="150"/>
      <c r="AB974" s="150"/>
      <c r="AC974" s="150"/>
      <c r="AD974" s="150"/>
      <c r="AE974" s="150"/>
      <c r="AF974" s="150"/>
      <c r="AG974" s="150" t="s">
        <v>315</v>
      </c>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ht="22.5" outlineLevel="1" x14ac:dyDescent="0.2">
      <c r="A975" s="174">
        <v>142</v>
      </c>
      <c r="B975" s="175" t="s">
        <v>1020</v>
      </c>
      <c r="C975" s="185" t="s">
        <v>1021</v>
      </c>
      <c r="D975" s="176" t="s">
        <v>405</v>
      </c>
      <c r="E975" s="177">
        <v>4.8959999999999999</v>
      </c>
      <c r="F975" s="178"/>
      <c r="G975" s="179">
        <f>ROUND(E975*F975,2)</f>
        <v>0</v>
      </c>
      <c r="H975" s="178"/>
      <c r="I975" s="179">
        <f>ROUND(E975*H975,2)</f>
        <v>0</v>
      </c>
      <c r="J975" s="178"/>
      <c r="K975" s="179">
        <f>ROUND(E975*J975,2)</f>
        <v>0</v>
      </c>
      <c r="L975" s="179">
        <v>21</v>
      </c>
      <c r="M975" s="179">
        <f>G975*(1+L975/100)</f>
        <v>0</v>
      </c>
      <c r="N975" s="179">
        <v>1.4E-2</v>
      </c>
      <c r="O975" s="179">
        <f>ROUND(E975*N975,2)</f>
        <v>7.0000000000000007E-2</v>
      </c>
      <c r="P975" s="179">
        <v>0</v>
      </c>
      <c r="Q975" s="179">
        <f>ROUND(E975*P975,2)</f>
        <v>0</v>
      </c>
      <c r="R975" s="179" t="s">
        <v>451</v>
      </c>
      <c r="S975" s="179" t="s">
        <v>310</v>
      </c>
      <c r="T975" s="180" t="s">
        <v>379</v>
      </c>
      <c r="U975" s="160">
        <v>0</v>
      </c>
      <c r="V975" s="160">
        <f>ROUND(E975*U975,2)</f>
        <v>0</v>
      </c>
      <c r="W975" s="160"/>
      <c r="X975" s="150"/>
      <c r="Y975" s="150"/>
      <c r="Z975" s="150"/>
      <c r="AA975" s="150"/>
      <c r="AB975" s="150"/>
      <c r="AC975" s="150"/>
      <c r="AD975" s="150"/>
      <c r="AE975" s="150"/>
      <c r="AF975" s="150"/>
      <c r="AG975" s="150" t="s">
        <v>452</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186" t="s">
        <v>704</v>
      </c>
      <c r="D976" s="165"/>
      <c r="E976" s="166"/>
      <c r="F976" s="160"/>
      <c r="G976" s="160"/>
      <c r="H976" s="160"/>
      <c r="I976" s="160"/>
      <c r="J976" s="160"/>
      <c r="K976" s="160"/>
      <c r="L976" s="160"/>
      <c r="M976" s="160"/>
      <c r="N976" s="160"/>
      <c r="O976" s="160"/>
      <c r="P976" s="160"/>
      <c r="Q976" s="160"/>
      <c r="R976" s="160"/>
      <c r="S976" s="160"/>
      <c r="T976" s="160"/>
      <c r="U976" s="160"/>
      <c r="V976" s="160"/>
      <c r="W976" s="160"/>
      <c r="X976" s="150"/>
      <c r="Y976" s="150"/>
      <c r="Z976" s="150"/>
      <c r="AA976" s="150"/>
      <c r="AB976" s="150"/>
      <c r="AC976" s="150"/>
      <c r="AD976" s="150"/>
      <c r="AE976" s="150"/>
      <c r="AF976" s="150"/>
      <c r="AG976" s="150" t="s">
        <v>335</v>
      </c>
      <c r="AH976" s="150">
        <v>0</v>
      </c>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57"/>
      <c r="B977" s="158"/>
      <c r="C977" s="186" t="s">
        <v>860</v>
      </c>
      <c r="D977" s="165"/>
      <c r="E977" s="166"/>
      <c r="F977" s="160"/>
      <c r="G977" s="160"/>
      <c r="H977" s="160"/>
      <c r="I977" s="160"/>
      <c r="J977" s="160"/>
      <c r="K977" s="160"/>
      <c r="L977" s="160"/>
      <c r="M977" s="160"/>
      <c r="N977" s="160"/>
      <c r="O977" s="160"/>
      <c r="P977" s="160"/>
      <c r="Q977" s="160"/>
      <c r="R977" s="160"/>
      <c r="S977" s="160"/>
      <c r="T977" s="160"/>
      <c r="U977" s="160"/>
      <c r="V977" s="160"/>
      <c r="W977" s="160"/>
      <c r="X977" s="150"/>
      <c r="Y977" s="150"/>
      <c r="Z977" s="150"/>
      <c r="AA977" s="150"/>
      <c r="AB977" s="150"/>
      <c r="AC977" s="150"/>
      <c r="AD977" s="150"/>
      <c r="AE977" s="150"/>
      <c r="AF977" s="150"/>
      <c r="AG977" s="150" t="s">
        <v>335</v>
      </c>
      <c r="AH977" s="150">
        <v>0</v>
      </c>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
      <c r="A978" s="157"/>
      <c r="B978" s="158"/>
      <c r="C978" s="186" t="s">
        <v>1022</v>
      </c>
      <c r="D978" s="165"/>
      <c r="E978" s="166">
        <v>4.8959999999999999</v>
      </c>
      <c r="F978" s="160"/>
      <c r="G978" s="160"/>
      <c r="H978" s="160"/>
      <c r="I978" s="160"/>
      <c r="J978" s="160"/>
      <c r="K978" s="160"/>
      <c r="L978" s="160"/>
      <c r="M978" s="160"/>
      <c r="N978" s="160"/>
      <c r="O978" s="160"/>
      <c r="P978" s="160"/>
      <c r="Q978" s="160"/>
      <c r="R978" s="160"/>
      <c r="S978" s="160"/>
      <c r="T978" s="160"/>
      <c r="U978" s="160"/>
      <c r="V978" s="160"/>
      <c r="W978" s="160"/>
      <c r="X978" s="150"/>
      <c r="Y978" s="150"/>
      <c r="Z978" s="150"/>
      <c r="AA978" s="150"/>
      <c r="AB978" s="150"/>
      <c r="AC978" s="150"/>
      <c r="AD978" s="150"/>
      <c r="AE978" s="150"/>
      <c r="AF978" s="150"/>
      <c r="AG978" s="150" t="s">
        <v>335</v>
      </c>
      <c r="AH978" s="150">
        <v>0</v>
      </c>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1" x14ac:dyDescent="0.2">
      <c r="A979" s="157"/>
      <c r="B979" s="158"/>
      <c r="C979" s="246"/>
      <c r="D979" s="247"/>
      <c r="E979" s="247"/>
      <c r="F979" s="247"/>
      <c r="G979" s="247"/>
      <c r="H979" s="160"/>
      <c r="I979" s="160"/>
      <c r="J979" s="160"/>
      <c r="K979" s="160"/>
      <c r="L979" s="160"/>
      <c r="M979" s="160"/>
      <c r="N979" s="160"/>
      <c r="O979" s="160"/>
      <c r="P979" s="160"/>
      <c r="Q979" s="160"/>
      <c r="R979" s="160"/>
      <c r="S979" s="160"/>
      <c r="T979" s="160"/>
      <c r="U979" s="160"/>
      <c r="V979" s="160"/>
      <c r="W979" s="160"/>
      <c r="X979" s="150"/>
      <c r="Y979" s="150"/>
      <c r="Z979" s="150"/>
      <c r="AA979" s="150"/>
      <c r="AB979" s="150"/>
      <c r="AC979" s="150"/>
      <c r="AD979" s="150"/>
      <c r="AE979" s="150"/>
      <c r="AF979" s="150"/>
      <c r="AG979" s="150" t="s">
        <v>315</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v>143</v>
      </c>
      <c r="B980" s="158" t="s">
        <v>1023</v>
      </c>
      <c r="C980" s="190" t="s">
        <v>1024</v>
      </c>
      <c r="D980" s="159" t="s">
        <v>0</v>
      </c>
      <c r="E980" s="182"/>
      <c r="F980" s="161"/>
      <c r="G980" s="160">
        <f>ROUND(E980*F980,2)</f>
        <v>0</v>
      </c>
      <c r="H980" s="161"/>
      <c r="I980" s="160">
        <f>ROUND(E980*H980,2)</f>
        <v>0</v>
      </c>
      <c r="J980" s="161"/>
      <c r="K980" s="160">
        <f>ROUND(E980*J980,2)</f>
        <v>0</v>
      </c>
      <c r="L980" s="160">
        <v>21</v>
      </c>
      <c r="M980" s="160">
        <f>G980*(1+L980/100)</f>
        <v>0</v>
      </c>
      <c r="N980" s="160">
        <v>0</v>
      </c>
      <c r="O980" s="160">
        <f>ROUND(E980*N980,2)</f>
        <v>0</v>
      </c>
      <c r="P980" s="160">
        <v>0</v>
      </c>
      <c r="Q980" s="160">
        <f>ROUND(E980*P980,2)</f>
        <v>0</v>
      </c>
      <c r="R980" s="160" t="s">
        <v>858</v>
      </c>
      <c r="S980" s="160" t="s">
        <v>310</v>
      </c>
      <c r="T980" s="160" t="s">
        <v>379</v>
      </c>
      <c r="U980" s="160">
        <v>0</v>
      </c>
      <c r="V980" s="160">
        <f>ROUND(E980*U980,2)</f>
        <v>0</v>
      </c>
      <c r="W980" s="160"/>
      <c r="X980" s="150"/>
      <c r="Y980" s="150"/>
      <c r="Z980" s="150"/>
      <c r="AA980" s="150"/>
      <c r="AB980" s="150"/>
      <c r="AC980" s="150"/>
      <c r="AD980" s="150"/>
      <c r="AE980" s="150"/>
      <c r="AF980" s="150"/>
      <c r="AG980" s="150" t="s">
        <v>961</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57"/>
      <c r="B981" s="158"/>
      <c r="C981" s="257" t="s">
        <v>1025</v>
      </c>
      <c r="D981" s="258"/>
      <c r="E981" s="258"/>
      <c r="F981" s="258"/>
      <c r="G981" s="258"/>
      <c r="H981" s="160"/>
      <c r="I981" s="160"/>
      <c r="J981" s="160"/>
      <c r="K981" s="160"/>
      <c r="L981" s="160"/>
      <c r="M981" s="160"/>
      <c r="N981" s="160"/>
      <c r="O981" s="160"/>
      <c r="P981" s="160"/>
      <c r="Q981" s="160"/>
      <c r="R981" s="160"/>
      <c r="S981" s="160"/>
      <c r="T981" s="160"/>
      <c r="U981" s="160"/>
      <c r="V981" s="160"/>
      <c r="W981" s="160"/>
      <c r="X981" s="150"/>
      <c r="Y981" s="150"/>
      <c r="Z981" s="150"/>
      <c r="AA981" s="150"/>
      <c r="AB981" s="150"/>
      <c r="AC981" s="150"/>
      <c r="AD981" s="150"/>
      <c r="AE981" s="150"/>
      <c r="AF981" s="150"/>
      <c r="AG981" s="150" t="s">
        <v>388</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186" t="s">
        <v>1026</v>
      </c>
      <c r="D982" s="165"/>
      <c r="E982" s="166"/>
      <c r="F982" s="160"/>
      <c r="G982" s="160"/>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335</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57"/>
      <c r="B983" s="158"/>
      <c r="C983" s="186" t="s">
        <v>1027</v>
      </c>
      <c r="D983" s="165"/>
      <c r="E983" s="166"/>
      <c r="F983" s="160"/>
      <c r="G983" s="160"/>
      <c r="H983" s="160"/>
      <c r="I983" s="160"/>
      <c r="J983" s="160"/>
      <c r="K983" s="160"/>
      <c r="L983" s="160"/>
      <c r="M983" s="160"/>
      <c r="N983" s="160"/>
      <c r="O983" s="160"/>
      <c r="P983" s="160"/>
      <c r="Q983" s="160"/>
      <c r="R983" s="160"/>
      <c r="S983" s="160"/>
      <c r="T983" s="160"/>
      <c r="U983" s="160"/>
      <c r="V983" s="160"/>
      <c r="W983" s="160"/>
      <c r="X983" s="150"/>
      <c r="Y983" s="150"/>
      <c r="Z983" s="150"/>
      <c r="AA983" s="150"/>
      <c r="AB983" s="150"/>
      <c r="AC983" s="150"/>
      <c r="AD983" s="150"/>
      <c r="AE983" s="150"/>
      <c r="AF983" s="150"/>
      <c r="AG983" s="150" t="s">
        <v>335</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186" t="s">
        <v>1028</v>
      </c>
      <c r="D984" s="165"/>
      <c r="E984" s="166">
        <v>963.08820000000003</v>
      </c>
      <c r="F984" s="160"/>
      <c r="G984" s="160"/>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335</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57"/>
      <c r="B985" s="158"/>
      <c r="C985" s="246"/>
      <c r="D985" s="247"/>
      <c r="E985" s="247"/>
      <c r="F985" s="247"/>
      <c r="G985" s="247"/>
      <c r="H985" s="160"/>
      <c r="I985" s="160"/>
      <c r="J985" s="160"/>
      <c r="K985" s="160"/>
      <c r="L985" s="160"/>
      <c r="M985" s="160"/>
      <c r="N985" s="160"/>
      <c r="O985" s="160"/>
      <c r="P985" s="160"/>
      <c r="Q985" s="160"/>
      <c r="R985" s="160"/>
      <c r="S985" s="160"/>
      <c r="T985" s="160"/>
      <c r="U985" s="160"/>
      <c r="V985" s="160"/>
      <c r="W985" s="160"/>
      <c r="X985" s="150"/>
      <c r="Y985" s="150"/>
      <c r="Z985" s="150"/>
      <c r="AA985" s="150"/>
      <c r="AB985" s="150"/>
      <c r="AC985" s="150"/>
      <c r="AD985" s="150"/>
      <c r="AE985" s="150"/>
      <c r="AF985" s="150"/>
      <c r="AG985" s="150" t="s">
        <v>315</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x14ac:dyDescent="0.2">
      <c r="A986" s="168" t="s">
        <v>305</v>
      </c>
      <c r="B986" s="169" t="s">
        <v>243</v>
      </c>
      <c r="C986" s="184" t="s">
        <v>244</v>
      </c>
      <c r="D986" s="170"/>
      <c r="E986" s="171"/>
      <c r="F986" s="172"/>
      <c r="G986" s="172">
        <f>SUMIF(AG987:AG1007,"&lt;&gt;NOR",G987:G1007)</f>
        <v>0</v>
      </c>
      <c r="H986" s="172"/>
      <c r="I986" s="172">
        <f>SUM(I987:I1007)</f>
        <v>0</v>
      </c>
      <c r="J986" s="172"/>
      <c r="K986" s="172">
        <f>SUM(K987:K1007)</f>
        <v>0</v>
      </c>
      <c r="L986" s="172"/>
      <c r="M986" s="172">
        <f>SUM(M987:M1007)</f>
        <v>0</v>
      </c>
      <c r="N986" s="172"/>
      <c r="O986" s="172">
        <f>SUM(O987:O1007)</f>
        <v>0.11</v>
      </c>
      <c r="P986" s="172"/>
      <c r="Q986" s="172">
        <f>SUM(Q987:Q1007)</f>
        <v>0</v>
      </c>
      <c r="R986" s="172"/>
      <c r="S986" s="172"/>
      <c r="T986" s="173"/>
      <c r="U986" s="167"/>
      <c r="V986" s="167">
        <f>SUM(V987:V1007)</f>
        <v>3.76</v>
      </c>
      <c r="W986" s="167"/>
      <c r="AG986" t="s">
        <v>306</v>
      </c>
    </row>
    <row r="987" spans="1:60" ht="22.5" outlineLevel="1" x14ac:dyDescent="0.2">
      <c r="A987" s="174">
        <v>144</v>
      </c>
      <c r="B987" s="175" t="s">
        <v>1029</v>
      </c>
      <c r="C987" s="185" t="s">
        <v>1030</v>
      </c>
      <c r="D987" s="176" t="s">
        <v>405</v>
      </c>
      <c r="E987" s="177">
        <v>11.85</v>
      </c>
      <c r="F987" s="178"/>
      <c r="G987" s="179">
        <f>ROUND(E987*F987,2)</f>
        <v>0</v>
      </c>
      <c r="H987" s="178"/>
      <c r="I987" s="179">
        <f>ROUND(E987*H987,2)</f>
        <v>0</v>
      </c>
      <c r="J987" s="178"/>
      <c r="K987" s="179">
        <f>ROUND(E987*J987,2)</f>
        <v>0</v>
      </c>
      <c r="L987" s="179">
        <v>21</v>
      </c>
      <c r="M987" s="179">
        <f>G987*(1+L987/100)</f>
        <v>0</v>
      </c>
      <c r="N987" s="179">
        <v>7.2999999999999996E-4</v>
      </c>
      <c r="O987" s="179">
        <f>ROUND(E987*N987,2)</f>
        <v>0.01</v>
      </c>
      <c r="P987" s="179">
        <v>0</v>
      </c>
      <c r="Q987" s="179">
        <f>ROUND(E987*P987,2)</f>
        <v>0</v>
      </c>
      <c r="R987" s="179" t="s">
        <v>1031</v>
      </c>
      <c r="S987" s="179" t="s">
        <v>310</v>
      </c>
      <c r="T987" s="180" t="s">
        <v>379</v>
      </c>
      <c r="U987" s="160">
        <v>0.31690000000000002</v>
      </c>
      <c r="V987" s="160">
        <f>ROUND(E987*U987,2)</f>
        <v>3.76</v>
      </c>
      <c r="W987" s="160"/>
      <c r="X987" s="150"/>
      <c r="Y987" s="150"/>
      <c r="Z987" s="150"/>
      <c r="AA987" s="150"/>
      <c r="AB987" s="150"/>
      <c r="AC987" s="150"/>
      <c r="AD987" s="150"/>
      <c r="AE987" s="150"/>
      <c r="AF987" s="150"/>
      <c r="AG987" s="150" t="s">
        <v>358</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259" t="s">
        <v>1032</v>
      </c>
      <c r="D988" s="260"/>
      <c r="E988" s="260"/>
      <c r="F988" s="260"/>
      <c r="G988" s="260"/>
      <c r="H988" s="160"/>
      <c r="I988" s="160"/>
      <c r="J988" s="160"/>
      <c r="K988" s="160"/>
      <c r="L988" s="160"/>
      <c r="M988" s="160"/>
      <c r="N988" s="160"/>
      <c r="O988" s="160"/>
      <c r="P988" s="160"/>
      <c r="Q988" s="160"/>
      <c r="R988" s="160"/>
      <c r="S988" s="160"/>
      <c r="T988" s="160"/>
      <c r="U988" s="160"/>
      <c r="V988" s="160"/>
      <c r="W988" s="160"/>
      <c r="X988" s="150"/>
      <c r="Y988" s="150"/>
      <c r="Z988" s="150"/>
      <c r="AA988" s="150"/>
      <c r="AB988" s="150"/>
      <c r="AC988" s="150"/>
      <c r="AD988" s="150"/>
      <c r="AE988" s="150"/>
      <c r="AF988" s="150"/>
      <c r="AG988" s="150" t="s">
        <v>388</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57"/>
      <c r="B989" s="158"/>
      <c r="C989" s="186" t="s">
        <v>704</v>
      </c>
      <c r="D989" s="165"/>
      <c r="E989" s="166"/>
      <c r="F989" s="160"/>
      <c r="G989" s="160"/>
      <c r="H989" s="160"/>
      <c r="I989" s="160"/>
      <c r="J989" s="160"/>
      <c r="K989" s="160"/>
      <c r="L989" s="160"/>
      <c r="M989" s="160"/>
      <c r="N989" s="160"/>
      <c r="O989" s="160"/>
      <c r="P989" s="160"/>
      <c r="Q989" s="160"/>
      <c r="R989" s="160"/>
      <c r="S989" s="160"/>
      <c r="T989" s="160"/>
      <c r="U989" s="160"/>
      <c r="V989" s="160"/>
      <c r="W989" s="160"/>
      <c r="X989" s="150"/>
      <c r="Y989" s="150"/>
      <c r="Z989" s="150"/>
      <c r="AA989" s="150"/>
      <c r="AB989" s="150"/>
      <c r="AC989" s="150"/>
      <c r="AD989" s="150"/>
      <c r="AE989" s="150"/>
      <c r="AF989" s="150"/>
      <c r="AG989" s="150" t="s">
        <v>335</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186" t="s">
        <v>866</v>
      </c>
      <c r="D990" s="165"/>
      <c r="E990" s="166"/>
      <c r="F990" s="160"/>
      <c r="G990" s="160"/>
      <c r="H990" s="160"/>
      <c r="I990" s="160"/>
      <c r="J990" s="160"/>
      <c r="K990" s="160"/>
      <c r="L990" s="160"/>
      <c r="M990" s="160"/>
      <c r="N990" s="160"/>
      <c r="O990" s="160"/>
      <c r="P990" s="160"/>
      <c r="Q990" s="160"/>
      <c r="R990" s="160"/>
      <c r="S990" s="160"/>
      <c r="T990" s="160"/>
      <c r="U990" s="160"/>
      <c r="V990" s="160"/>
      <c r="W990" s="160"/>
      <c r="X990" s="150"/>
      <c r="Y990" s="150"/>
      <c r="Z990" s="150"/>
      <c r="AA990" s="150"/>
      <c r="AB990" s="150"/>
      <c r="AC990" s="150"/>
      <c r="AD990" s="150"/>
      <c r="AE990" s="150"/>
      <c r="AF990" s="150"/>
      <c r="AG990" s="150" t="s">
        <v>335</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1" x14ac:dyDescent="0.2">
      <c r="A991" s="157"/>
      <c r="B991" s="158"/>
      <c r="C991" s="186" t="s">
        <v>796</v>
      </c>
      <c r="D991" s="165"/>
      <c r="E991" s="166">
        <v>2.25</v>
      </c>
      <c r="F991" s="160"/>
      <c r="G991" s="160"/>
      <c r="H991" s="160"/>
      <c r="I991" s="160"/>
      <c r="J991" s="160"/>
      <c r="K991" s="160"/>
      <c r="L991" s="160"/>
      <c r="M991" s="160"/>
      <c r="N991" s="160"/>
      <c r="O991" s="160"/>
      <c r="P991" s="160"/>
      <c r="Q991" s="160"/>
      <c r="R991" s="160"/>
      <c r="S991" s="160"/>
      <c r="T991" s="160"/>
      <c r="U991" s="160"/>
      <c r="V991" s="160"/>
      <c r="W991" s="160"/>
      <c r="X991" s="150"/>
      <c r="Y991" s="150"/>
      <c r="Z991" s="150"/>
      <c r="AA991" s="150"/>
      <c r="AB991" s="150"/>
      <c r="AC991" s="150"/>
      <c r="AD991" s="150"/>
      <c r="AE991" s="150"/>
      <c r="AF991" s="150"/>
      <c r="AG991" s="150" t="s">
        <v>335</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1" x14ac:dyDescent="0.2">
      <c r="A992" s="157"/>
      <c r="B992" s="158"/>
      <c r="C992" s="186" t="s">
        <v>860</v>
      </c>
      <c r="D992" s="165"/>
      <c r="E992" s="166"/>
      <c r="F992" s="160"/>
      <c r="G992" s="160"/>
      <c r="H992" s="160"/>
      <c r="I992" s="160"/>
      <c r="J992" s="160"/>
      <c r="K992" s="160"/>
      <c r="L992" s="160"/>
      <c r="M992" s="160"/>
      <c r="N992" s="160"/>
      <c r="O992" s="160"/>
      <c r="P992" s="160"/>
      <c r="Q992" s="160"/>
      <c r="R992" s="160"/>
      <c r="S992" s="160"/>
      <c r="T992" s="160"/>
      <c r="U992" s="160"/>
      <c r="V992" s="160"/>
      <c r="W992" s="160"/>
      <c r="X992" s="150"/>
      <c r="Y992" s="150"/>
      <c r="Z992" s="150"/>
      <c r="AA992" s="150"/>
      <c r="AB992" s="150"/>
      <c r="AC992" s="150"/>
      <c r="AD992" s="150"/>
      <c r="AE992" s="150"/>
      <c r="AF992" s="150"/>
      <c r="AG992" s="150" t="s">
        <v>335</v>
      </c>
      <c r="AH992" s="150">
        <v>0</v>
      </c>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57"/>
      <c r="B993" s="158"/>
      <c r="C993" s="186" t="s">
        <v>867</v>
      </c>
      <c r="D993" s="165"/>
      <c r="E993" s="166">
        <v>9.6</v>
      </c>
      <c r="F993" s="160"/>
      <c r="G993" s="160"/>
      <c r="H993" s="160"/>
      <c r="I993" s="160"/>
      <c r="J993" s="160"/>
      <c r="K993" s="160"/>
      <c r="L993" s="160"/>
      <c r="M993" s="160"/>
      <c r="N993" s="160"/>
      <c r="O993" s="160"/>
      <c r="P993" s="160"/>
      <c r="Q993" s="160"/>
      <c r="R993" s="160"/>
      <c r="S993" s="160"/>
      <c r="T993" s="160"/>
      <c r="U993" s="160"/>
      <c r="V993" s="160"/>
      <c r="W993" s="160"/>
      <c r="X993" s="150"/>
      <c r="Y993" s="150"/>
      <c r="Z993" s="150"/>
      <c r="AA993" s="150"/>
      <c r="AB993" s="150"/>
      <c r="AC993" s="150"/>
      <c r="AD993" s="150"/>
      <c r="AE993" s="150"/>
      <c r="AF993" s="150"/>
      <c r="AG993" s="150" t="s">
        <v>335</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57"/>
      <c r="B994" s="158"/>
      <c r="C994" s="246"/>
      <c r="D994" s="247"/>
      <c r="E994" s="247"/>
      <c r="F994" s="247"/>
      <c r="G994" s="247"/>
      <c r="H994" s="160"/>
      <c r="I994" s="160"/>
      <c r="J994" s="160"/>
      <c r="K994" s="160"/>
      <c r="L994" s="160"/>
      <c r="M994" s="160"/>
      <c r="N994" s="160"/>
      <c r="O994" s="160"/>
      <c r="P994" s="160"/>
      <c r="Q994" s="160"/>
      <c r="R994" s="160"/>
      <c r="S994" s="160"/>
      <c r="T994" s="160"/>
      <c r="U994" s="160"/>
      <c r="V994" s="160"/>
      <c r="W994" s="160"/>
      <c r="X994" s="150"/>
      <c r="Y994" s="150"/>
      <c r="Z994" s="150"/>
      <c r="AA994" s="150"/>
      <c r="AB994" s="150"/>
      <c r="AC994" s="150"/>
      <c r="AD994" s="150"/>
      <c r="AE994" s="150"/>
      <c r="AF994" s="150"/>
      <c r="AG994" s="150" t="s">
        <v>315</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ht="22.5" outlineLevel="1" x14ac:dyDescent="0.2">
      <c r="A995" s="174">
        <v>145</v>
      </c>
      <c r="B995" s="175" t="s">
        <v>1033</v>
      </c>
      <c r="C995" s="185" t="s">
        <v>1034</v>
      </c>
      <c r="D995" s="176" t="s">
        <v>405</v>
      </c>
      <c r="E995" s="177">
        <v>12.442500000000001</v>
      </c>
      <c r="F995" s="178"/>
      <c r="G995" s="179">
        <f>ROUND(E995*F995,2)</f>
        <v>0</v>
      </c>
      <c r="H995" s="178"/>
      <c r="I995" s="179">
        <f>ROUND(E995*H995,2)</f>
        <v>0</v>
      </c>
      <c r="J995" s="178"/>
      <c r="K995" s="179">
        <f>ROUND(E995*J995,2)</f>
        <v>0</v>
      </c>
      <c r="L995" s="179">
        <v>21</v>
      </c>
      <c r="M995" s="179">
        <f>G995*(1+L995/100)</f>
        <v>0</v>
      </c>
      <c r="N995" s="179">
        <v>8.2500000000000004E-3</v>
      </c>
      <c r="O995" s="179">
        <f>ROUND(E995*N995,2)</f>
        <v>0.1</v>
      </c>
      <c r="P995" s="179">
        <v>0</v>
      </c>
      <c r="Q995" s="179">
        <f>ROUND(E995*P995,2)</f>
        <v>0</v>
      </c>
      <c r="R995" s="179" t="s">
        <v>451</v>
      </c>
      <c r="S995" s="179" t="s">
        <v>310</v>
      </c>
      <c r="T995" s="180" t="s">
        <v>379</v>
      </c>
      <c r="U995" s="160">
        <v>0</v>
      </c>
      <c r="V995" s="160">
        <f>ROUND(E995*U995,2)</f>
        <v>0</v>
      </c>
      <c r="W995" s="160"/>
      <c r="X995" s="150"/>
      <c r="Y995" s="150"/>
      <c r="Z995" s="150"/>
      <c r="AA995" s="150"/>
      <c r="AB995" s="150"/>
      <c r="AC995" s="150"/>
      <c r="AD995" s="150"/>
      <c r="AE995" s="150"/>
      <c r="AF995" s="150"/>
      <c r="AG995" s="150" t="s">
        <v>452</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57"/>
      <c r="B996" s="158"/>
      <c r="C996" s="186" t="s">
        <v>704</v>
      </c>
      <c r="D996" s="165"/>
      <c r="E996" s="166"/>
      <c r="F996" s="160"/>
      <c r="G996" s="160"/>
      <c r="H996" s="160"/>
      <c r="I996" s="160"/>
      <c r="J996" s="160"/>
      <c r="K996" s="160"/>
      <c r="L996" s="160"/>
      <c r="M996" s="160"/>
      <c r="N996" s="160"/>
      <c r="O996" s="160"/>
      <c r="P996" s="160"/>
      <c r="Q996" s="160"/>
      <c r="R996" s="160"/>
      <c r="S996" s="160"/>
      <c r="T996" s="160"/>
      <c r="U996" s="160"/>
      <c r="V996" s="160"/>
      <c r="W996" s="160"/>
      <c r="X996" s="150"/>
      <c r="Y996" s="150"/>
      <c r="Z996" s="150"/>
      <c r="AA996" s="150"/>
      <c r="AB996" s="150"/>
      <c r="AC996" s="150"/>
      <c r="AD996" s="150"/>
      <c r="AE996" s="150"/>
      <c r="AF996" s="150"/>
      <c r="AG996" s="150" t="s">
        <v>335</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186" t="s">
        <v>866</v>
      </c>
      <c r="D997" s="165"/>
      <c r="E997" s="166"/>
      <c r="F997" s="160"/>
      <c r="G997" s="160"/>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335</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1" x14ac:dyDescent="0.2">
      <c r="A998" s="157"/>
      <c r="B998" s="158"/>
      <c r="C998" s="186" t="s">
        <v>1035</v>
      </c>
      <c r="D998" s="165"/>
      <c r="E998" s="166">
        <v>2.3624999999999998</v>
      </c>
      <c r="F998" s="160"/>
      <c r="G998" s="160"/>
      <c r="H998" s="160"/>
      <c r="I998" s="160"/>
      <c r="J998" s="160"/>
      <c r="K998" s="160"/>
      <c r="L998" s="160"/>
      <c r="M998" s="160"/>
      <c r="N998" s="160"/>
      <c r="O998" s="160"/>
      <c r="P998" s="160"/>
      <c r="Q998" s="160"/>
      <c r="R998" s="160"/>
      <c r="S998" s="160"/>
      <c r="T998" s="160"/>
      <c r="U998" s="160"/>
      <c r="V998" s="160"/>
      <c r="W998" s="160"/>
      <c r="X998" s="150"/>
      <c r="Y998" s="150"/>
      <c r="Z998" s="150"/>
      <c r="AA998" s="150"/>
      <c r="AB998" s="150"/>
      <c r="AC998" s="150"/>
      <c r="AD998" s="150"/>
      <c r="AE998" s="150"/>
      <c r="AF998" s="150"/>
      <c r="AG998" s="150" t="s">
        <v>335</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186" t="s">
        <v>860</v>
      </c>
      <c r="D999" s="165"/>
      <c r="E999" s="166"/>
      <c r="F999" s="160"/>
      <c r="G999" s="160"/>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335</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57"/>
      <c r="B1000" s="158"/>
      <c r="C1000" s="186" t="s">
        <v>1036</v>
      </c>
      <c r="D1000" s="165"/>
      <c r="E1000" s="166">
        <v>10.08</v>
      </c>
      <c r="F1000" s="160"/>
      <c r="G1000" s="160"/>
      <c r="H1000" s="160"/>
      <c r="I1000" s="160"/>
      <c r="J1000" s="160"/>
      <c r="K1000" s="160"/>
      <c r="L1000" s="160"/>
      <c r="M1000" s="160"/>
      <c r="N1000" s="160"/>
      <c r="O1000" s="160"/>
      <c r="P1000" s="160"/>
      <c r="Q1000" s="160"/>
      <c r="R1000" s="160"/>
      <c r="S1000" s="160"/>
      <c r="T1000" s="160"/>
      <c r="U1000" s="160"/>
      <c r="V1000" s="160"/>
      <c r="W1000" s="160"/>
      <c r="X1000" s="150"/>
      <c r="Y1000" s="150"/>
      <c r="Z1000" s="150"/>
      <c r="AA1000" s="150"/>
      <c r="AB1000" s="150"/>
      <c r="AC1000" s="150"/>
      <c r="AD1000" s="150"/>
      <c r="AE1000" s="150"/>
      <c r="AF1000" s="150"/>
      <c r="AG1000" s="150" t="s">
        <v>335</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246"/>
      <c r="D1001" s="247"/>
      <c r="E1001" s="247"/>
      <c r="F1001" s="247"/>
      <c r="G1001" s="247"/>
      <c r="H1001" s="160"/>
      <c r="I1001" s="160"/>
      <c r="J1001" s="160"/>
      <c r="K1001" s="160"/>
      <c r="L1001" s="160"/>
      <c r="M1001" s="160"/>
      <c r="N1001" s="160"/>
      <c r="O1001" s="160"/>
      <c r="P1001" s="160"/>
      <c r="Q1001" s="160"/>
      <c r="R1001" s="160"/>
      <c r="S1001" s="160"/>
      <c r="T1001" s="160"/>
      <c r="U1001" s="160"/>
      <c r="V1001" s="160"/>
      <c r="W1001" s="160"/>
      <c r="X1001" s="150"/>
      <c r="Y1001" s="150"/>
      <c r="Z1001" s="150"/>
      <c r="AA1001" s="150"/>
      <c r="AB1001" s="150"/>
      <c r="AC1001" s="150"/>
      <c r="AD1001" s="150"/>
      <c r="AE1001" s="150"/>
      <c r="AF1001" s="150"/>
      <c r="AG1001" s="150" t="s">
        <v>315</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57">
        <v>146</v>
      </c>
      <c r="B1002" s="158" t="s">
        <v>1037</v>
      </c>
      <c r="C1002" s="190" t="s">
        <v>1038</v>
      </c>
      <c r="D1002" s="159" t="s">
        <v>0</v>
      </c>
      <c r="E1002" s="182"/>
      <c r="F1002" s="161"/>
      <c r="G1002" s="160">
        <f>ROUND(E1002*F1002,2)</f>
        <v>0</v>
      </c>
      <c r="H1002" s="161"/>
      <c r="I1002" s="160">
        <f>ROUND(E1002*H1002,2)</f>
        <v>0</v>
      </c>
      <c r="J1002" s="161"/>
      <c r="K1002" s="160">
        <f>ROUND(E1002*J1002,2)</f>
        <v>0</v>
      </c>
      <c r="L1002" s="160">
        <v>21</v>
      </c>
      <c r="M1002" s="160">
        <f>G1002*(1+L1002/100)</f>
        <v>0</v>
      </c>
      <c r="N1002" s="160">
        <v>0</v>
      </c>
      <c r="O1002" s="160">
        <f>ROUND(E1002*N1002,2)</f>
        <v>0</v>
      </c>
      <c r="P1002" s="160">
        <v>0</v>
      </c>
      <c r="Q1002" s="160">
        <f>ROUND(E1002*P1002,2)</f>
        <v>0</v>
      </c>
      <c r="R1002" s="160" t="s">
        <v>1031</v>
      </c>
      <c r="S1002" s="160" t="s">
        <v>310</v>
      </c>
      <c r="T1002" s="160" t="s">
        <v>379</v>
      </c>
      <c r="U1002" s="160">
        <v>0</v>
      </c>
      <c r="V1002" s="160">
        <f>ROUND(E1002*U1002,2)</f>
        <v>0</v>
      </c>
      <c r="W1002" s="160"/>
      <c r="X1002" s="150"/>
      <c r="Y1002" s="150"/>
      <c r="Z1002" s="150"/>
      <c r="AA1002" s="150"/>
      <c r="AB1002" s="150"/>
      <c r="AC1002" s="150"/>
      <c r="AD1002" s="150"/>
      <c r="AE1002" s="150"/>
      <c r="AF1002" s="150"/>
      <c r="AG1002" s="150" t="s">
        <v>961</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257" t="s">
        <v>1025</v>
      </c>
      <c r="D1003" s="258"/>
      <c r="E1003" s="258"/>
      <c r="F1003" s="258"/>
      <c r="G1003" s="258"/>
      <c r="H1003" s="160"/>
      <c r="I1003" s="160"/>
      <c r="J1003" s="160"/>
      <c r="K1003" s="160"/>
      <c r="L1003" s="160"/>
      <c r="M1003" s="160"/>
      <c r="N1003" s="160"/>
      <c r="O1003" s="160"/>
      <c r="P1003" s="160"/>
      <c r="Q1003" s="160"/>
      <c r="R1003" s="160"/>
      <c r="S1003" s="160"/>
      <c r="T1003" s="160"/>
      <c r="U1003" s="160"/>
      <c r="V1003" s="160"/>
      <c r="W1003" s="160"/>
      <c r="X1003" s="150"/>
      <c r="Y1003" s="150"/>
      <c r="Z1003" s="150"/>
      <c r="AA1003" s="150"/>
      <c r="AB1003" s="150"/>
      <c r="AC1003" s="150"/>
      <c r="AD1003" s="150"/>
      <c r="AE1003" s="150"/>
      <c r="AF1003" s="150"/>
      <c r="AG1003" s="150" t="s">
        <v>388</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57"/>
      <c r="B1004" s="158"/>
      <c r="C1004" s="186" t="s">
        <v>1026</v>
      </c>
      <c r="D1004" s="165"/>
      <c r="E1004" s="166"/>
      <c r="F1004" s="160"/>
      <c r="G1004" s="160"/>
      <c r="H1004" s="160"/>
      <c r="I1004" s="160"/>
      <c r="J1004" s="160"/>
      <c r="K1004" s="160"/>
      <c r="L1004" s="160"/>
      <c r="M1004" s="160"/>
      <c r="N1004" s="160"/>
      <c r="O1004" s="160"/>
      <c r="P1004" s="160"/>
      <c r="Q1004" s="160"/>
      <c r="R1004" s="160"/>
      <c r="S1004" s="160"/>
      <c r="T1004" s="160"/>
      <c r="U1004" s="160"/>
      <c r="V1004" s="160"/>
      <c r="W1004" s="160"/>
      <c r="X1004" s="150"/>
      <c r="Y1004" s="150"/>
      <c r="Z1004" s="150"/>
      <c r="AA1004" s="150"/>
      <c r="AB1004" s="150"/>
      <c r="AC1004" s="150"/>
      <c r="AD1004" s="150"/>
      <c r="AE1004" s="150"/>
      <c r="AF1004" s="150"/>
      <c r="AG1004" s="150" t="s">
        <v>335</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57"/>
      <c r="B1005" s="158"/>
      <c r="C1005" s="186" t="s">
        <v>1039</v>
      </c>
      <c r="D1005" s="165"/>
      <c r="E1005" s="166"/>
      <c r="F1005" s="160"/>
      <c r="G1005" s="160"/>
      <c r="H1005" s="160"/>
      <c r="I1005" s="160"/>
      <c r="J1005" s="160"/>
      <c r="K1005" s="160"/>
      <c r="L1005" s="160"/>
      <c r="M1005" s="160"/>
      <c r="N1005" s="160"/>
      <c r="O1005" s="160"/>
      <c r="P1005" s="160"/>
      <c r="Q1005" s="160"/>
      <c r="R1005" s="160"/>
      <c r="S1005" s="160"/>
      <c r="T1005" s="160"/>
      <c r="U1005" s="160"/>
      <c r="V1005" s="160"/>
      <c r="W1005" s="160"/>
      <c r="X1005" s="150"/>
      <c r="Y1005" s="150"/>
      <c r="Z1005" s="150"/>
      <c r="AA1005" s="150"/>
      <c r="AB1005" s="150"/>
      <c r="AC1005" s="150"/>
      <c r="AD1005" s="150"/>
      <c r="AE1005" s="150"/>
      <c r="AF1005" s="150"/>
      <c r="AG1005" s="150" t="s">
        <v>335</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57"/>
      <c r="B1006" s="158"/>
      <c r="C1006" s="186" t="s">
        <v>1040</v>
      </c>
      <c r="D1006" s="165"/>
      <c r="E1006" s="166">
        <v>35.4878</v>
      </c>
      <c r="F1006" s="160"/>
      <c r="G1006" s="160"/>
      <c r="H1006" s="160"/>
      <c r="I1006" s="160"/>
      <c r="J1006" s="160"/>
      <c r="K1006" s="160"/>
      <c r="L1006" s="160"/>
      <c r="M1006" s="160"/>
      <c r="N1006" s="160"/>
      <c r="O1006" s="160"/>
      <c r="P1006" s="160"/>
      <c r="Q1006" s="160"/>
      <c r="R1006" s="160"/>
      <c r="S1006" s="160"/>
      <c r="T1006" s="160"/>
      <c r="U1006" s="160"/>
      <c r="V1006" s="160"/>
      <c r="W1006" s="160"/>
      <c r="X1006" s="150"/>
      <c r="Y1006" s="150"/>
      <c r="Z1006" s="150"/>
      <c r="AA1006" s="150"/>
      <c r="AB1006" s="150"/>
      <c r="AC1006" s="150"/>
      <c r="AD1006" s="150"/>
      <c r="AE1006" s="150"/>
      <c r="AF1006" s="150"/>
      <c r="AG1006" s="150" t="s">
        <v>335</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246"/>
      <c r="D1007" s="247"/>
      <c r="E1007" s="247"/>
      <c r="F1007" s="247"/>
      <c r="G1007" s="247"/>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315</v>
      </c>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x14ac:dyDescent="0.2">
      <c r="A1008" s="168" t="s">
        <v>305</v>
      </c>
      <c r="B1008" s="169" t="s">
        <v>245</v>
      </c>
      <c r="C1008" s="184" t="s">
        <v>246</v>
      </c>
      <c r="D1008" s="170"/>
      <c r="E1008" s="171"/>
      <c r="F1008" s="172"/>
      <c r="G1008" s="172">
        <f>SUMIF(AG1009:AG1026,"&lt;&gt;NOR",G1009:G1026)</f>
        <v>0</v>
      </c>
      <c r="H1008" s="172"/>
      <c r="I1008" s="172">
        <f>SUM(I1009:I1026)</f>
        <v>0</v>
      </c>
      <c r="J1008" s="172"/>
      <c r="K1008" s="172">
        <f>SUM(K1009:K1026)</f>
        <v>0</v>
      </c>
      <c r="L1008" s="172"/>
      <c r="M1008" s="172">
        <f>SUM(M1009:M1026)</f>
        <v>0</v>
      </c>
      <c r="N1008" s="172"/>
      <c r="O1008" s="172">
        <f>SUM(O1009:O1026)</f>
        <v>0</v>
      </c>
      <c r="P1008" s="172"/>
      <c r="Q1008" s="172">
        <f>SUM(Q1009:Q1026)</f>
        <v>0</v>
      </c>
      <c r="R1008" s="172"/>
      <c r="S1008" s="172"/>
      <c r="T1008" s="173"/>
      <c r="U1008" s="167"/>
      <c r="V1008" s="167">
        <f>SUM(V1009:V1026)</f>
        <v>0</v>
      </c>
      <c r="W1008" s="167"/>
      <c r="AG1008" t="s">
        <v>306</v>
      </c>
    </row>
    <row r="1009" spans="1:60" ht="22.5" outlineLevel="1" x14ac:dyDescent="0.2">
      <c r="A1009" s="174">
        <v>147</v>
      </c>
      <c r="B1009" s="175" t="s">
        <v>1041</v>
      </c>
      <c r="C1009" s="185" t="s">
        <v>1042</v>
      </c>
      <c r="D1009" s="176" t="s">
        <v>929</v>
      </c>
      <c r="E1009" s="177">
        <v>1</v>
      </c>
      <c r="F1009" s="178"/>
      <c r="G1009" s="179">
        <f>ROUND(E1009*F1009,2)</f>
        <v>0</v>
      </c>
      <c r="H1009" s="178"/>
      <c r="I1009" s="179">
        <f>ROUND(E1009*H1009,2)</f>
        <v>0</v>
      </c>
      <c r="J1009" s="178"/>
      <c r="K1009" s="179">
        <f>ROUND(E1009*J1009,2)</f>
        <v>0</v>
      </c>
      <c r="L1009" s="179">
        <v>21</v>
      </c>
      <c r="M1009" s="179">
        <f>G1009*(1+L1009/100)</f>
        <v>0</v>
      </c>
      <c r="N1009" s="179">
        <v>0</v>
      </c>
      <c r="O1009" s="179">
        <f>ROUND(E1009*N1009,2)</f>
        <v>0</v>
      </c>
      <c r="P1009" s="179">
        <v>0</v>
      </c>
      <c r="Q1009" s="179">
        <f>ROUND(E1009*P1009,2)</f>
        <v>0</v>
      </c>
      <c r="R1009" s="179"/>
      <c r="S1009" s="179" t="s">
        <v>342</v>
      </c>
      <c r="T1009" s="180" t="s">
        <v>311</v>
      </c>
      <c r="U1009" s="160">
        <v>0</v>
      </c>
      <c r="V1009" s="160">
        <f>ROUND(E1009*U1009,2)</f>
        <v>0</v>
      </c>
      <c r="W1009" s="160"/>
      <c r="X1009" s="150"/>
      <c r="Y1009" s="150"/>
      <c r="Z1009" s="150"/>
      <c r="AA1009" s="150"/>
      <c r="AB1009" s="150"/>
      <c r="AC1009" s="150"/>
      <c r="AD1009" s="150"/>
      <c r="AE1009" s="150"/>
      <c r="AF1009" s="150"/>
      <c r="AG1009" s="150" t="s">
        <v>358</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57"/>
      <c r="B1010" s="158"/>
      <c r="C1010" s="242"/>
      <c r="D1010" s="243"/>
      <c r="E1010" s="243"/>
      <c r="F1010" s="243"/>
      <c r="G1010" s="243"/>
      <c r="H1010" s="160"/>
      <c r="I1010" s="160"/>
      <c r="J1010" s="160"/>
      <c r="K1010" s="160"/>
      <c r="L1010" s="160"/>
      <c r="M1010" s="160"/>
      <c r="N1010" s="160"/>
      <c r="O1010" s="160"/>
      <c r="P1010" s="160"/>
      <c r="Q1010" s="160"/>
      <c r="R1010" s="160"/>
      <c r="S1010" s="160"/>
      <c r="T1010" s="160"/>
      <c r="U1010" s="160"/>
      <c r="V1010" s="160"/>
      <c r="W1010" s="160"/>
      <c r="X1010" s="150"/>
      <c r="Y1010" s="150"/>
      <c r="Z1010" s="150"/>
      <c r="AA1010" s="150"/>
      <c r="AB1010" s="150"/>
      <c r="AC1010" s="150"/>
      <c r="AD1010" s="150"/>
      <c r="AE1010" s="150"/>
      <c r="AF1010" s="150"/>
      <c r="AG1010" s="150" t="s">
        <v>315</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ht="22.5" outlineLevel="1" x14ac:dyDescent="0.2">
      <c r="A1011" s="174">
        <v>148</v>
      </c>
      <c r="B1011" s="175" t="s">
        <v>1043</v>
      </c>
      <c r="C1011" s="185" t="s">
        <v>1044</v>
      </c>
      <c r="D1011" s="176" t="s">
        <v>929</v>
      </c>
      <c r="E1011" s="177">
        <v>2</v>
      </c>
      <c r="F1011" s="178"/>
      <c r="G1011" s="179">
        <f>ROUND(E1011*F1011,2)</f>
        <v>0</v>
      </c>
      <c r="H1011" s="178"/>
      <c r="I1011" s="179">
        <f>ROUND(E1011*H1011,2)</f>
        <v>0</v>
      </c>
      <c r="J1011" s="178"/>
      <c r="K1011" s="179">
        <f>ROUND(E1011*J1011,2)</f>
        <v>0</v>
      </c>
      <c r="L1011" s="179">
        <v>21</v>
      </c>
      <c r="M1011" s="179">
        <f>G1011*(1+L1011/100)</f>
        <v>0</v>
      </c>
      <c r="N1011" s="179">
        <v>0</v>
      </c>
      <c r="O1011" s="179">
        <f>ROUND(E1011*N1011,2)</f>
        <v>0</v>
      </c>
      <c r="P1011" s="179">
        <v>0</v>
      </c>
      <c r="Q1011" s="179">
        <f>ROUND(E1011*P1011,2)</f>
        <v>0</v>
      </c>
      <c r="R1011" s="179"/>
      <c r="S1011" s="179" t="s">
        <v>342</v>
      </c>
      <c r="T1011" s="180" t="s">
        <v>311</v>
      </c>
      <c r="U1011" s="160">
        <v>0</v>
      </c>
      <c r="V1011" s="160">
        <f>ROUND(E1011*U1011,2)</f>
        <v>0</v>
      </c>
      <c r="W1011" s="160"/>
      <c r="X1011" s="150"/>
      <c r="Y1011" s="150"/>
      <c r="Z1011" s="150"/>
      <c r="AA1011" s="150"/>
      <c r="AB1011" s="150"/>
      <c r="AC1011" s="150"/>
      <c r="AD1011" s="150"/>
      <c r="AE1011" s="150"/>
      <c r="AF1011" s="150"/>
      <c r="AG1011" s="150" t="s">
        <v>358</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57"/>
      <c r="B1012" s="158"/>
      <c r="C1012" s="242"/>
      <c r="D1012" s="243"/>
      <c r="E1012" s="243"/>
      <c r="F1012" s="243"/>
      <c r="G1012" s="243"/>
      <c r="H1012" s="160"/>
      <c r="I1012" s="160"/>
      <c r="J1012" s="160"/>
      <c r="K1012" s="160"/>
      <c r="L1012" s="160"/>
      <c r="M1012" s="160"/>
      <c r="N1012" s="160"/>
      <c r="O1012" s="160"/>
      <c r="P1012" s="160"/>
      <c r="Q1012" s="160"/>
      <c r="R1012" s="160"/>
      <c r="S1012" s="160"/>
      <c r="T1012" s="160"/>
      <c r="U1012" s="160"/>
      <c r="V1012" s="160"/>
      <c r="W1012" s="160"/>
      <c r="X1012" s="150"/>
      <c r="Y1012" s="150"/>
      <c r="Z1012" s="150"/>
      <c r="AA1012" s="150"/>
      <c r="AB1012" s="150"/>
      <c r="AC1012" s="150"/>
      <c r="AD1012" s="150"/>
      <c r="AE1012" s="150"/>
      <c r="AF1012" s="150"/>
      <c r="AG1012" s="150" t="s">
        <v>315</v>
      </c>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ht="22.5" outlineLevel="1" x14ac:dyDescent="0.2">
      <c r="A1013" s="174">
        <v>149</v>
      </c>
      <c r="B1013" s="175" t="s">
        <v>1045</v>
      </c>
      <c r="C1013" s="185" t="s">
        <v>1046</v>
      </c>
      <c r="D1013" s="176" t="s">
        <v>929</v>
      </c>
      <c r="E1013" s="177">
        <v>1</v>
      </c>
      <c r="F1013" s="178"/>
      <c r="G1013" s="179">
        <f>ROUND(E1013*F1013,2)</f>
        <v>0</v>
      </c>
      <c r="H1013" s="178"/>
      <c r="I1013" s="179">
        <f>ROUND(E1013*H1013,2)</f>
        <v>0</v>
      </c>
      <c r="J1013" s="178"/>
      <c r="K1013" s="179">
        <f>ROUND(E1013*J1013,2)</f>
        <v>0</v>
      </c>
      <c r="L1013" s="179">
        <v>21</v>
      </c>
      <c r="M1013" s="179">
        <f>G1013*(1+L1013/100)</f>
        <v>0</v>
      </c>
      <c r="N1013" s="179">
        <v>0</v>
      </c>
      <c r="O1013" s="179">
        <f>ROUND(E1013*N1013,2)</f>
        <v>0</v>
      </c>
      <c r="P1013" s="179">
        <v>0</v>
      </c>
      <c r="Q1013" s="179">
        <f>ROUND(E1013*P1013,2)</f>
        <v>0</v>
      </c>
      <c r="R1013" s="179"/>
      <c r="S1013" s="179" t="s">
        <v>342</v>
      </c>
      <c r="T1013" s="180" t="s">
        <v>311</v>
      </c>
      <c r="U1013" s="160">
        <v>0</v>
      </c>
      <c r="V1013" s="160">
        <f>ROUND(E1013*U1013,2)</f>
        <v>0</v>
      </c>
      <c r="W1013" s="160"/>
      <c r="X1013" s="150"/>
      <c r="Y1013" s="150"/>
      <c r="Z1013" s="150"/>
      <c r="AA1013" s="150"/>
      <c r="AB1013" s="150"/>
      <c r="AC1013" s="150"/>
      <c r="AD1013" s="150"/>
      <c r="AE1013" s="150"/>
      <c r="AF1013" s="150"/>
      <c r="AG1013" s="150" t="s">
        <v>358</v>
      </c>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57"/>
      <c r="B1014" s="158"/>
      <c r="C1014" s="242"/>
      <c r="D1014" s="243"/>
      <c r="E1014" s="243"/>
      <c r="F1014" s="243"/>
      <c r="G1014" s="243"/>
      <c r="H1014" s="160"/>
      <c r="I1014" s="160"/>
      <c r="J1014" s="160"/>
      <c r="K1014" s="160"/>
      <c r="L1014" s="160"/>
      <c r="M1014" s="160"/>
      <c r="N1014" s="160"/>
      <c r="O1014" s="160"/>
      <c r="P1014" s="160"/>
      <c r="Q1014" s="160"/>
      <c r="R1014" s="160"/>
      <c r="S1014" s="160"/>
      <c r="T1014" s="160"/>
      <c r="U1014" s="160"/>
      <c r="V1014" s="160"/>
      <c r="W1014" s="160"/>
      <c r="X1014" s="150"/>
      <c r="Y1014" s="150"/>
      <c r="Z1014" s="150"/>
      <c r="AA1014" s="150"/>
      <c r="AB1014" s="150"/>
      <c r="AC1014" s="150"/>
      <c r="AD1014" s="150"/>
      <c r="AE1014" s="150"/>
      <c r="AF1014" s="150"/>
      <c r="AG1014" s="150" t="s">
        <v>315</v>
      </c>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ht="22.5" outlineLevel="1" x14ac:dyDescent="0.2">
      <c r="A1015" s="174">
        <v>150</v>
      </c>
      <c r="B1015" s="175" t="s">
        <v>1047</v>
      </c>
      <c r="C1015" s="185" t="s">
        <v>1048</v>
      </c>
      <c r="D1015" s="176" t="s">
        <v>929</v>
      </c>
      <c r="E1015" s="177">
        <v>1</v>
      </c>
      <c r="F1015" s="178"/>
      <c r="G1015" s="179">
        <f>ROUND(E1015*F1015,2)</f>
        <v>0</v>
      </c>
      <c r="H1015" s="178"/>
      <c r="I1015" s="179">
        <f>ROUND(E1015*H1015,2)</f>
        <v>0</v>
      </c>
      <c r="J1015" s="178"/>
      <c r="K1015" s="179">
        <f>ROUND(E1015*J1015,2)</f>
        <v>0</v>
      </c>
      <c r="L1015" s="179">
        <v>21</v>
      </c>
      <c r="M1015" s="179">
        <f>G1015*(1+L1015/100)</f>
        <v>0</v>
      </c>
      <c r="N1015" s="179">
        <v>0</v>
      </c>
      <c r="O1015" s="179">
        <f>ROUND(E1015*N1015,2)</f>
        <v>0</v>
      </c>
      <c r="P1015" s="179">
        <v>0</v>
      </c>
      <c r="Q1015" s="179">
        <f>ROUND(E1015*P1015,2)</f>
        <v>0</v>
      </c>
      <c r="R1015" s="179"/>
      <c r="S1015" s="179" t="s">
        <v>342</v>
      </c>
      <c r="T1015" s="180" t="s">
        <v>311</v>
      </c>
      <c r="U1015" s="160">
        <v>0</v>
      </c>
      <c r="V1015" s="160">
        <f>ROUND(E1015*U1015,2)</f>
        <v>0</v>
      </c>
      <c r="W1015" s="160"/>
      <c r="X1015" s="150"/>
      <c r="Y1015" s="150"/>
      <c r="Z1015" s="150"/>
      <c r="AA1015" s="150"/>
      <c r="AB1015" s="150"/>
      <c r="AC1015" s="150"/>
      <c r="AD1015" s="150"/>
      <c r="AE1015" s="150"/>
      <c r="AF1015" s="150"/>
      <c r="AG1015" s="150" t="s">
        <v>358</v>
      </c>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57"/>
      <c r="B1016" s="158"/>
      <c r="C1016" s="186" t="s">
        <v>1049</v>
      </c>
      <c r="D1016" s="165"/>
      <c r="E1016" s="166"/>
      <c r="F1016" s="160"/>
      <c r="G1016" s="160"/>
      <c r="H1016" s="160"/>
      <c r="I1016" s="160"/>
      <c r="J1016" s="160"/>
      <c r="K1016" s="160"/>
      <c r="L1016" s="160"/>
      <c r="M1016" s="160"/>
      <c r="N1016" s="160"/>
      <c r="O1016" s="160"/>
      <c r="P1016" s="160"/>
      <c r="Q1016" s="160"/>
      <c r="R1016" s="160"/>
      <c r="S1016" s="160"/>
      <c r="T1016" s="160"/>
      <c r="U1016" s="160"/>
      <c r="V1016" s="160"/>
      <c r="W1016" s="160"/>
      <c r="X1016" s="150"/>
      <c r="Y1016" s="150"/>
      <c r="Z1016" s="150"/>
      <c r="AA1016" s="150"/>
      <c r="AB1016" s="150"/>
      <c r="AC1016" s="150"/>
      <c r="AD1016" s="150"/>
      <c r="AE1016" s="150"/>
      <c r="AF1016" s="150"/>
      <c r="AG1016" s="150" t="s">
        <v>335</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186" t="s">
        <v>92</v>
      </c>
      <c r="D1017" s="165"/>
      <c r="E1017" s="166">
        <v>1</v>
      </c>
      <c r="F1017" s="160"/>
      <c r="G1017" s="160"/>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335</v>
      </c>
      <c r="AH1017" s="150">
        <v>0</v>
      </c>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57"/>
      <c r="B1018" s="158"/>
      <c r="C1018" s="246"/>
      <c r="D1018" s="247"/>
      <c r="E1018" s="247"/>
      <c r="F1018" s="247"/>
      <c r="G1018" s="247"/>
      <c r="H1018" s="160"/>
      <c r="I1018" s="160"/>
      <c r="J1018" s="160"/>
      <c r="K1018" s="160"/>
      <c r="L1018" s="160"/>
      <c r="M1018" s="160"/>
      <c r="N1018" s="160"/>
      <c r="O1018" s="160"/>
      <c r="P1018" s="160"/>
      <c r="Q1018" s="160"/>
      <c r="R1018" s="160"/>
      <c r="S1018" s="160"/>
      <c r="T1018" s="160"/>
      <c r="U1018" s="160"/>
      <c r="V1018" s="160"/>
      <c r="W1018" s="160"/>
      <c r="X1018" s="150"/>
      <c r="Y1018" s="150"/>
      <c r="Z1018" s="150"/>
      <c r="AA1018" s="150"/>
      <c r="AB1018" s="150"/>
      <c r="AC1018" s="150"/>
      <c r="AD1018" s="150"/>
      <c r="AE1018" s="150"/>
      <c r="AF1018" s="150"/>
      <c r="AG1018" s="150" t="s">
        <v>315</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ht="22.5" outlineLevel="1" x14ac:dyDescent="0.2">
      <c r="A1019" s="174">
        <v>151</v>
      </c>
      <c r="B1019" s="175" t="s">
        <v>1050</v>
      </c>
      <c r="C1019" s="185" t="s">
        <v>1051</v>
      </c>
      <c r="D1019" s="176" t="s">
        <v>929</v>
      </c>
      <c r="E1019" s="177">
        <v>1</v>
      </c>
      <c r="F1019" s="178"/>
      <c r="G1019" s="179">
        <f>ROUND(E1019*F1019,2)</f>
        <v>0</v>
      </c>
      <c r="H1019" s="178"/>
      <c r="I1019" s="179">
        <f>ROUND(E1019*H1019,2)</f>
        <v>0</v>
      </c>
      <c r="J1019" s="178"/>
      <c r="K1019" s="179">
        <f>ROUND(E1019*J1019,2)</f>
        <v>0</v>
      </c>
      <c r="L1019" s="179">
        <v>21</v>
      </c>
      <c r="M1019" s="179">
        <f>G1019*(1+L1019/100)</f>
        <v>0</v>
      </c>
      <c r="N1019" s="179">
        <v>0</v>
      </c>
      <c r="O1019" s="179">
        <f>ROUND(E1019*N1019,2)</f>
        <v>0</v>
      </c>
      <c r="P1019" s="179">
        <v>0</v>
      </c>
      <c r="Q1019" s="179">
        <f>ROUND(E1019*P1019,2)</f>
        <v>0</v>
      </c>
      <c r="R1019" s="179"/>
      <c r="S1019" s="179" t="s">
        <v>342</v>
      </c>
      <c r="T1019" s="180" t="s">
        <v>311</v>
      </c>
      <c r="U1019" s="160">
        <v>0</v>
      </c>
      <c r="V1019" s="160">
        <f>ROUND(E1019*U1019,2)</f>
        <v>0</v>
      </c>
      <c r="W1019" s="160"/>
      <c r="X1019" s="150"/>
      <c r="Y1019" s="150"/>
      <c r="Z1019" s="150"/>
      <c r="AA1019" s="150"/>
      <c r="AB1019" s="150"/>
      <c r="AC1019" s="150"/>
      <c r="AD1019" s="150"/>
      <c r="AE1019" s="150"/>
      <c r="AF1019" s="150"/>
      <c r="AG1019" s="150" t="s">
        <v>358</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57"/>
      <c r="B1020" s="158"/>
      <c r="C1020" s="242"/>
      <c r="D1020" s="243"/>
      <c r="E1020" s="243"/>
      <c r="F1020" s="243"/>
      <c r="G1020" s="243"/>
      <c r="H1020" s="160"/>
      <c r="I1020" s="160"/>
      <c r="J1020" s="160"/>
      <c r="K1020" s="160"/>
      <c r="L1020" s="160"/>
      <c r="M1020" s="160"/>
      <c r="N1020" s="160"/>
      <c r="O1020" s="160"/>
      <c r="P1020" s="160"/>
      <c r="Q1020" s="160"/>
      <c r="R1020" s="160"/>
      <c r="S1020" s="160"/>
      <c r="T1020" s="160"/>
      <c r="U1020" s="160"/>
      <c r="V1020" s="160"/>
      <c r="W1020" s="160"/>
      <c r="X1020" s="150"/>
      <c r="Y1020" s="150"/>
      <c r="Z1020" s="150"/>
      <c r="AA1020" s="150"/>
      <c r="AB1020" s="150"/>
      <c r="AC1020" s="150"/>
      <c r="AD1020" s="150"/>
      <c r="AE1020" s="150"/>
      <c r="AF1020" s="150"/>
      <c r="AG1020" s="150" t="s">
        <v>315</v>
      </c>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v>152</v>
      </c>
      <c r="B1021" s="158" t="s">
        <v>1052</v>
      </c>
      <c r="C1021" s="190" t="s">
        <v>1053</v>
      </c>
      <c r="D1021" s="159" t="s">
        <v>0</v>
      </c>
      <c r="E1021" s="182"/>
      <c r="F1021" s="161"/>
      <c r="G1021" s="160">
        <f>ROUND(E1021*F1021,2)</f>
        <v>0</v>
      </c>
      <c r="H1021" s="161"/>
      <c r="I1021" s="160">
        <f>ROUND(E1021*H1021,2)</f>
        <v>0</v>
      </c>
      <c r="J1021" s="161"/>
      <c r="K1021" s="160">
        <f>ROUND(E1021*J1021,2)</f>
        <v>0</v>
      </c>
      <c r="L1021" s="160">
        <v>21</v>
      </c>
      <c r="M1021" s="160">
        <f>G1021*(1+L1021/100)</f>
        <v>0</v>
      </c>
      <c r="N1021" s="160">
        <v>0</v>
      </c>
      <c r="O1021" s="160">
        <f>ROUND(E1021*N1021,2)</f>
        <v>0</v>
      </c>
      <c r="P1021" s="160">
        <v>0</v>
      </c>
      <c r="Q1021" s="160">
        <f>ROUND(E1021*P1021,2)</f>
        <v>0</v>
      </c>
      <c r="R1021" s="160" t="s">
        <v>865</v>
      </c>
      <c r="S1021" s="160" t="s">
        <v>310</v>
      </c>
      <c r="T1021" s="160" t="s">
        <v>379</v>
      </c>
      <c r="U1021" s="160">
        <v>0</v>
      </c>
      <c r="V1021" s="160">
        <f>ROUND(E1021*U1021,2)</f>
        <v>0</v>
      </c>
      <c r="W1021" s="160"/>
      <c r="X1021" s="150"/>
      <c r="Y1021" s="150"/>
      <c r="Z1021" s="150"/>
      <c r="AA1021" s="150"/>
      <c r="AB1021" s="150"/>
      <c r="AC1021" s="150"/>
      <c r="AD1021" s="150"/>
      <c r="AE1021" s="150"/>
      <c r="AF1021" s="150"/>
      <c r="AG1021" s="150" t="s">
        <v>961</v>
      </c>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57"/>
      <c r="B1022" s="158"/>
      <c r="C1022" s="257" t="s">
        <v>1025</v>
      </c>
      <c r="D1022" s="258"/>
      <c r="E1022" s="258"/>
      <c r="F1022" s="258"/>
      <c r="G1022" s="258"/>
      <c r="H1022" s="160"/>
      <c r="I1022" s="160"/>
      <c r="J1022" s="160"/>
      <c r="K1022" s="160"/>
      <c r="L1022" s="160"/>
      <c r="M1022" s="160"/>
      <c r="N1022" s="160"/>
      <c r="O1022" s="160"/>
      <c r="P1022" s="160"/>
      <c r="Q1022" s="160"/>
      <c r="R1022" s="160"/>
      <c r="S1022" s="160"/>
      <c r="T1022" s="160"/>
      <c r="U1022" s="160"/>
      <c r="V1022" s="160"/>
      <c r="W1022" s="160"/>
      <c r="X1022" s="150"/>
      <c r="Y1022" s="150"/>
      <c r="Z1022" s="150"/>
      <c r="AA1022" s="150"/>
      <c r="AB1022" s="150"/>
      <c r="AC1022" s="150"/>
      <c r="AD1022" s="150"/>
      <c r="AE1022" s="150"/>
      <c r="AF1022" s="150"/>
      <c r="AG1022" s="150" t="s">
        <v>388</v>
      </c>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186" t="s">
        <v>1026</v>
      </c>
      <c r="D1023" s="165"/>
      <c r="E1023" s="166"/>
      <c r="F1023" s="160"/>
      <c r="G1023" s="160"/>
      <c r="H1023" s="160"/>
      <c r="I1023" s="160"/>
      <c r="J1023" s="160"/>
      <c r="K1023" s="160"/>
      <c r="L1023" s="160"/>
      <c r="M1023" s="160"/>
      <c r="N1023" s="160"/>
      <c r="O1023" s="160"/>
      <c r="P1023" s="160"/>
      <c r="Q1023" s="160"/>
      <c r="R1023" s="160"/>
      <c r="S1023" s="160"/>
      <c r="T1023" s="160"/>
      <c r="U1023" s="160"/>
      <c r="V1023" s="160"/>
      <c r="W1023" s="160"/>
      <c r="X1023" s="150"/>
      <c r="Y1023" s="150"/>
      <c r="Z1023" s="150"/>
      <c r="AA1023" s="150"/>
      <c r="AB1023" s="150"/>
      <c r="AC1023" s="150"/>
      <c r="AD1023" s="150"/>
      <c r="AE1023" s="150"/>
      <c r="AF1023" s="150"/>
      <c r="AG1023" s="150" t="s">
        <v>335</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1" x14ac:dyDescent="0.2">
      <c r="A1024" s="157"/>
      <c r="B1024" s="158"/>
      <c r="C1024" s="186" t="s">
        <v>1054</v>
      </c>
      <c r="D1024" s="165"/>
      <c r="E1024" s="166"/>
      <c r="F1024" s="160"/>
      <c r="G1024" s="160"/>
      <c r="H1024" s="160"/>
      <c r="I1024" s="160"/>
      <c r="J1024" s="160"/>
      <c r="K1024" s="160"/>
      <c r="L1024" s="160"/>
      <c r="M1024" s="160"/>
      <c r="N1024" s="160"/>
      <c r="O1024" s="160"/>
      <c r="P1024" s="160"/>
      <c r="Q1024" s="160"/>
      <c r="R1024" s="160"/>
      <c r="S1024" s="160"/>
      <c r="T1024" s="160"/>
      <c r="U1024" s="160"/>
      <c r="V1024" s="160"/>
      <c r="W1024" s="160"/>
      <c r="X1024" s="150"/>
      <c r="Y1024" s="150"/>
      <c r="Z1024" s="150"/>
      <c r="AA1024" s="150"/>
      <c r="AB1024" s="150"/>
      <c r="AC1024" s="150"/>
      <c r="AD1024" s="150"/>
      <c r="AE1024" s="150"/>
      <c r="AF1024" s="150"/>
      <c r="AG1024" s="150" t="s">
        <v>335</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1" x14ac:dyDescent="0.2">
      <c r="A1025" s="157"/>
      <c r="B1025" s="158"/>
      <c r="C1025" s="186" t="s">
        <v>1055</v>
      </c>
      <c r="D1025" s="165"/>
      <c r="E1025" s="166">
        <v>1985.7650000000001</v>
      </c>
      <c r="F1025" s="160"/>
      <c r="G1025" s="160"/>
      <c r="H1025" s="160"/>
      <c r="I1025" s="160"/>
      <c r="J1025" s="160"/>
      <c r="K1025" s="160"/>
      <c r="L1025" s="160"/>
      <c r="M1025" s="160"/>
      <c r="N1025" s="160"/>
      <c r="O1025" s="160"/>
      <c r="P1025" s="160"/>
      <c r="Q1025" s="160"/>
      <c r="R1025" s="160"/>
      <c r="S1025" s="160"/>
      <c r="T1025" s="160"/>
      <c r="U1025" s="160"/>
      <c r="V1025" s="160"/>
      <c r="W1025" s="160"/>
      <c r="X1025" s="150"/>
      <c r="Y1025" s="150"/>
      <c r="Z1025" s="150"/>
      <c r="AA1025" s="150"/>
      <c r="AB1025" s="150"/>
      <c r="AC1025" s="150"/>
      <c r="AD1025" s="150"/>
      <c r="AE1025" s="150"/>
      <c r="AF1025" s="150"/>
      <c r="AG1025" s="150" t="s">
        <v>335</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57"/>
      <c r="B1026" s="158"/>
      <c r="C1026" s="246"/>
      <c r="D1026" s="247"/>
      <c r="E1026" s="247"/>
      <c r="F1026" s="247"/>
      <c r="G1026" s="247"/>
      <c r="H1026" s="160"/>
      <c r="I1026" s="160"/>
      <c r="J1026" s="160"/>
      <c r="K1026" s="160"/>
      <c r="L1026" s="160"/>
      <c r="M1026" s="160"/>
      <c r="N1026" s="160"/>
      <c r="O1026" s="160"/>
      <c r="P1026" s="160"/>
      <c r="Q1026" s="160"/>
      <c r="R1026" s="160"/>
      <c r="S1026" s="160"/>
      <c r="T1026" s="160"/>
      <c r="U1026" s="160"/>
      <c r="V1026" s="160"/>
      <c r="W1026" s="160"/>
      <c r="X1026" s="150"/>
      <c r="Y1026" s="150"/>
      <c r="Z1026" s="150"/>
      <c r="AA1026" s="150"/>
      <c r="AB1026" s="150"/>
      <c r="AC1026" s="150"/>
      <c r="AD1026" s="150"/>
      <c r="AE1026" s="150"/>
      <c r="AF1026" s="150"/>
      <c r="AG1026" s="150" t="s">
        <v>315</v>
      </c>
      <c r="AH1026" s="150"/>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x14ac:dyDescent="0.2">
      <c r="A1027" s="168" t="s">
        <v>305</v>
      </c>
      <c r="B1027" s="169" t="s">
        <v>247</v>
      </c>
      <c r="C1027" s="184" t="s">
        <v>248</v>
      </c>
      <c r="D1027" s="170"/>
      <c r="E1027" s="171"/>
      <c r="F1027" s="172"/>
      <c r="G1027" s="172">
        <f>SUMIF(AG1028:AG1069,"&lt;&gt;NOR",G1028:G1069)</f>
        <v>0</v>
      </c>
      <c r="H1027" s="172"/>
      <c r="I1027" s="172">
        <f>SUM(I1028:I1069)</f>
        <v>0</v>
      </c>
      <c r="J1027" s="172"/>
      <c r="K1027" s="172">
        <f>SUM(K1028:K1069)</f>
        <v>0</v>
      </c>
      <c r="L1027" s="172"/>
      <c r="M1027" s="172">
        <f>SUM(M1028:M1069)</f>
        <v>0</v>
      </c>
      <c r="N1027" s="172"/>
      <c r="O1027" s="172">
        <f>SUM(O1028:O1069)</f>
        <v>0</v>
      </c>
      <c r="P1027" s="172"/>
      <c r="Q1027" s="172">
        <f>SUM(Q1028:Q1069)</f>
        <v>0</v>
      </c>
      <c r="R1027" s="172"/>
      <c r="S1027" s="172"/>
      <c r="T1027" s="173"/>
      <c r="U1027" s="167"/>
      <c r="V1027" s="167">
        <f>SUM(V1028:V1069)</f>
        <v>0</v>
      </c>
      <c r="W1027" s="167"/>
      <c r="AG1027" t="s">
        <v>306</v>
      </c>
    </row>
    <row r="1028" spans="1:60" ht="22.5" outlineLevel="1" x14ac:dyDescent="0.2">
      <c r="A1028" s="174">
        <v>153</v>
      </c>
      <c r="B1028" s="175" t="s">
        <v>1056</v>
      </c>
      <c r="C1028" s="185" t="s">
        <v>1057</v>
      </c>
      <c r="D1028" s="176" t="s">
        <v>1058</v>
      </c>
      <c r="E1028" s="177">
        <v>525</v>
      </c>
      <c r="F1028" s="178"/>
      <c r="G1028" s="179">
        <f>ROUND(E1028*F1028,2)</f>
        <v>0</v>
      </c>
      <c r="H1028" s="178"/>
      <c r="I1028" s="179">
        <f>ROUND(E1028*H1028,2)</f>
        <v>0</v>
      </c>
      <c r="J1028" s="178"/>
      <c r="K1028" s="179">
        <f>ROUND(E1028*J1028,2)</f>
        <v>0</v>
      </c>
      <c r="L1028" s="179">
        <v>21</v>
      </c>
      <c r="M1028" s="179">
        <f>G1028*(1+L1028/100)</f>
        <v>0</v>
      </c>
      <c r="N1028" s="179">
        <v>0</v>
      </c>
      <c r="O1028" s="179">
        <f>ROUND(E1028*N1028,2)</f>
        <v>0</v>
      </c>
      <c r="P1028" s="179">
        <v>0</v>
      </c>
      <c r="Q1028" s="179">
        <f>ROUND(E1028*P1028,2)</f>
        <v>0</v>
      </c>
      <c r="R1028" s="179"/>
      <c r="S1028" s="179" t="s">
        <v>342</v>
      </c>
      <c r="T1028" s="180" t="s">
        <v>311</v>
      </c>
      <c r="U1028" s="160">
        <v>0</v>
      </c>
      <c r="V1028" s="160">
        <f>ROUND(E1028*U1028,2)</f>
        <v>0</v>
      </c>
      <c r="W1028" s="160"/>
      <c r="X1028" s="150"/>
      <c r="Y1028" s="150"/>
      <c r="Z1028" s="150"/>
      <c r="AA1028" s="150"/>
      <c r="AB1028" s="150"/>
      <c r="AC1028" s="150"/>
      <c r="AD1028" s="150"/>
      <c r="AE1028" s="150"/>
      <c r="AF1028" s="150"/>
      <c r="AG1028" s="150" t="s">
        <v>358</v>
      </c>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1" x14ac:dyDescent="0.2">
      <c r="A1029" s="157"/>
      <c r="B1029" s="158"/>
      <c r="C1029" s="186" t="s">
        <v>488</v>
      </c>
      <c r="D1029" s="165"/>
      <c r="E1029" s="166"/>
      <c r="F1029" s="160"/>
      <c r="G1029" s="160"/>
      <c r="H1029" s="160"/>
      <c r="I1029" s="160"/>
      <c r="J1029" s="160"/>
      <c r="K1029" s="160"/>
      <c r="L1029" s="160"/>
      <c r="M1029" s="160"/>
      <c r="N1029" s="160"/>
      <c r="O1029" s="160"/>
      <c r="P1029" s="160"/>
      <c r="Q1029" s="160"/>
      <c r="R1029" s="160"/>
      <c r="S1029" s="160"/>
      <c r="T1029" s="160"/>
      <c r="U1029" s="160"/>
      <c r="V1029" s="160"/>
      <c r="W1029" s="160"/>
      <c r="X1029" s="150"/>
      <c r="Y1029" s="150"/>
      <c r="Z1029" s="150"/>
      <c r="AA1029" s="150"/>
      <c r="AB1029" s="150"/>
      <c r="AC1029" s="150"/>
      <c r="AD1029" s="150"/>
      <c r="AE1029" s="150"/>
      <c r="AF1029" s="150"/>
      <c r="AG1029" s="150" t="s">
        <v>335</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57"/>
      <c r="B1030" s="158"/>
      <c r="C1030" s="186" t="s">
        <v>1059</v>
      </c>
      <c r="D1030" s="165"/>
      <c r="E1030" s="166"/>
      <c r="F1030" s="160"/>
      <c r="G1030" s="160"/>
      <c r="H1030" s="160"/>
      <c r="I1030" s="160"/>
      <c r="J1030" s="160"/>
      <c r="K1030" s="160"/>
      <c r="L1030" s="160"/>
      <c r="M1030" s="160"/>
      <c r="N1030" s="160"/>
      <c r="O1030" s="160"/>
      <c r="P1030" s="160"/>
      <c r="Q1030" s="160"/>
      <c r="R1030" s="160"/>
      <c r="S1030" s="160"/>
      <c r="T1030" s="160"/>
      <c r="U1030" s="160"/>
      <c r="V1030" s="160"/>
      <c r="W1030" s="160"/>
      <c r="X1030" s="150"/>
      <c r="Y1030" s="150"/>
      <c r="Z1030" s="150"/>
      <c r="AA1030" s="150"/>
      <c r="AB1030" s="150"/>
      <c r="AC1030" s="150"/>
      <c r="AD1030" s="150"/>
      <c r="AE1030" s="150"/>
      <c r="AF1030" s="150"/>
      <c r="AG1030" s="150" t="s">
        <v>335</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186" t="s">
        <v>908</v>
      </c>
      <c r="D1031" s="165"/>
      <c r="E1031" s="166">
        <v>25</v>
      </c>
      <c r="F1031" s="160"/>
      <c r="G1031" s="160"/>
      <c r="H1031" s="160"/>
      <c r="I1031" s="160"/>
      <c r="J1031" s="160"/>
      <c r="K1031" s="160"/>
      <c r="L1031" s="160"/>
      <c r="M1031" s="160"/>
      <c r="N1031" s="160"/>
      <c r="O1031" s="160"/>
      <c r="P1031" s="160"/>
      <c r="Q1031" s="160"/>
      <c r="R1031" s="160"/>
      <c r="S1031" s="160"/>
      <c r="T1031" s="160"/>
      <c r="U1031" s="160"/>
      <c r="V1031" s="160"/>
      <c r="W1031" s="160"/>
      <c r="X1031" s="150"/>
      <c r="Y1031" s="150"/>
      <c r="Z1031" s="150"/>
      <c r="AA1031" s="150"/>
      <c r="AB1031" s="150"/>
      <c r="AC1031" s="150"/>
      <c r="AD1031" s="150"/>
      <c r="AE1031" s="150"/>
      <c r="AF1031" s="150"/>
      <c r="AG1031" s="150" t="s">
        <v>335</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57"/>
      <c r="B1032" s="158"/>
      <c r="C1032" s="186" t="s">
        <v>1060</v>
      </c>
      <c r="D1032" s="165"/>
      <c r="E1032" s="166"/>
      <c r="F1032" s="160"/>
      <c r="G1032" s="160"/>
      <c r="H1032" s="160"/>
      <c r="I1032" s="160"/>
      <c r="J1032" s="160"/>
      <c r="K1032" s="160"/>
      <c r="L1032" s="160"/>
      <c r="M1032" s="160"/>
      <c r="N1032" s="160"/>
      <c r="O1032" s="160"/>
      <c r="P1032" s="160"/>
      <c r="Q1032" s="160"/>
      <c r="R1032" s="160"/>
      <c r="S1032" s="160"/>
      <c r="T1032" s="160"/>
      <c r="U1032" s="160"/>
      <c r="V1032" s="160"/>
      <c r="W1032" s="160"/>
      <c r="X1032" s="150"/>
      <c r="Y1032" s="150"/>
      <c r="Z1032" s="150"/>
      <c r="AA1032" s="150"/>
      <c r="AB1032" s="150"/>
      <c r="AC1032" s="150"/>
      <c r="AD1032" s="150"/>
      <c r="AE1032" s="150"/>
      <c r="AF1032" s="150"/>
      <c r="AG1032" s="150" t="s">
        <v>335</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1" x14ac:dyDescent="0.2">
      <c r="A1033" s="157"/>
      <c r="B1033" s="158"/>
      <c r="C1033" s="186" t="s">
        <v>1061</v>
      </c>
      <c r="D1033" s="165"/>
      <c r="E1033" s="166">
        <v>500</v>
      </c>
      <c r="F1033" s="160"/>
      <c r="G1033" s="160"/>
      <c r="H1033" s="160"/>
      <c r="I1033" s="160"/>
      <c r="J1033" s="160"/>
      <c r="K1033" s="160"/>
      <c r="L1033" s="160"/>
      <c r="M1033" s="160"/>
      <c r="N1033" s="160"/>
      <c r="O1033" s="160"/>
      <c r="P1033" s="160"/>
      <c r="Q1033" s="160"/>
      <c r="R1033" s="160"/>
      <c r="S1033" s="160"/>
      <c r="T1033" s="160"/>
      <c r="U1033" s="160"/>
      <c r="V1033" s="160"/>
      <c r="W1033" s="160"/>
      <c r="X1033" s="150"/>
      <c r="Y1033" s="150"/>
      <c r="Z1033" s="150"/>
      <c r="AA1033" s="150"/>
      <c r="AB1033" s="150"/>
      <c r="AC1033" s="150"/>
      <c r="AD1033" s="150"/>
      <c r="AE1033" s="150"/>
      <c r="AF1033" s="150"/>
      <c r="AG1033" s="150" t="s">
        <v>335</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1" x14ac:dyDescent="0.2">
      <c r="A1034" s="157"/>
      <c r="B1034" s="158"/>
      <c r="C1034" s="246"/>
      <c r="D1034" s="247"/>
      <c r="E1034" s="247"/>
      <c r="F1034" s="247"/>
      <c r="G1034" s="247"/>
      <c r="H1034" s="160"/>
      <c r="I1034" s="160"/>
      <c r="J1034" s="160"/>
      <c r="K1034" s="160"/>
      <c r="L1034" s="160"/>
      <c r="M1034" s="160"/>
      <c r="N1034" s="160"/>
      <c r="O1034" s="160"/>
      <c r="P1034" s="160"/>
      <c r="Q1034" s="160"/>
      <c r="R1034" s="160"/>
      <c r="S1034" s="160"/>
      <c r="T1034" s="160"/>
      <c r="U1034" s="160"/>
      <c r="V1034" s="160"/>
      <c r="W1034" s="160"/>
      <c r="X1034" s="150"/>
      <c r="Y1034" s="150"/>
      <c r="Z1034" s="150"/>
      <c r="AA1034" s="150"/>
      <c r="AB1034" s="150"/>
      <c r="AC1034" s="150"/>
      <c r="AD1034" s="150"/>
      <c r="AE1034" s="150"/>
      <c r="AF1034" s="150"/>
      <c r="AG1034" s="150" t="s">
        <v>315</v>
      </c>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ht="22.5" outlineLevel="1" x14ac:dyDescent="0.2">
      <c r="A1035" s="174">
        <v>154</v>
      </c>
      <c r="B1035" s="175" t="s">
        <v>1062</v>
      </c>
      <c r="C1035" s="185" t="s">
        <v>1063</v>
      </c>
      <c r="D1035" s="176" t="s">
        <v>518</v>
      </c>
      <c r="E1035" s="177">
        <v>4</v>
      </c>
      <c r="F1035" s="178"/>
      <c r="G1035" s="179">
        <f>ROUND(E1035*F1035,2)</f>
        <v>0</v>
      </c>
      <c r="H1035" s="178"/>
      <c r="I1035" s="179">
        <f>ROUND(E1035*H1035,2)</f>
        <v>0</v>
      </c>
      <c r="J1035" s="178"/>
      <c r="K1035" s="179">
        <f>ROUND(E1035*J1035,2)</f>
        <v>0</v>
      </c>
      <c r="L1035" s="179">
        <v>21</v>
      </c>
      <c r="M1035" s="179">
        <f>G1035*(1+L1035/100)</f>
        <v>0</v>
      </c>
      <c r="N1035" s="179">
        <v>0</v>
      </c>
      <c r="O1035" s="179">
        <f>ROUND(E1035*N1035,2)</f>
        <v>0</v>
      </c>
      <c r="P1035" s="179">
        <v>0</v>
      </c>
      <c r="Q1035" s="179">
        <f>ROUND(E1035*P1035,2)</f>
        <v>0</v>
      </c>
      <c r="R1035" s="179"/>
      <c r="S1035" s="179" t="s">
        <v>342</v>
      </c>
      <c r="T1035" s="180" t="s">
        <v>311</v>
      </c>
      <c r="U1035" s="160">
        <v>0</v>
      </c>
      <c r="V1035" s="160">
        <f>ROUND(E1035*U1035,2)</f>
        <v>0</v>
      </c>
      <c r="W1035" s="160"/>
      <c r="X1035" s="150"/>
      <c r="Y1035" s="150"/>
      <c r="Z1035" s="150"/>
      <c r="AA1035" s="150"/>
      <c r="AB1035" s="150"/>
      <c r="AC1035" s="150"/>
      <c r="AD1035" s="150"/>
      <c r="AE1035" s="150"/>
      <c r="AF1035" s="150"/>
      <c r="AG1035" s="150" t="s">
        <v>358</v>
      </c>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242"/>
      <c r="D1036" s="243"/>
      <c r="E1036" s="243"/>
      <c r="F1036" s="243"/>
      <c r="G1036" s="243"/>
      <c r="H1036" s="160"/>
      <c r="I1036" s="160"/>
      <c r="J1036" s="160"/>
      <c r="K1036" s="160"/>
      <c r="L1036" s="160"/>
      <c r="M1036" s="160"/>
      <c r="N1036" s="160"/>
      <c r="O1036" s="160"/>
      <c r="P1036" s="160"/>
      <c r="Q1036" s="160"/>
      <c r="R1036" s="160"/>
      <c r="S1036" s="160"/>
      <c r="T1036" s="160"/>
      <c r="U1036" s="160"/>
      <c r="V1036" s="160"/>
      <c r="W1036" s="160"/>
      <c r="X1036" s="150"/>
      <c r="Y1036" s="150"/>
      <c r="Z1036" s="150"/>
      <c r="AA1036" s="150"/>
      <c r="AB1036" s="150"/>
      <c r="AC1036" s="150"/>
      <c r="AD1036" s="150"/>
      <c r="AE1036" s="150"/>
      <c r="AF1036" s="150"/>
      <c r="AG1036" s="150" t="s">
        <v>315</v>
      </c>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ht="22.5" outlineLevel="1" x14ac:dyDescent="0.2">
      <c r="A1037" s="174">
        <v>155</v>
      </c>
      <c r="B1037" s="175" t="s">
        <v>1064</v>
      </c>
      <c r="C1037" s="185" t="s">
        <v>1065</v>
      </c>
      <c r="D1037" s="176" t="s">
        <v>518</v>
      </c>
      <c r="E1037" s="177">
        <v>1</v>
      </c>
      <c r="F1037" s="178"/>
      <c r="G1037" s="179">
        <f>ROUND(E1037*F1037,2)</f>
        <v>0</v>
      </c>
      <c r="H1037" s="178"/>
      <c r="I1037" s="179">
        <f>ROUND(E1037*H1037,2)</f>
        <v>0</v>
      </c>
      <c r="J1037" s="178"/>
      <c r="K1037" s="179">
        <f>ROUND(E1037*J1037,2)</f>
        <v>0</v>
      </c>
      <c r="L1037" s="179">
        <v>21</v>
      </c>
      <c r="M1037" s="179">
        <f>G1037*(1+L1037/100)</f>
        <v>0</v>
      </c>
      <c r="N1037" s="179">
        <v>0</v>
      </c>
      <c r="O1037" s="179">
        <f>ROUND(E1037*N1037,2)</f>
        <v>0</v>
      </c>
      <c r="P1037" s="179">
        <v>0</v>
      </c>
      <c r="Q1037" s="179">
        <f>ROUND(E1037*P1037,2)</f>
        <v>0</v>
      </c>
      <c r="R1037" s="179"/>
      <c r="S1037" s="179" t="s">
        <v>342</v>
      </c>
      <c r="T1037" s="180" t="s">
        <v>311</v>
      </c>
      <c r="U1037" s="160">
        <v>0</v>
      </c>
      <c r="V1037" s="160">
        <f>ROUND(E1037*U1037,2)</f>
        <v>0</v>
      </c>
      <c r="W1037" s="160"/>
      <c r="X1037" s="150"/>
      <c r="Y1037" s="150"/>
      <c r="Z1037" s="150"/>
      <c r="AA1037" s="150"/>
      <c r="AB1037" s="150"/>
      <c r="AC1037" s="150"/>
      <c r="AD1037" s="150"/>
      <c r="AE1037" s="150"/>
      <c r="AF1037" s="150"/>
      <c r="AG1037" s="150" t="s">
        <v>358</v>
      </c>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1" x14ac:dyDescent="0.2">
      <c r="A1038" s="157"/>
      <c r="B1038" s="158"/>
      <c r="C1038" s="242"/>
      <c r="D1038" s="243"/>
      <c r="E1038" s="243"/>
      <c r="F1038" s="243"/>
      <c r="G1038" s="243"/>
      <c r="H1038" s="160"/>
      <c r="I1038" s="160"/>
      <c r="J1038" s="160"/>
      <c r="K1038" s="160"/>
      <c r="L1038" s="160"/>
      <c r="M1038" s="160"/>
      <c r="N1038" s="160"/>
      <c r="O1038" s="160"/>
      <c r="P1038" s="160"/>
      <c r="Q1038" s="160"/>
      <c r="R1038" s="160"/>
      <c r="S1038" s="160"/>
      <c r="T1038" s="160"/>
      <c r="U1038" s="160"/>
      <c r="V1038" s="160"/>
      <c r="W1038" s="160"/>
      <c r="X1038" s="150"/>
      <c r="Y1038" s="150"/>
      <c r="Z1038" s="150"/>
      <c r="AA1038" s="150"/>
      <c r="AB1038" s="150"/>
      <c r="AC1038" s="150"/>
      <c r="AD1038" s="150"/>
      <c r="AE1038" s="150"/>
      <c r="AF1038" s="150"/>
      <c r="AG1038" s="150" t="s">
        <v>315</v>
      </c>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ht="22.5" outlineLevel="1" x14ac:dyDescent="0.2">
      <c r="A1039" s="174">
        <v>156</v>
      </c>
      <c r="B1039" s="175" t="s">
        <v>1066</v>
      </c>
      <c r="C1039" s="185" t="s">
        <v>1067</v>
      </c>
      <c r="D1039" s="176" t="s">
        <v>518</v>
      </c>
      <c r="E1039" s="177">
        <v>1</v>
      </c>
      <c r="F1039" s="178"/>
      <c r="G1039" s="179">
        <f>ROUND(E1039*F1039,2)</f>
        <v>0</v>
      </c>
      <c r="H1039" s="178"/>
      <c r="I1039" s="179">
        <f>ROUND(E1039*H1039,2)</f>
        <v>0</v>
      </c>
      <c r="J1039" s="178"/>
      <c r="K1039" s="179">
        <f>ROUND(E1039*J1039,2)</f>
        <v>0</v>
      </c>
      <c r="L1039" s="179">
        <v>21</v>
      </c>
      <c r="M1039" s="179">
        <f>G1039*(1+L1039/100)</f>
        <v>0</v>
      </c>
      <c r="N1039" s="179">
        <v>0</v>
      </c>
      <c r="O1039" s="179">
        <f>ROUND(E1039*N1039,2)</f>
        <v>0</v>
      </c>
      <c r="P1039" s="179">
        <v>0</v>
      </c>
      <c r="Q1039" s="179">
        <f>ROUND(E1039*P1039,2)</f>
        <v>0</v>
      </c>
      <c r="R1039" s="179"/>
      <c r="S1039" s="179" t="s">
        <v>342</v>
      </c>
      <c r="T1039" s="180" t="s">
        <v>311</v>
      </c>
      <c r="U1039" s="160">
        <v>0</v>
      </c>
      <c r="V1039" s="160">
        <f>ROUND(E1039*U1039,2)</f>
        <v>0</v>
      </c>
      <c r="W1039" s="160"/>
      <c r="X1039" s="150"/>
      <c r="Y1039" s="150"/>
      <c r="Z1039" s="150"/>
      <c r="AA1039" s="150"/>
      <c r="AB1039" s="150"/>
      <c r="AC1039" s="150"/>
      <c r="AD1039" s="150"/>
      <c r="AE1039" s="150"/>
      <c r="AF1039" s="150"/>
      <c r="AG1039" s="150" t="s">
        <v>358</v>
      </c>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242"/>
      <c r="D1040" s="243"/>
      <c r="E1040" s="243"/>
      <c r="F1040" s="243"/>
      <c r="G1040" s="243"/>
      <c r="H1040" s="160"/>
      <c r="I1040" s="160"/>
      <c r="J1040" s="160"/>
      <c r="K1040" s="160"/>
      <c r="L1040" s="160"/>
      <c r="M1040" s="160"/>
      <c r="N1040" s="160"/>
      <c r="O1040" s="160"/>
      <c r="P1040" s="160"/>
      <c r="Q1040" s="160"/>
      <c r="R1040" s="160"/>
      <c r="S1040" s="160"/>
      <c r="T1040" s="160"/>
      <c r="U1040" s="160"/>
      <c r="V1040" s="160"/>
      <c r="W1040" s="160"/>
      <c r="X1040" s="150"/>
      <c r="Y1040" s="150"/>
      <c r="Z1040" s="150"/>
      <c r="AA1040" s="150"/>
      <c r="AB1040" s="150"/>
      <c r="AC1040" s="150"/>
      <c r="AD1040" s="150"/>
      <c r="AE1040" s="150"/>
      <c r="AF1040" s="150"/>
      <c r="AG1040" s="150" t="s">
        <v>315</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ht="22.5" outlineLevel="1" x14ac:dyDescent="0.2">
      <c r="A1041" s="174">
        <v>157</v>
      </c>
      <c r="B1041" s="175" t="s">
        <v>1068</v>
      </c>
      <c r="C1041" s="185" t="s">
        <v>1067</v>
      </c>
      <c r="D1041" s="176" t="s">
        <v>518</v>
      </c>
      <c r="E1041" s="177">
        <v>1</v>
      </c>
      <c r="F1041" s="178"/>
      <c r="G1041" s="179">
        <f>ROUND(E1041*F1041,2)</f>
        <v>0</v>
      </c>
      <c r="H1041" s="178"/>
      <c r="I1041" s="179">
        <f>ROUND(E1041*H1041,2)</f>
        <v>0</v>
      </c>
      <c r="J1041" s="178"/>
      <c r="K1041" s="179">
        <f>ROUND(E1041*J1041,2)</f>
        <v>0</v>
      </c>
      <c r="L1041" s="179">
        <v>21</v>
      </c>
      <c r="M1041" s="179">
        <f>G1041*(1+L1041/100)</f>
        <v>0</v>
      </c>
      <c r="N1041" s="179">
        <v>0</v>
      </c>
      <c r="O1041" s="179">
        <f>ROUND(E1041*N1041,2)</f>
        <v>0</v>
      </c>
      <c r="P1041" s="179">
        <v>0</v>
      </c>
      <c r="Q1041" s="179">
        <f>ROUND(E1041*P1041,2)</f>
        <v>0</v>
      </c>
      <c r="R1041" s="179"/>
      <c r="S1041" s="179" t="s">
        <v>342</v>
      </c>
      <c r="T1041" s="180" t="s">
        <v>311</v>
      </c>
      <c r="U1041" s="160">
        <v>0</v>
      </c>
      <c r="V1041" s="160">
        <f>ROUND(E1041*U1041,2)</f>
        <v>0</v>
      </c>
      <c r="W1041" s="160"/>
      <c r="X1041" s="150"/>
      <c r="Y1041" s="150"/>
      <c r="Z1041" s="150"/>
      <c r="AA1041" s="150"/>
      <c r="AB1041" s="150"/>
      <c r="AC1041" s="150"/>
      <c r="AD1041" s="150"/>
      <c r="AE1041" s="150"/>
      <c r="AF1041" s="150"/>
      <c r="AG1041" s="150" t="s">
        <v>358</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57"/>
      <c r="B1042" s="158"/>
      <c r="C1042" s="242"/>
      <c r="D1042" s="243"/>
      <c r="E1042" s="243"/>
      <c r="F1042" s="243"/>
      <c r="G1042" s="243"/>
      <c r="H1042" s="160"/>
      <c r="I1042" s="160"/>
      <c r="J1042" s="160"/>
      <c r="K1042" s="160"/>
      <c r="L1042" s="160"/>
      <c r="M1042" s="160"/>
      <c r="N1042" s="160"/>
      <c r="O1042" s="160"/>
      <c r="P1042" s="160"/>
      <c r="Q1042" s="160"/>
      <c r="R1042" s="160"/>
      <c r="S1042" s="160"/>
      <c r="T1042" s="160"/>
      <c r="U1042" s="160"/>
      <c r="V1042" s="160"/>
      <c r="W1042" s="160"/>
      <c r="X1042" s="150"/>
      <c r="Y1042" s="150"/>
      <c r="Z1042" s="150"/>
      <c r="AA1042" s="150"/>
      <c r="AB1042" s="150"/>
      <c r="AC1042" s="150"/>
      <c r="AD1042" s="150"/>
      <c r="AE1042" s="150"/>
      <c r="AF1042" s="150"/>
      <c r="AG1042" s="150" t="s">
        <v>315</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74">
        <v>158</v>
      </c>
      <c r="B1043" s="175" t="s">
        <v>1069</v>
      </c>
      <c r="C1043" s="185" t="s">
        <v>1070</v>
      </c>
      <c r="D1043" s="176" t="s">
        <v>518</v>
      </c>
      <c r="E1043" s="177">
        <v>8</v>
      </c>
      <c r="F1043" s="178"/>
      <c r="G1043" s="179">
        <f>ROUND(E1043*F1043,2)</f>
        <v>0</v>
      </c>
      <c r="H1043" s="178"/>
      <c r="I1043" s="179">
        <f>ROUND(E1043*H1043,2)</f>
        <v>0</v>
      </c>
      <c r="J1043" s="178"/>
      <c r="K1043" s="179">
        <f>ROUND(E1043*J1043,2)</f>
        <v>0</v>
      </c>
      <c r="L1043" s="179">
        <v>21</v>
      </c>
      <c r="M1043" s="179">
        <f>G1043*(1+L1043/100)</f>
        <v>0</v>
      </c>
      <c r="N1043" s="179">
        <v>0</v>
      </c>
      <c r="O1043" s="179">
        <f>ROUND(E1043*N1043,2)</f>
        <v>0</v>
      </c>
      <c r="P1043" s="179">
        <v>0</v>
      </c>
      <c r="Q1043" s="179">
        <f>ROUND(E1043*P1043,2)</f>
        <v>0</v>
      </c>
      <c r="R1043" s="179"/>
      <c r="S1043" s="179" t="s">
        <v>342</v>
      </c>
      <c r="T1043" s="180" t="s">
        <v>311</v>
      </c>
      <c r="U1043" s="160">
        <v>0</v>
      </c>
      <c r="V1043" s="160">
        <f>ROUND(E1043*U1043,2)</f>
        <v>0</v>
      </c>
      <c r="W1043" s="160"/>
      <c r="X1043" s="150"/>
      <c r="Y1043" s="150"/>
      <c r="Z1043" s="150"/>
      <c r="AA1043" s="150"/>
      <c r="AB1043" s="150"/>
      <c r="AC1043" s="150"/>
      <c r="AD1043" s="150"/>
      <c r="AE1043" s="150"/>
      <c r="AF1043" s="150"/>
      <c r="AG1043" s="150" t="s">
        <v>358</v>
      </c>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57"/>
      <c r="B1044" s="158"/>
      <c r="C1044" s="242"/>
      <c r="D1044" s="243"/>
      <c r="E1044" s="243"/>
      <c r="F1044" s="243"/>
      <c r="G1044" s="243"/>
      <c r="H1044" s="160"/>
      <c r="I1044" s="160"/>
      <c r="J1044" s="160"/>
      <c r="K1044" s="160"/>
      <c r="L1044" s="160"/>
      <c r="M1044" s="160"/>
      <c r="N1044" s="160"/>
      <c r="O1044" s="160"/>
      <c r="P1044" s="160"/>
      <c r="Q1044" s="160"/>
      <c r="R1044" s="160"/>
      <c r="S1044" s="160"/>
      <c r="T1044" s="160"/>
      <c r="U1044" s="160"/>
      <c r="V1044" s="160"/>
      <c r="W1044" s="160"/>
      <c r="X1044" s="150"/>
      <c r="Y1044" s="150"/>
      <c r="Z1044" s="150"/>
      <c r="AA1044" s="150"/>
      <c r="AB1044" s="150"/>
      <c r="AC1044" s="150"/>
      <c r="AD1044" s="150"/>
      <c r="AE1044" s="150"/>
      <c r="AF1044" s="150"/>
      <c r="AG1044" s="150" t="s">
        <v>315</v>
      </c>
      <c r="AH1044" s="150"/>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74">
        <v>159</v>
      </c>
      <c r="B1045" s="175" t="s">
        <v>1071</v>
      </c>
      <c r="C1045" s="185" t="s">
        <v>1072</v>
      </c>
      <c r="D1045" s="176" t="s">
        <v>518</v>
      </c>
      <c r="E1045" s="177">
        <v>2</v>
      </c>
      <c r="F1045" s="178"/>
      <c r="G1045" s="179">
        <f>ROUND(E1045*F1045,2)</f>
        <v>0</v>
      </c>
      <c r="H1045" s="178"/>
      <c r="I1045" s="179">
        <f>ROUND(E1045*H1045,2)</f>
        <v>0</v>
      </c>
      <c r="J1045" s="178"/>
      <c r="K1045" s="179">
        <f>ROUND(E1045*J1045,2)</f>
        <v>0</v>
      </c>
      <c r="L1045" s="179">
        <v>21</v>
      </c>
      <c r="M1045" s="179">
        <f>G1045*(1+L1045/100)</f>
        <v>0</v>
      </c>
      <c r="N1045" s="179">
        <v>0</v>
      </c>
      <c r="O1045" s="179">
        <f>ROUND(E1045*N1045,2)</f>
        <v>0</v>
      </c>
      <c r="P1045" s="179">
        <v>0</v>
      </c>
      <c r="Q1045" s="179">
        <f>ROUND(E1045*P1045,2)</f>
        <v>0</v>
      </c>
      <c r="R1045" s="179"/>
      <c r="S1045" s="179" t="s">
        <v>342</v>
      </c>
      <c r="T1045" s="180" t="s">
        <v>311</v>
      </c>
      <c r="U1045" s="160">
        <v>0</v>
      </c>
      <c r="V1045" s="160">
        <f>ROUND(E1045*U1045,2)</f>
        <v>0</v>
      </c>
      <c r="W1045" s="160"/>
      <c r="X1045" s="150"/>
      <c r="Y1045" s="150"/>
      <c r="Z1045" s="150"/>
      <c r="AA1045" s="150"/>
      <c r="AB1045" s="150"/>
      <c r="AC1045" s="150"/>
      <c r="AD1045" s="150"/>
      <c r="AE1045" s="150"/>
      <c r="AF1045" s="150"/>
      <c r="AG1045" s="150" t="s">
        <v>358</v>
      </c>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c r="B1046" s="158"/>
      <c r="C1046" s="242"/>
      <c r="D1046" s="243"/>
      <c r="E1046" s="243"/>
      <c r="F1046" s="243"/>
      <c r="G1046" s="243"/>
      <c r="H1046" s="160"/>
      <c r="I1046" s="160"/>
      <c r="J1046" s="160"/>
      <c r="K1046" s="160"/>
      <c r="L1046" s="160"/>
      <c r="M1046" s="160"/>
      <c r="N1046" s="160"/>
      <c r="O1046" s="160"/>
      <c r="P1046" s="160"/>
      <c r="Q1046" s="160"/>
      <c r="R1046" s="160"/>
      <c r="S1046" s="160"/>
      <c r="T1046" s="160"/>
      <c r="U1046" s="160"/>
      <c r="V1046" s="160"/>
      <c r="W1046" s="160"/>
      <c r="X1046" s="150"/>
      <c r="Y1046" s="150"/>
      <c r="Z1046" s="150"/>
      <c r="AA1046" s="150"/>
      <c r="AB1046" s="150"/>
      <c r="AC1046" s="150"/>
      <c r="AD1046" s="150"/>
      <c r="AE1046" s="150"/>
      <c r="AF1046" s="150"/>
      <c r="AG1046" s="150" t="s">
        <v>315</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ht="22.5" outlineLevel="1" x14ac:dyDescent="0.2">
      <c r="A1047" s="174">
        <v>160</v>
      </c>
      <c r="B1047" s="175" t="s">
        <v>1073</v>
      </c>
      <c r="C1047" s="185" t="s">
        <v>1074</v>
      </c>
      <c r="D1047" s="176" t="s">
        <v>518</v>
      </c>
      <c r="E1047" s="177">
        <v>1</v>
      </c>
      <c r="F1047" s="178"/>
      <c r="G1047" s="179">
        <f>ROUND(E1047*F1047,2)</f>
        <v>0</v>
      </c>
      <c r="H1047" s="178"/>
      <c r="I1047" s="179">
        <f>ROUND(E1047*H1047,2)</f>
        <v>0</v>
      </c>
      <c r="J1047" s="178"/>
      <c r="K1047" s="179">
        <f>ROUND(E1047*J1047,2)</f>
        <v>0</v>
      </c>
      <c r="L1047" s="179">
        <v>21</v>
      </c>
      <c r="M1047" s="179">
        <f>G1047*(1+L1047/100)</f>
        <v>0</v>
      </c>
      <c r="N1047" s="179">
        <v>0</v>
      </c>
      <c r="O1047" s="179">
        <f>ROUND(E1047*N1047,2)</f>
        <v>0</v>
      </c>
      <c r="P1047" s="179">
        <v>0</v>
      </c>
      <c r="Q1047" s="179">
        <f>ROUND(E1047*P1047,2)</f>
        <v>0</v>
      </c>
      <c r="R1047" s="179"/>
      <c r="S1047" s="179" t="s">
        <v>342</v>
      </c>
      <c r="T1047" s="180" t="s">
        <v>311</v>
      </c>
      <c r="U1047" s="160">
        <v>0</v>
      </c>
      <c r="V1047" s="160">
        <f>ROUND(E1047*U1047,2)</f>
        <v>0</v>
      </c>
      <c r="W1047" s="160"/>
      <c r="X1047" s="150"/>
      <c r="Y1047" s="150"/>
      <c r="Z1047" s="150"/>
      <c r="AA1047" s="150"/>
      <c r="AB1047" s="150"/>
      <c r="AC1047" s="150"/>
      <c r="AD1047" s="150"/>
      <c r="AE1047" s="150"/>
      <c r="AF1047" s="150"/>
      <c r="AG1047" s="150" t="s">
        <v>358</v>
      </c>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57"/>
      <c r="B1048" s="158"/>
      <c r="C1048" s="242"/>
      <c r="D1048" s="243"/>
      <c r="E1048" s="243"/>
      <c r="F1048" s="243"/>
      <c r="G1048" s="243"/>
      <c r="H1048" s="160"/>
      <c r="I1048" s="160"/>
      <c r="J1048" s="160"/>
      <c r="K1048" s="160"/>
      <c r="L1048" s="160"/>
      <c r="M1048" s="160"/>
      <c r="N1048" s="160"/>
      <c r="O1048" s="160"/>
      <c r="P1048" s="160"/>
      <c r="Q1048" s="160"/>
      <c r="R1048" s="160"/>
      <c r="S1048" s="160"/>
      <c r="T1048" s="160"/>
      <c r="U1048" s="160"/>
      <c r="V1048" s="160"/>
      <c r="W1048" s="160"/>
      <c r="X1048" s="150"/>
      <c r="Y1048" s="150"/>
      <c r="Z1048" s="150"/>
      <c r="AA1048" s="150"/>
      <c r="AB1048" s="150"/>
      <c r="AC1048" s="150"/>
      <c r="AD1048" s="150"/>
      <c r="AE1048" s="150"/>
      <c r="AF1048" s="150"/>
      <c r="AG1048" s="150" t="s">
        <v>315</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ht="22.5" outlineLevel="1" x14ac:dyDescent="0.2">
      <c r="A1049" s="174">
        <v>161</v>
      </c>
      <c r="B1049" s="175" t="s">
        <v>1075</v>
      </c>
      <c r="C1049" s="185" t="s">
        <v>1076</v>
      </c>
      <c r="D1049" s="176" t="s">
        <v>518</v>
      </c>
      <c r="E1049" s="177">
        <v>1</v>
      </c>
      <c r="F1049" s="178"/>
      <c r="G1049" s="179">
        <f>ROUND(E1049*F1049,2)</f>
        <v>0</v>
      </c>
      <c r="H1049" s="178"/>
      <c r="I1049" s="179">
        <f>ROUND(E1049*H1049,2)</f>
        <v>0</v>
      </c>
      <c r="J1049" s="178"/>
      <c r="K1049" s="179">
        <f>ROUND(E1049*J1049,2)</f>
        <v>0</v>
      </c>
      <c r="L1049" s="179">
        <v>21</v>
      </c>
      <c r="M1049" s="179">
        <f>G1049*(1+L1049/100)</f>
        <v>0</v>
      </c>
      <c r="N1049" s="179">
        <v>0</v>
      </c>
      <c r="O1049" s="179">
        <f>ROUND(E1049*N1049,2)</f>
        <v>0</v>
      </c>
      <c r="P1049" s="179">
        <v>0</v>
      </c>
      <c r="Q1049" s="179">
        <f>ROUND(E1049*P1049,2)</f>
        <v>0</v>
      </c>
      <c r="R1049" s="179"/>
      <c r="S1049" s="179" t="s">
        <v>342</v>
      </c>
      <c r="T1049" s="180" t="s">
        <v>311</v>
      </c>
      <c r="U1049" s="160">
        <v>0</v>
      </c>
      <c r="V1049" s="160">
        <f>ROUND(E1049*U1049,2)</f>
        <v>0</v>
      </c>
      <c r="W1049" s="160"/>
      <c r="X1049" s="150"/>
      <c r="Y1049" s="150"/>
      <c r="Z1049" s="150"/>
      <c r="AA1049" s="150"/>
      <c r="AB1049" s="150"/>
      <c r="AC1049" s="150"/>
      <c r="AD1049" s="150"/>
      <c r="AE1049" s="150"/>
      <c r="AF1049" s="150"/>
      <c r="AG1049" s="150" t="s">
        <v>358</v>
      </c>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1" x14ac:dyDescent="0.2">
      <c r="A1050" s="157"/>
      <c r="B1050" s="158"/>
      <c r="C1050" s="242"/>
      <c r="D1050" s="243"/>
      <c r="E1050" s="243"/>
      <c r="F1050" s="243"/>
      <c r="G1050" s="243"/>
      <c r="H1050" s="160"/>
      <c r="I1050" s="160"/>
      <c r="J1050" s="160"/>
      <c r="K1050" s="160"/>
      <c r="L1050" s="160"/>
      <c r="M1050" s="160"/>
      <c r="N1050" s="160"/>
      <c r="O1050" s="160"/>
      <c r="P1050" s="160"/>
      <c r="Q1050" s="160"/>
      <c r="R1050" s="160"/>
      <c r="S1050" s="160"/>
      <c r="T1050" s="160"/>
      <c r="U1050" s="160"/>
      <c r="V1050" s="160"/>
      <c r="W1050" s="160"/>
      <c r="X1050" s="150"/>
      <c r="Y1050" s="150"/>
      <c r="Z1050" s="150"/>
      <c r="AA1050" s="150"/>
      <c r="AB1050" s="150"/>
      <c r="AC1050" s="150"/>
      <c r="AD1050" s="150"/>
      <c r="AE1050" s="150"/>
      <c r="AF1050" s="150"/>
      <c r="AG1050" s="150" t="s">
        <v>315</v>
      </c>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ht="22.5" outlineLevel="1" x14ac:dyDescent="0.2">
      <c r="A1051" s="174">
        <v>162</v>
      </c>
      <c r="B1051" s="175" t="s">
        <v>1077</v>
      </c>
      <c r="C1051" s="185" t="s">
        <v>1078</v>
      </c>
      <c r="D1051" s="176" t="s">
        <v>518</v>
      </c>
      <c r="E1051" s="177">
        <v>2</v>
      </c>
      <c r="F1051" s="178"/>
      <c r="G1051" s="179">
        <f>ROUND(E1051*F1051,2)</f>
        <v>0</v>
      </c>
      <c r="H1051" s="178"/>
      <c r="I1051" s="179">
        <f>ROUND(E1051*H1051,2)</f>
        <v>0</v>
      </c>
      <c r="J1051" s="178"/>
      <c r="K1051" s="179">
        <f>ROUND(E1051*J1051,2)</f>
        <v>0</v>
      </c>
      <c r="L1051" s="179">
        <v>21</v>
      </c>
      <c r="M1051" s="179">
        <f>G1051*(1+L1051/100)</f>
        <v>0</v>
      </c>
      <c r="N1051" s="179">
        <v>0</v>
      </c>
      <c r="O1051" s="179">
        <f>ROUND(E1051*N1051,2)</f>
        <v>0</v>
      </c>
      <c r="P1051" s="179">
        <v>0</v>
      </c>
      <c r="Q1051" s="179">
        <f>ROUND(E1051*P1051,2)</f>
        <v>0</v>
      </c>
      <c r="R1051" s="179"/>
      <c r="S1051" s="179" t="s">
        <v>342</v>
      </c>
      <c r="T1051" s="180" t="s">
        <v>311</v>
      </c>
      <c r="U1051" s="160">
        <v>0</v>
      </c>
      <c r="V1051" s="160">
        <f>ROUND(E1051*U1051,2)</f>
        <v>0</v>
      </c>
      <c r="W1051" s="160"/>
      <c r="X1051" s="150"/>
      <c r="Y1051" s="150"/>
      <c r="Z1051" s="150"/>
      <c r="AA1051" s="150"/>
      <c r="AB1051" s="150"/>
      <c r="AC1051" s="150"/>
      <c r="AD1051" s="150"/>
      <c r="AE1051" s="150"/>
      <c r="AF1051" s="150"/>
      <c r="AG1051" s="150" t="s">
        <v>358</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1" x14ac:dyDescent="0.2">
      <c r="A1052" s="157"/>
      <c r="B1052" s="158"/>
      <c r="C1052" s="242"/>
      <c r="D1052" s="243"/>
      <c r="E1052" s="243"/>
      <c r="F1052" s="243"/>
      <c r="G1052" s="243"/>
      <c r="H1052" s="160"/>
      <c r="I1052" s="160"/>
      <c r="J1052" s="160"/>
      <c r="K1052" s="160"/>
      <c r="L1052" s="160"/>
      <c r="M1052" s="160"/>
      <c r="N1052" s="160"/>
      <c r="O1052" s="160"/>
      <c r="P1052" s="160"/>
      <c r="Q1052" s="160"/>
      <c r="R1052" s="160"/>
      <c r="S1052" s="160"/>
      <c r="T1052" s="160"/>
      <c r="U1052" s="160"/>
      <c r="V1052" s="160"/>
      <c r="W1052" s="160"/>
      <c r="X1052" s="150"/>
      <c r="Y1052" s="150"/>
      <c r="Z1052" s="150"/>
      <c r="AA1052" s="150"/>
      <c r="AB1052" s="150"/>
      <c r="AC1052" s="150"/>
      <c r="AD1052" s="150"/>
      <c r="AE1052" s="150"/>
      <c r="AF1052" s="150"/>
      <c r="AG1052" s="150" t="s">
        <v>315</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1" x14ac:dyDescent="0.2">
      <c r="A1053" s="174">
        <v>163</v>
      </c>
      <c r="B1053" s="175" t="s">
        <v>1079</v>
      </c>
      <c r="C1053" s="185" t="s">
        <v>1080</v>
      </c>
      <c r="D1053" s="176" t="s">
        <v>518</v>
      </c>
      <c r="E1053" s="177">
        <v>1</v>
      </c>
      <c r="F1053" s="178"/>
      <c r="G1053" s="179">
        <f>ROUND(E1053*F1053,2)</f>
        <v>0</v>
      </c>
      <c r="H1053" s="178"/>
      <c r="I1053" s="179">
        <f>ROUND(E1053*H1053,2)</f>
        <v>0</v>
      </c>
      <c r="J1053" s="178"/>
      <c r="K1053" s="179">
        <f>ROUND(E1053*J1053,2)</f>
        <v>0</v>
      </c>
      <c r="L1053" s="179">
        <v>21</v>
      </c>
      <c r="M1053" s="179">
        <f>G1053*(1+L1053/100)</f>
        <v>0</v>
      </c>
      <c r="N1053" s="179">
        <v>0</v>
      </c>
      <c r="O1053" s="179">
        <f>ROUND(E1053*N1053,2)</f>
        <v>0</v>
      </c>
      <c r="P1053" s="179">
        <v>0</v>
      </c>
      <c r="Q1053" s="179">
        <f>ROUND(E1053*P1053,2)</f>
        <v>0</v>
      </c>
      <c r="R1053" s="179"/>
      <c r="S1053" s="179" t="s">
        <v>342</v>
      </c>
      <c r="T1053" s="180" t="s">
        <v>311</v>
      </c>
      <c r="U1053" s="160">
        <v>0</v>
      </c>
      <c r="V1053" s="160">
        <f>ROUND(E1053*U1053,2)</f>
        <v>0</v>
      </c>
      <c r="W1053" s="160"/>
      <c r="X1053" s="150"/>
      <c r="Y1053" s="150"/>
      <c r="Z1053" s="150"/>
      <c r="AA1053" s="150"/>
      <c r="AB1053" s="150"/>
      <c r="AC1053" s="150"/>
      <c r="AD1053" s="150"/>
      <c r="AE1053" s="150"/>
      <c r="AF1053" s="150"/>
      <c r="AG1053" s="150" t="s">
        <v>358</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1" x14ac:dyDescent="0.2">
      <c r="A1054" s="157"/>
      <c r="B1054" s="158"/>
      <c r="C1054" s="242"/>
      <c r="D1054" s="243"/>
      <c r="E1054" s="243"/>
      <c r="F1054" s="243"/>
      <c r="G1054" s="243"/>
      <c r="H1054" s="160"/>
      <c r="I1054" s="160"/>
      <c r="J1054" s="160"/>
      <c r="K1054" s="160"/>
      <c r="L1054" s="160"/>
      <c r="M1054" s="160"/>
      <c r="N1054" s="160"/>
      <c r="O1054" s="160"/>
      <c r="P1054" s="160"/>
      <c r="Q1054" s="160"/>
      <c r="R1054" s="160"/>
      <c r="S1054" s="160"/>
      <c r="T1054" s="160"/>
      <c r="U1054" s="160"/>
      <c r="V1054" s="160"/>
      <c r="W1054" s="160"/>
      <c r="X1054" s="150"/>
      <c r="Y1054" s="150"/>
      <c r="Z1054" s="150"/>
      <c r="AA1054" s="150"/>
      <c r="AB1054" s="150"/>
      <c r="AC1054" s="150"/>
      <c r="AD1054" s="150"/>
      <c r="AE1054" s="150"/>
      <c r="AF1054" s="150"/>
      <c r="AG1054" s="150" t="s">
        <v>315</v>
      </c>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ht="22.5" outlineLevel="1" x14ac:dyDescent="0.2">
      <c r="A1055" s="174">
        <v>164</v>
      </c>
      <c r="B1055" s="175" t="s">
        <v>1081</v>
      </c>
      <c r="C1055" s="185" t="s">
        <v>1082</v>
      </c>
      <c r="D1055" s="176" t="s">
        <v>1058</v>
      </c>
      <c r="E1055" s="177">
        <v>110</v>
      </c>
      <c r="F1055" s="178"/>
      <c r="G1055" s="179">
        <f>ROUND(E1055*F1055,2)</f>
        <v>0</v>
      </c>
      <c r="H1055" s="178"/>
      <c r="I1055" s="179">
        <f>ROUND(E1055*H1055,2)</f>
        <v>0</v>
      </c>
      <c r="J1055" s="178"/>
      <c r="K1055" s="179">
        <f>ROUND(E1055*J1055,2)</f>
        <v>0</v>
      </c>
      <c r="L1055" s="179">
        <v>21</v>
      </c>
      <c r="M1055" s="179">
        <f>G1055*(1+L1055/100)</f>
        <v>0</v>
      </c>
      <c r="N1055" s="179">
        <v>0</v>
      </c>
      <c r="O1055" s="179">
        <f>ROUND(E1055*N1055,2)</f>
        <v>0</v>
      </c>
      <c r="P1055" s="179">
        <v>0</v>
      </c>
      <c r="Q1055" s="179">
        <f>ROUND(E1055*P1055,2)</f>
        <v>0</v>
      </c>
      <c r="R1055" s="179"/>
      <c r="S1055" s="179" t="s">
        <v>342</v>
      </c>
      <c r="T1055" s="180" t="s">
        <v>311</v>
      </c>
      <c r="U1055" s="160">
        <v>0</v>
      </c>
      <c r="V1055" s="160">
        <f>ROUND(E1055*U1055,2)</f>
        <v>0</v>
      </c>
      <c r="W1055" s="160"/>
      <c r="X1055" s="150"/>
      <c r="Y1055" s="150"/>
      <c r="Z1055" s="150"/>
      <c r="AA1055" s="150"/>
      <c r="AB1055" s="150"/>
      <c r="AC1055" s="150"/>
      <c r="AD1055" s="150"/>
      <c r="AE1055" s="150"/>
      <c r="AF1055" s="150"/>
      <c r="AG1055" s="150" t="s">
        <v>358</v>
      </c>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242"/>
      <c r="D1056" s="243"/>
      <c r="E1056" s="243"/>
      <c r="F1056" s="243"/>
      <c r="G1056" s="243"/>
      <c r="H1056" s="160"/>
      <c r="I1056" s="160"/>
      <c r="J1056" s="160"/>
      <c r="K1056" s="160"/>
      <c r="L1056" s="160"/>
      <c r="M1056" s="160"/>
      <c r="N1056" s="160"/>
      <c r="O1056" s="160"/>
      <c r="P1056" s="160"/>
      <c r="Q1056" s="160"/>
      <c r="R1056" s="160"/>
      <c r="S1056" s="160"/>
      <c r="T1056" s="160"/>
      <c r="U1056" s="160"/>
      <c r="V1056" s="160"/>
      <c r="W1056" s="160"/>
      <c r="X1056" s="150"/>
      <c r="Y1056" s="150"/>
      <c r="Z1056" s="150"/>
      <c r="AA1056" s="150"/>
      <c r="AB1056" s="150"/>
      <c r="AC1056" s="150"/>
      <c r="AD1056" s="150"/>
      <c r="AE1056" s="150"/>
      <c r="AF1056" s="150"/>
      <c r="AG1056" s="150" t="s">
        <v>315</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1" x14ac:dyDescent="0.2">
      <c r="A1057" s="174">
        <v>165</v>
      </c>
      <c r="B1057" s="175" t="s">
        <v>1083</v>
      </c>
      <c r="C1057" s="185" t="s">
        <v>1084</v>
      </c>
      <c r="D1057" s="176" t="s">
        <v>491</v>
      </c>
      <c r="E1057" s="177">
        <v>6.15</v>
      </c>
      <c r="F1057" s="178"/>
      <c r="G1057" s="179">
        <f>ROUND(E1057*F1057,2)</f>
        <v>0</v>
      </c>
      <c r="H1057" s="178"/>
      <c r="I1057" s="179">
        <f>ROUND(E1057*H1057,2)</f>
        <v>0</v>
      </c>
      <c r="J1057" s="178"/>
      <c r="K1057" s="179">
        <f>ROUND(E1057*J1057,2)</f>
        <v>0</v>
      </c>
      <c r="L1057" s="179">
        <v>21</v>
      </c>
      <c r="M1057" s="179">
        <f>G1057*(1+L1057/100)</f>
        <v>0</v>
      </c>
      <c r="N1057" s="179">
        <v>0</v>
      </c>
      <c r="O1057" s="179">
        <f>ROUND(E1057*N1057,2)</f>
        <v>0</v>
      </c>
      <c r="P1057" s="179">
        <v>0</v>
      </c>
      <c r="Q1057" s="179">
        <f>ROUND(E1057*P1057,2)</f>
        <v>0</v>
      </c>
      <c r="R1057" s="179"/>
      <c r="S1057" s="179" t="s">
        <v>342</v>
      </c>
      <c r="T1057" s="180" t="s">
        <v>311</v>
      </c>
      <c r="U1057" s="160">
        <v>0</v>
      </c>
      <c r="V1057" s="160">
        <f>ROUND(E1057*U1057,2)</f>
        <v>0</v>
      </c>
      <c r="W1057" s="160"/>
      <c r="X1057" s="150"/>
      <c r="Y1057" s="150"/>
      <c r="Z1057" s="150"/>
      <c r="AA1057" s="150"/>
      <c r="AB1057" s="150"/>
      <c r="AC1057" s="150"/>
      <c r="AD1057" s="150"/>
      <c r="AE1057" s="150"/>
      <c r="AF1057" s="150"/>
      <c r="AG1057" s="150" t="s">
        <v>358</v>
      </c>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57"/>
      <c r="B1058" s="158"/>
      <c r="C1058" s="186" t="s">
        <v>1085</v>
      </c>
      <c r="D1058" s="165"/>
      <c r="E1058" s="166">
        <v>6.15</v>
      </c>
      <c r="F1058" s="160"/>
      <c r="G1058" s="160"/>
      <c r="H1058" s="160"/>
      <c r="I1058" s="160"/>
      <c r="J1058" s="160"/>
      <c r="K1058" s="160"/>
      <c r="L1058" s="160"/>
      <c r="M1058" s="160"/>
      <c r="N1058" s="160"/>
      <c r="O1058" s="160"/>
      <c r="P1058" s="160"/>
      <c r="Q1058" s="160"/>
      <c r="R1058" s="160"/>
      <c r="S1058" s="160"/>
      <c r="T1058" s="160"/>
      <c r="U1058" s="160"/>
      <c r="V1058" s="160"/>
      <c r="W1058" s="160"/>
      <c r="X1058" s="150"/>
      <c r="Y1058" s="150"/>
      <c r="Z1058" s="150"/>
      <c r="AA1058" s="150"/>
      <c r="AB1058" s="150"/>
      <c r="AC1058" s="150"/>
      <c r="AD1058" s="150"/>
      <c r="AE1058" s="150"/>
      <c r="AF1058" s="150"/>
      <c r="AG1058" s="150" t="s">
        <v>335</v>
      </c>
      <c r="AH1058" s="150">
        <v>0</v>
      </c>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1" x14ac:dyDescent="0.2">
      <c r="A1059" s="157"/>
      <c r="B1059" s="158"/>
      <c r="C1059" s="246"/>
      <c r="D1059" s="247"/>
      <c r="E1059" s="247"/>
      <c r="F1059" s="247"/>
      <c r="G1059" s="247"/>
      <c r="H1059" s="160"/>
      <c r="I1059" s="160"/>
      <c r="J1059" s="160"/>
      <c r="K1059" s="160"/>
      <c r="L1059" s="160"/>
      <c r="M1059" s="160"/>
      <c r="N1059" s="160"/>
      <c r="O1059" s="160"/>
      <c r="P1059" s="160"/>
      <c r="Q1059" s="160"/>
      <c r="R1059" s="160"/>
      <c r="S1059" s="160"/>
      <c r="T1059" s="160"/>
      <c r="U1059" s="160"/>
      <c r="V1059" s="160"/>
      <c r="W1059" s="160"/>
      <c r="X1059" s="150"/>
      <c r="Y1059" s="150"/>
      <c r="Z1059" s="150"/>
      <c r="AA1059" s="150"/>
      <c r="AB1059" s="150"/>
      <c r="AC1059" s="150"/>
      <c r="AD1059" s="150"/>
      <c r="AE1059" s="150"/>
      <c r="AF1059" s="150"/>
      <c r="AG1059" s="150" t="s">
        <v>315</v>
      </c>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ht="22.5" outlineLevel="1" x14ac:dyDescent="0.2">
      <c r="A1060" s="174">
        <v>166</v>
      </c>
      <c r="B1060" s="175" t="s">
        <v>1086</v>
      </c>
      <c r="C1060" s="185" t="s">
        <v>1087</v>
      </c>
      <c r="D1060" s="176" t="s">
        <v>518</v>
      </c>
      <c r="E1060" s="177">
        <v>4</v>
      </c>
      <c r="F1060" s="178"/>
      <c r="G1060" s="179">
        <f>ROUND(E1060*F1060,2)</f>
        <v>0</v>
      </c>
      <c r="H1060" s="178"/>
      <c r="I1060" s="179">
        <f>ROUND(E1060*H1060,2)</f>
        <v>0</v>
      </c>
      <c r="J1060" s="178"/>
      <c r="K1060" s="179">
        <f>ROUND(E1060*J1060,2)</f>
        <v>0</v>
      </c>
      <c r="L1060" s="179">
        <v>21</v>
      </c>
      <c r="M1060" s="179">
        <f>G1060*(1+L1060/100)</f>
        <v>0</v>
      </c>
      <c r="N1060" s="179">
        <v>0</v>
      </c>
      <c r="O1060" s="179">
        <f>ROUND(E1060*N1060,2)</f>
        <v>0</v>
      </c>
      <c r="P1060" s="179">
        <v>0</v>
      </c>
      <c r="Q1060" s="179">
        <f>ROUND(E1060*P1060,2)</f>
        <v>0</v>
      </c>
      <c r="R1060" s="179"/>
      <c r="S1060" s="179" t="s">
        <v>342</v>
      </c>
      <c r="T1060" s="180" t="s">
        <v>311</v>
      </c>
      <c r="U1060" s="160">
        <v>0</v>
      </c>
      <c r="V1060" s="160">
        <f>ROUND(E1060*U1060,2)</f>
        <v>0</v>
      </c>
      <c r="W1060" s="160"/>
      <c r="X1060" s="150"/>
      <c r="Y1060" s="150"/>
      <c r="Z1060" s="150"/>
      <c r="AA1060" s="150"/>
      <c r="AB1060" s="150"/>
      <c r="AC1060" s="150"/>
      <c r="AD1060" s="150"/>
      <c r="AE1060" s="150"/>
      <c r="AF1060" s="150"/>
      <c r="AG1060" s="150" t="s">
        <v>358</v>
      </c>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1" x14ac:dyDescent="0.2">
      <c r="A1061" s="157"/>
      <c r="B1061" s="158"/>
      <c r="C1061" s="242"/>
      <c r="D1061" s="243"/>
      <c r="E1061" s="243"/>
      <c r="F1061" s="243"/>
      <c r="G1061" s="243"/>
      <c r="H1061" s="160"/>
      <c r="I1061" s="160"/>
      <c r="J1061" s="160"/>
      <c r="K1061" s="160"/>
      <c r="L1061" s="160"/>
      <c r="M1061" s="160"/>
      <c r="N1061" s="160"/>
      <c r="O1061" s="160"/>
      <c r="P1061" s="160"/>
      <c r="Q1061" s="160"/>
      <c r="R1061" s="160"/>
      <c r="S1061" s="160"/>
      <c r="T1061" s="160"/>
      <c r="U1061" s="160"/>
      <c r="V1061" s="160"/>
      <c r="W1061" s="160"/>
      <c r="X1061" s="150"/>
      <c r="Y1061" s="150"/>
      <c r="Z1061" s="150"/>
      <c r="AA1061" s="150"/>
      <c r="AB1061" s="150"/>
      <c r="AC1061" s="150"/>
      <c r="AD1061" s="150"/>
      <c r="AE1061" s="150"/>
      <c r="AF1061" s="150"/>
      <c r="AG1061" s="150" t="s">
        <v>315</v>
      </c>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1" x14ac:dyDescent="0.2">
      <c r="A1062" s="174">
        <v>167</v>
      </c>
      <c r="B1062" s="175" t="s">
        <v>1088</v>
      </c>
      <c r="C1062" s="185" t="s">
        <v>1089</v>
      </c>
      <c r="D1062" s="176" t="s">
        <v>518</v>
      </c>
      <c r="E1062" s="177">
        <v>2</v>
      </c>
      <c r="F1062" s="178"/>
      <c r="G1062" s="179">
        <f>ROUND(E1062*F1062,2)</f>
        <v>0</v>
      </c>
      <c r="H1062" s="178"/>
      <c r="I1062" s="179">
        <f>ROUND(E1062*H1062,2)</f>
        <v>0</v>
      </c>
      <c r="J1062" s="178"/>
      <c r="K1062" s="179">
        <f>ROUND(E1062*J1062,2)</f>
        <v>0</v>
      </c>
      <c r="L1062" s="179">
        <v>21</v>
      </c>
      <c r="M1062" s="179">
        <f>G1062*(1+L1062/100)</f>
        <v>0</v>
      </c>
      <c r="N1062" s="179">
        <v>0</v>
      </c>
      <c r="O1062" s="179">
        <f>ROUND(E1062*N1062,2)</f>
        <v>0</v>
      </c>
      <c r="P1062" s="179">
        <v>0</v>
      </c>
      <c r="Q1062" s="179">
        <f>ROUND(E1062*P1062,2)</f>
        <v>0</v>
      </c>
      <c r="R1062" s="179"/>
      <c r="S1062" s="179" t="s">
        <v>342</v>
      </c>
      <c r="T1062" s="180" t="s">
        <v>311</v>
      </c>
      <c r="U1062" s="160">
        <v>0</v>
      </c>
      <c r="V1062" s="160">
        <f>ROUND(E1062*U1062,2)</f>
        <v>0</v>
      </c>
      <c r="W1062" s="160"/>
      <c r="X1062" s="150"/>
      <c r="Y1062" s="150"/>
      <c r="Z1062" s="150"/>
      <c r="AA1062" s="150"/>
      <c r="AB1062" s="150"/>
      <c r="AC1062" s="150"/>
      <c r="AD1062" s="150"/>
      <c r="AE1062" s="150"/>
      <c r="AF1062" s="150"/>
      <c r="AG1062" s="150" t="s">
        <v>358</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242"/>
      <c r="D1063" s="243"/>
      <c r="E1063" s="243"/>
      <c r="F1063" s="243"/>
      <c r="G1063" s="243"/>
      <c r="H1063" s="160"/>
      <c r="I1063" s="160"/>
      <c r="J1063" s="160"/>
      <c r="K1063" s="160"/>
      <c r="L1063" s="160"/>
      <c r="M1063" s="160"/>
      <c r="N1063" s="160"/>
      <c r="O1063" s="160"/>
      <c r="P1063" s="160"/>
      <c r="Q1063" s="160"/>
      <c r="R1063" s="160"/>
      <c r="S1063" s="160"/>
      <c r="T1063" s="160"/>
      <c r="U1063" s="160"/>
      <c r="V1063" s="160"/>
      <c r="W1063" s="160"/>
      <c r="X1063" s="150"/>
      <c r="Y1063" s="150"/>
      <c r="Z1063" s="150"/>
      <c r="AA1063" s="150"/>
      <c r="AB1063" s="150"/>
      <c r="AC1063" s="150"/>
      <c r="AD1063" s="150"/>
      <c r="AE1063" s="150"/>
      <c r="AF1063" s="150"/>
      <c r="AG1063" s="150" t="s">
        <v>315</v>
      </c>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1" x14ac:dyDescent="0.2">
      <c r="A1064" s="157">
        <v>168</v>
      </c>
      <c r="B1064" s="158" t="s">
        <v>1090</v>
      </c>
      <c r="C1064" s="190" t="s">
        <v>1091</v>
      </c>
      <c r="D1064" s="159" t="s">
        <v>0</v>
      </c>
      <c r="E1064" s="182"/>
      <c r="F1064" s="161"/>
      <c r="G1064" s="160">
        <f>ROUND(E1064*F1064,2)</f>
        <v>0</v>
      </c>
      <c r="H1064" s="161"/>
      <c r="I1064" s="160">
        <f>ROUND(E1064*H1064,2)</f>
        <v>0</v>
      </c>
      <c r="J1064" s="161"/>
      <c r="K1064" s="160">
        <f>ROUND(E1064*J1064,2)</f>
        <v>0</v>
      </c>
      <c r="L1064" s="160">
        <v>21</v>
      </c>
      <c r="M1064" s="160">
        <f>G1064*(1+L1064/100)</f>
        <v>0</v>
      </c>
      <c r="N1064" s="160">
        <v>0</v>
      </c>
      <c r="O1064" s="160">
        <f>ROUND(E1064*N1064,2)</f>
        <v>0</v>
      </c>
      <c r="P1064" s="160">
        <v>0</v>
      </c>
      <c r="Q1064" s="160">
        <f>ROUND(E1064*P1064,2)</f>
        <v>0</v>
      </c>
      <c r="R1064" s="160" t="s">
        <v>1092</v>
      </c>
      <c r="S1064" s="160" t="s">
        <v>310</v>
      </c>
      <c r="T1064" s="160" t="s">
        <v>379</v>
      </c>
      <c r="U1064" s="160">
        <v>0</v>
      </c>
      <c r="V1064" s="160">
        <f>ROUND(E1064*U1064,2)</f>
        <v>0</v>
      </c>
      <c r="W1064" s="160"/>
      <c r="X1064" s="150"/>
      <c r="Y1064" s="150"/>
      <c r="Z1064" s="150"/>
      <c r="AA1064" s="150"/>
      <c r="AB1064" s="150"/>
      <c r="AC1064" s="150"/>
      <c r="AD1064" s="150"/>
      <c r="AE1064" s="150"/>
      <c r="AF1064" s="150"/>
      <c r="AG1064" s="150" t="s">
        <v>961</v>
      </c>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257" t="s">
        <v>1025</v>
      </c>
      <c r="D1065" s="258"/>
      <c r="E1065" s="258"/>
      <c r="F1065" s="258"/>
      <c r="G1065" s="258"/>
      <c r="H1065" s="160"/>
      <c r="I1065" s="160"/>
      <c r="J1065" s="160"/>
      <c r="K1065" s="160"/>
      <c r="L1065" s="160"/>
      <c r="M1065" s="160"/>
      <c r="N1065" s="160"/>
      <c r="O1065" s="160"/>
      <c r="P1065" s="160"/>
      <c r="Q1065" s="160"/>
      <c r="R1065" s="160"/>
      <c r="S1065" s="160"/>
      <c r="T1065" s="160"/>
      <c r="U1065" s="160"/>
      <c r="V1065" s="160"/>
      <c r="W1065" s="160"/>
      <c r="X1065" s="150"/>
      <c r="Y1065" s="150"/>
      <c r="Z1065" s="150"/>
      <c r="AA1065" s="150"/>
      <c r="AB1065" s="150"/>
      <c r="AC1065" s="150"/>
      <c r="AD1065" s="150"/>
      <c r="AE1065" s="150"/>
      <c r="AF1065" s="150"/>
      <c r="AG1065" s="150" t="s">
        <v>388</v>
      </c>
      <c r="AH1065" s="150"/>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1" x14ac:dyDescent="0.2">
      <c r="A1066" s="157"/>
      <c r="B1066" s="158"/>
      <c r="C1066" s="186" t="s">
        <v>1026</v>
      </c>
      <c r="D1066" s="165"/>
      <c r="E1066" s="166"/>
      <c r="F1066" s="160"/>
      <c r="G1066" s="160"/>
      <c r="H1066" s="160"/>
      <c r="I1066" s="160"/>
      <c r="J1066" s="160"/>
      <c r="K1066" s="160"/>
      <c r="L1066" s="160"/>
      <c r="M1066" s="160"/>
      <c r="N1066" s="160"/>
      <c r="O1066" s="160"/>
      <c r="P1066" s="160"/>
      <c r="Q1066" s="160"/>
      <c r="R1066" s="160"/>
      <c r="S1066" s="160"/>
      <c r="T1066" s="160"/>
      <c r="U1066" s="160"/>
      <c r="V1066" s="160"/>
      <c r="W1066" s="160"/>
      <c r="X1066" s="150"/>
      <c r="Y1066" s="150"/>
      <c r="Z1066" s="150"/>
      <c r="AA1066" s="150"/>
      <c r="AB1066" s="150"/>
      <c r="AC1066" s="150"/>
      <c r="AD1066" s="150"/>
      <c r="AE1066" s="150"/>
      <c r="AF1066" s="150"/>
      <c r="AG1066" s="150" t="s">
        <v>335</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57"/>
      <c r="B1067" s="158"/>
      <c r="C1067" s="186" t="s">
        <v>1093</v>
      </c>
      <c r="D1067" s="165"/>
      <c r="E1067" s="166"/>
      <c r="F1067" s="160"/>
      <c r="G1067" s="160"/>
      <c r="H1067" s="160"/>
      <c r="I1067" s="160"/>
      <c r="J1067" s="160"/>
      <c r="K1067" s="160"/>
      <c r="L1067" s="160"/>
      <c r="M1067" s="160"/>
      <c r="N1067" s="160"/>
      <c r="O1067" s="160"/>
      <c r="P1067" s="160"/>
      <c r="Q1067" s="160"/>
      <c r="R1067" s="160"/>
      <c r="S1067" s="160"/>
      <c r="T1067" s="160"/>
      <c r="U1067" s="160"/>
      <c r="V1067" s="160"/>
      <c r="W1067" s="160"/>
      <c r="X1067" s="150"/>
      <c r="Y1067" s="150"/>
      <c r="Z1067" s="150"/>
      <c r="AA1067" s="150"/>
      <c r="AB1067" s="150"/>
      <c r="AC1067" s="150"/>
      <c r="AD1067" s="150"/>
      <c r="AE1067" s="150"/>
      <c r="AF1067" s="150"/>
      <c r="AG1067" s="150" t="s">
        <v>335</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1" x14ac:dyDescent="0.2">
      <c r="A1068" s="157"/>
      <c r="B1068" s="158"/>
      <c r="C1068" s="186" t="s">
        <v>1094</v>
      </c>
      <c r="D1068" s="165"/>
      <c r="E1068" s="166">
        <v>4535.0659999999998</v>
      </c>
      <c r="F1068" s="160"/>
      <c r="G1068" s="160"/>
      <c r="H1068" s="160"/>
      <c r="I1068" s="160"/>
      <c r="J1068" s="160"/>
      <c r="K1068" s="160"/>
      <c r="L1068" s="160"/>
      <c r="M1068" s="160"/>
      <c r="N1068" s="160"/>
      <c r="O1068" s="160"/>
      <c r="P1068" s="160"/>
      <c r="Q1068" s="160"/>
      <c r="R1068" s="160"/>
      <c r="S1068" s="160"/>
      <c r="T1068" s="160"/>
      <c r="U1068" s="160"/>
      <c r="V1068" s="160"/>
      <c r="W1068" s="160"/>
      <c r="X1068" s="150"/>
      <c r="Y1068" s="150"/>
      <c r="Z1068" s="150"/>
      <c r="AA1068" s="150"/>
      <c r="AB1068" s="150"/>
      <c r="AC1068" s="150"/>
      <c r="AD1068" s="150"/>
      <c r="AE1068" s="150"/>
      <c r="AF1068" s="150"/>
      <c r="AG1068" s="150" t="s">
        <v>335</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1" x14ac:dyDescent="0.2">
      <c r="A1069" s="157"/>
      <c r="B1069" s="158"/>
      <c r="C1069" s="246"/>
      <c r="D1069" s="247"/>
      <c r="E1069" s="247"/>
      <c r="F1069" s="247"/>
      <c r="G1069" s="247"/>
      <c r="H1069" s="160"/>
      <c r="I1069" s="160"/>
      <c r="J1069" s="160"/>
      <c r="K1069" s="160"/>
      <c r="L1069" s="160"/>
      <c r="M1069" s="160"/>
      <c r="N1069" s="160"/>
      <c r="O1069" s="160"/>
      <c r="P1069" s="160"/>
      <c r="Q1069" s="160"/>
      <c r="R1069" s="160"/>
      <c r="S1069" s="160"/>
      <c r="T1069" s="160"/>
      <c r="U1069" s="160"/>
      <c r="V1069" s="160"/>
      <c r="W1069" s="160"/>
      <c r="X1069" s="150"/>
      <c r="Y1069" s="150"/>
      <c r="Z1069" s="150"/>
      <c r="AA1069" s="150"/>
      <c r="AB1069" s="150"/>
      <c r="AC1069" s="150"/>
      <c r="AD1069" s="150"/>
      <c r="AE1069" s="150"/>
      <c r="AF1069" s="150"/>
      <c r="AG1069" s="150" t="s">
        <v>315</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x14ac:dyDescent="0.2">
      <c r="A1070" s="168" t="s">
        <v>305</v>
      </c>
      <c r="B1070" s="169" t="s">
        <v>249</v>
      </c>
      <c r="C1070" s="184" t="s">
        <v>250</v>
      </c>
      <c r="D1070" s="170"/>
      <c r="E1070" s="171"/>
      <c r="F1070" s="172"/>
      <c r="G1070" s="172">
        <f>SUMIF(AG1071:AG1114,"&lt;&gt;NOR",G1071:G1114)</f>
        <v>0</v>
      </c>
      <c r="H1070" s="172"/>
      <c r="I1070" s="172">
        <f>SUM(I1071:I1114)</f>
        <v>0</v>
      </c>
      <c r="J1070" s="172"/>
      <c r="K1070" s="172">
        <f>SUM(K1071:K1114)</f>
        <v>0</v>
      </c>
      <c r="L1070" s="172"/>
      <c r="M1070" s="172">
        <f>SUM(M1071:M1114)</f>
        <v>0</v>
      </c>
      <c r="N1070" s="172"/>
      <c r="O1070" s="172">
        <f>SUM(O1071:O1114)</f>
        <v>0.03</v>
      </c>
      <c r="P1070" s="172"/>
      <c r="Q1070" s="172">
        <f>SUM(Q1071:Q1114)</f>
        <v>0</v>
      </c>
      <c r="R1070" s="172"/>
      <c r="S1070" s="172"/>
      <c r="T1070" s="173"/>
      <c r="U1070" s="167"/>
      <c r="V1070" s="167">
        <f>SUM(V1071:V1114)</f>
        <v>465.40999999999997</v>
      </c>
      <c r="W1070" s="167"/>
      <c r="AG1070" t="s">
        <v>306</v>
      </c>
    </row>
    <row r="1071" spans="1:60" ht="33.75" outlineLevel="1" x14ac:dyDescent="0.2">
      <c r="A1071" s="174">
        <v>169</v>
      </c>
      <c r="B1071" s="175" t="s">
        <v>1095</v>
      </c>
      <c r="C1071" s="185" t="s">
        <v>1096</v>
      </c>
      <c r="D1071" s="176" t="s">
        <v>405</v>
      </c>
      <c r="E1071" s="177">
        <v>192.79</v>
      </c>
      <c r="F1071" s="178"/>
      <c r="G1071" s="179">
        <f>ROUND(E1071*F1071,2)</f>
        <v>0</v>
      </c>
      <c r="H1071" s="178"/>
      <c r="I1071" s="179">
        <f>ROUND(E1071*H1071,2)</f>
        <v>0</v>
      </c>
      <c r="J1071" s="178"/>
      <c r="K1071" s="179">
        <f>ROUND(E1071*J1071,2)</f>
        <v>0</v>
      </c>
      <c r="L1071" s="179">
        <v>21</v>
      </c>
      <c r="M1071" s="179">
        <f>G1071*(1+L1071/100)</f>
        <v>0</v>
      </c>
      <c r="N1071" s="179">
        <v>6.0000000000000002E-5</v>
      </c>
      <c r="O1071" s="179">
        <f>ROUND(E1071*N1071,2)</f>
        <v>0.01</v>
      </c>
      <c r="P1071" s="179">
        <v>0</v>
      </c>
      <c r="Q1071" s="179">
        <f>ROUND(E1071*P1071,2)</f>
        <v>0</v>
      </c>
      <c r="R1071" s="179" t="s">
        <v>1092</v>
      </c>
      <c r="S1071" s="179" t="s">
        <v>310</v>
      </c>
      <c r="T1071" s="180" t="s">
        <v>379</v>
      </c>
      <c r="U1071" s="160">
        <v>0.87</v>
      </c>
      <c r="V1071" s="160">
        <f>ROUND(E1071*U1071,2)</f>
        <v>167.73</v>
      </c>
      <c r="W1071" s="160"/>
      <c r="X1071" s="150"/>
      <c r="Y1071" s="150"/>
      <c r="Z1071" s="150"/>
      <c r="AA1071" s="150"/>
      <c r="AB1071" s="150"/>
      <c r="AC1071" s="150"/>
      <c r="AD1071" s="150"/>
      <c r="AE1071" s="150"/>
      <c r="AF1071" s="150"/>
      <c r="AG1071" s="150" t="s">
        <v>556</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186" t="s">
        <v>1097</v>
      </c>
      <c r="D1072" s="165"/>
      <c r="E1072" s="166"/>
      <c r="F1072" s="160"/>
      <c r="G1072" s="160"/>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335</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1" x14ac:dyDescent="0.2">
      <c r="A1073" s="157"/>
      <c r="B1073" s="158"/>
      <c r="C1073" s="186" t="s">
        <v>495</v>
      </c>
      <c r="D1073" s="165"/>
      <c r="E1073" s="166"/>
      <c r="F1073" s="160"/>
      <c r="G1073" s="160"/>
      <c r="H1073" s="160"/>
      <c r="I1073" s="160"/>
      <c r="J1073" s="160"/>
      <c r="K1073" s="160"/>
      <c r="L1073" s="160"/>
      <c r="M1073" s="160"/>
      <c r="N1073" s="160"/>
      <c r="O1073" s="160"/>
      <c r="P1073" s="160"/>
      <c r="Q1073" s="160"/>
      <c r="R1073" s="160"/>
      <c r="S1073" s="160"/>
      <c r="T1073" s="160"/>
      <c r="U1073" s="160"/>
      <c r="V1073" s="160"/>
      <c r="W1073" s="160"/>
      <c r="X1073" s="150"/>
      <c r="Y1073" s="150"/>
      <c r="Z1073" s="150"/>
      <c r="AA1073" s="150"/>
      <c r="AB1073" s="150"/>
      <c r="AC1073" s="150"/>
      <c r="AD1073" s="150"/>
      <c r="AE1073" s="150"/>
      <c r="AF1073" s="150"/>
      <c r="AG1073" s="150" t="s">
        <v>335</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1" x14ac:dyDescent="0.2">
      <c r="A1074" s="157"/>
      <c r="B1074" s="158"/>
      <c r="C1074" s="186" t="s">
        <v>1098</v>
      </c>
      <c r="D1074" s="165"/>
      <c r="E1074" s="166"/>
      <c r="F1074" s="160"/>
      <c r="G1074" s="160"/>
      <c r="H1074" s="160"/>
      <c r="I1074" s="160"/>
      <c r="J1074" s="160"/>
      <c r="K1074" s="160"/>
      <c r="L1074" s="160"/>
      <c r="M1074" s="160"/>
      <c r="N1074" s="160"/>
      <c r="O1074" s="160"/>
      <c r="P1074" s="160"/>
      <c r="Q1074" s="160"/>
      <c r="R1074" s="160"/>
      <c r="S1074" s="160"/>
      <c r="T1074" s="160"/>
      <c r="U1074" s="160"/>
      <c r="V1074" s="160"/>
      <c r="W1074" s="160"/>
      <c r="X1074" s="150"/>
      <c r="Y1074" s="150"/>
      <c r="Z1074" s="150"/>
      <c r="AA1074" s="150"/>
      <c r="AB1074" s="150"/>
      <c r="AC1074" s="150"/>
      <c r="AD1074" s="150"/>
      <c r="AE1074" s="150"/>
      <c r="AF1074" s="150"/>
      <c r="AG1074" s="150" t="s">
        <v>335</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1" x14ac:dyDescent="0.2">
      <c r="A1075" s="157"/>
      <c r="B1075" s="158"/>
      <c r="C1075" s="186" t="s">
        <v>1099</v>
      </c>
      <c r="D1075" s="165"/>
      <c r="E1075" s="166">
        <v>48.17</v>
      </c>
      <c r="F1075" s="160"/>
      <c r="G1075" s="160"/>
      <c r="H1075" s="160"/>
      <c r="I1075" s="160"/>
      <c r="J1075" s="160"/>
      <c r="K1075" s="160"/>
      <c r="L1075" s="160"/>
      <c r="M1075" s="160"/>
      <c r="N1075" s="160"/>
      <c r="O1075" s="160"/>
      <c r="P1075" s="160"/>
      <c r="Q1075" s="160"/>
      <c r="R1075" s="160"/>
      <c r="S1075" s="160"/>
      <c r="T1075" s="160"/>
      <c r="U1075" s="160"/>
      <c r="V1075" s="160"/>
      <c r="W1075" s="160"/>
      <c r="X1075" s="150"/>
      <c r="Y1075" s="150"/>
      <c r="Z1075" s="150"/>
      <c r="AA1075" s="150"/>
      <c r="AB1075" s="150"/>
      <c r="AC1075" s="150"/>
      <c r="AD1075" s="150"/>
      <c r="AE1075" s="150"/>
      <c r="AF1075" s="150"/>
      <c r="AG1075" s="150" t="s">
        <v>335</v>
      </c>
      <c r="AH1075" s="150">
        <v>0</v>
      </c>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186" t="s">
        <v>1100</v>
      </c>
      <c r="D1076" s="165"/>
      <c r="E1076" s="166"/>
      <c r="F1076" s="160"/>
      <c r="G1076" s="160"/>
      <c r="H1076" s="160"/>
      <c r="I1076" s="160"/>
      <c r="J1076" s="160"/>
      <c r="K1076" s="160"/>
      <c r="L1076" s="160"/>
      <c r="M1076" s="160"/>
      <c r="N1076" s="160"/>
      <c r="O1076" s="160"/>
      <c r="P1076" s="160"/>
      <c r="Q1076" s="160"/>
      <c r="R1076" s="160"/>
      <c r="S1076" s="160"/>
      <c r="T1076" s="160"/>
      <c r="U1076" s="160"/>
      <c r="V1076" s="160"/>
      <c r="W1076" s="160"/>
      <c r="X1076" s="150"/>
      <c r="Y1076" s="150"/>
      <c r="Z1076" s="150"/>
      <c r="AA1076" s="150"/>
      <c r="AB1076" s="150"/>
      <c r="AC1076" s="150"/>
      <c r="AD1076" s="150"/>
      <c r="AE1076" s="150"/>
      <c r="AF1076" s="150"/>
      <c r="AG1076" s="150" t="s">
        <v>335</v>
      </c>
      <c r="AH1076" s="150">
        <v>0</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c r="B1077" s="158"/>
      <c r="C1077" s="186" t="s">
        <v>1101</v>
      </c>
      <c r="D1077" s="165"/>
      <c r="E1077" s="166">
        <v>144.62</v>
      </c>
      <c r="F1077" s="160"/>
      <c r="G1077" s="160"/>
      <c r="H1077" s="160"/>
      <c r="I1077" s="160"/>
      <c r="J1077" s="160"/>
      <c r="K1077" s="160"/>
      <c r="L1077" s="160"/>
      <c r="M1077" s="160"/>
      <c r="N1077" s="160"/>
      <c r="O1077" s="160"/>
      <c r="P1077" s="160"/>
      <c r="Q1077" s="160"/>
      <c r="R1077" s="160"/>
      <c r="S1077" s="160"/>
      <c r="T1077" s="160"/>
      <c r="U1077" s="160"/>
      <c r="V1077" s="160"/>
      <c r="W1077" s="160"/>
      <c r="X1077" s="150"/>
      <c r="Y1077" s="150"/>
      <c r="Z1077" s="150"/>
      <c r="AA1077" s="150"/>
      <c r="AB1077" s="150"/>
      <c r="AC1077" s="150"/>
      <c r="AD1077" s="150"/>
      <c r="AE1077" s="150"/>
      <c r="AF1077" s="150"/>
      <c r="AG1077" s="150" t="s">
        <v>335</v>
      </c>
      <c r="AH1077" s="150">
        <v>0</v>
      </c>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c r="B1078" s="158"/>
      <c r="C1078" s="246"/>
      <c r="D1078" s="247"/>
      <c r="E1078" s="247"/>
      <c r="F1078" s="247"/>
      <c r="G1078" s="247"/>
      <c r="H1078" s="160"/>
      <c r="I1078" s="160"/>
      <c r="J1078" s="160"/>
      <c r="K1078" s="160"/>
      <c r="L1078" s="160"/>
      <c r="M1078" s="160"/>
      <c r="N1078" s="160"/>
      <c r="O1078" s="160"/>
      <c r="P1078" s="160"/>
      <c r="Q1078" s="160"/>
      <c r="R1078" s="160"/>
      <c r="S1078" s="160"/>
      <c r="T1078" s="160"/>
      <c r="U1078" s="160"/>
      <c r="V1078" s="160"/>
      <c r="W1078" s="160"/>
      <c r="X1078" s="150"/>
      <c r="Y1078" s="150"/>
      <c r="Z1078" s="150"/>
      <c r="AA1078" s="150"/>
      <c r="AB1078" s="150"/>
      <c r="AC1078" s="150"/>
      <c r="AD1078" s="150"/>
      <c r="AE1078" s="150"/>
      <c r="AF1078" s="150"/>
      <c r="AG1078" s="150" t="s">
        <v>315</v>
      </c>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ht="22.5" outlineLevel="1" x14ac:dyDescent="0.2">
      <c r="A1079" s="174">
        <v>170</v>
      </c>
      <c r="B1079" s="175" t="s">
        <v>1102</v>
      </c>
      <c r="C1079" s="185" t="s">
        <v>1103</v>
      </c>
      <c r="D1079" s="176" t="s">
        <v>405</v>
      </c>
      <c r="E1079" s="177">
        <v>221.70849999999999</v>
      </c>
      <c r="F1079" s="178"/>
      <c r="G1079" s="179">
        <f>ROUND(E1079*F1079,2)</f>
        <v>0</v>
      </c>
      <c r="H1079" s="178"/>
      <c r="I1079" s="179">
        <f>ROUND(E1079*H1079,2)</f>
        <v>0</v>
      </c>
      <c r="J1079" s="178"/>
      <c r="K1079" s="179">
        <f>ROUND(E1079*J1079,2)</f>
        <v>0</v>
      </c>
      <c r="L1079" s="179">
        <v>21</v>
      </c>
      <c r="M1079" s="179">
        <f>G1079*(1+L1079/100)</f>
        <v>0</v>
      </c>
      <c r="N1079" s="179">
        <v>0</v>
      </c>
      <c r="O1079" s="179">
        <f>ROUND(E1079*N1079,2)</f>
        <v>0</v>
      </c>
      <c r="P1079" s="179">
        <v>0</v>
      </c>
      <c r="Q1079" s="179">
        <f>ROUND(E1079*P1079,2)</f>
        <v>0</v>
      </c>
      <c r="R1079" s="179"/>
      <c r="S1079" s="179" t="s">
        <v>342</v>
      </c>
      <c r="T1079" s="180" t="s">
        <v>311</v>
      </c>
      <c r="U1079" s="160">
        <v>0</v>
      </c>
      <c r="V1079" s="160">
        <f>ROUND(E1079*U1079,2)</f>
        <v>0</v>
      </c>
      <c r="W1079" s="160"/>
      <c r="X1079" s="150"/>
      <c r="Y1079" s="150"/>
      <c r="Z1079" s="150"/>
      <c r="AA1079" s="150"/>
      <c r="AB1079" s="150"/>
      <c r="AC1079" s="150"/>
      <c r="AD1079" s="150"/>
      <c r="AE1079" s="150"/>
      <c r="AF1079" s="150"/>
      <c r="AG1079" s="150" t="s">
        <v>556</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c r="B1080" s="158"/>
      <c r="C1080" s="186" t="s">
        <v>1097</v>
      </c>
      <c r="D1080" s="165"/>
      <c r="E1080" s="166"/>
      <c r="F1080" s="160"/>
      <c r="G1080" s="160"/>
      <c r="H1080" s="160"/>
      <c r="I1080" s="160"/>
      <c r="J1080" s="160"/>
      <c r="K1080" s="160"/>
      <c r="L1080" s="160"/>
      <c r="M1080" s="160"/>
      <c r="N1080" s="160"/>
      <c r="O1080" s="160"/>
      <c r="P1080" s="160"/>
      <c r="Q1080" s="160"/>
      <c r="R1080" s="160"/>
      <c r="S1080" s="160"/>
      <c r="T1080" s="160"/>
      <c r="U1080" s="160"/>
      <c r="V1080" s="160"/>
      <c r="W1080" s="160"/>
      <c r="X1080" s="150"/>
      <c r="Y1080" s="150"/>
      <c r="Z1080" s="150"/>
      <c r="AA1080" s="150"/>
      <c r="AB1080" s="150"/>
      <c r="AC1080" s="150"/>
      <c r="AD1080" s="150"/>
      <c r="AE1080" s="150"/>
      <c r="AF1080" s="150"/>
      <c r="AG1080" s="150" t="s">
        <v>335</v>
      </c>
      <c r="AH1080" s="150">
        <v>0</v>
      </c>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57"/>
      <c r="B1081" s="158"/>
      <c r="C1081" s="186" t="s">
        <v>495</v>
      </c>
      <c r="D1081" s="165"/>
      <c r="E1081" s="166"/>
      <c r="F1081" s="160"/>
      <c r="G1081" s="160"/>
      <c r="H1081" s="160"/>
      <c r="I1081" s="160"/>
      <c r="J1081" s="160"/>
      <c r="K1081" s="160"/>
      <c r="L1081" s="160"/>
      <c r="M1081" s="160"/>
      <c r="N1081" s="160"/>
      <c r="O1081" s="160"/>
      <c r="P1081" s="160"/>
      <c r="Q1081" s="160"/>
      <c r="R1081" s="160"/>
      <c r="S1081" s="160"/>
      <c r="T1081" s="160"/>
      <c r="U1081" s="160"/>
      <c r="V1081" s="160"/>
      <c r="W1081" s="160"/>
      <c r="X1081" s="150"/>
      <c r="Y1081" s="150"/>
      <c r="Z1081" s="150"/>
      <c r="AA1081" s="150"/>
      <c r="AB1081" s="150"/>
      <c r="AC1081" s="150"/>
      <c r="AD1081" s="150"/>
      <c r="AE1081" s="150"/>
      <c r="AF1081" s="150"/>
      <c r="AG1081" s="150" t="s">
        <v>335</v>
      </c>
      <c r="AH1081" s="150">
        <v>0</v>
      </c>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57"/>
      <c r="B1082" s="158"/>
      <c r="C1082" s="186" t="s">
        <v>1098</v>
      </c>
      <c r="D1082" s="165"/>
      <c r="E1082" s="166"/>
      <c r="F1082" s="160"/>
      <c r="G1082" s="160"/>
      <c r="H1082" s="160"/>
      <c r="I1082" s="160"/>
      <c r="J1082" s="160"/>
      <c r="K1082" s="160"/>
      <c r="L1082" s="160"/>
      <c r="M1082" s="160"/>
      <c r="N1082" s="160"/>
      <c r="O1082" s="160"/>
      <c r="P1082" s="160"/>
      <c r="Q1082" s="160"/>
      <c r="R1082" s="160"/>
      <c r="S1082" s="160"/>
      <c r="T1082" s="160"/>
      <c r="U1082" s="160"/>
      <c r="V1082" s="160"/>
      <c r="W1082" s="160"/>
      <c r="X1082" s="150"/>
      <c r="Y1082" s="150"/>
      <c r="Z1082" s="150"/>
      <c r="AA1082" s="150"/>
      <c r="AB1082" s="150"/>
      <c r="AC1082" s="150"/>
      <c r="AD1082" s="150"/>
      <c r="AE1082" s="150"/>
      <c r="AF1082" s="150"/>
      <c r="AG1082" s="150" t="s">
        <v>335</v>
      </c>
      <c r="AH1082" s="150">
        <v>0</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186" t="s">
        <v>1104</v>
      </c>
      <c r="D1083" s="165"/>
      <c r="E1083" s="166">
        <v>55.395499999999998</v>
      </c>
      <c r="F1083" s="160"/>
      <c r="G1083" s="160"/>
      <c r="H1083" s="160"/>
      <c r="I1083" s="160"/>
      <c r="J1083" s="160"/>
      <c r="K1083" s="160"/>
      <c r="L1083" s="160"/>
      <c r="M1083" s="160"/>
      <c r="N1083" s="160"/>
      <c r="O1083" s="160"/>
      <c r="P1083" s="160"/>
      <c r="Q1083" s="160"/>
      <c r="R1083" s="160"/>
      <c r="S1083" s="160"/>
      <c r="T1083" s="160"/>
      <c r="U1083" s="160"/>
      <c r="V1083" s="160"/>
      <c r="W1083" s="160"/>
      <c r="X1083" s="150"/>
      <c r="Y1083" s="150"/>
      <c r="Z1083" s="150"/>
      <c r="AA1083" s="150"/>
      <c r="AB1083" s="150"/>
      <c r="AC1083" s="150"/>
      <c r="AD1083" s="150"/>
      <c r="AE1083" s="150"/>
      <c r="AF1083" s="150"/>
      <c r="AG1083" s="150" t="s">
        <v>335</v>
      </c>
      <c r="AH1083" s="150">
        <v>0</v>
      </c>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57"/>
      <c r="B1084" s="158"/>
      <c r="C1084" s="186" t="s">
        <v>1100</v>
      </c>
      <c r="D1084" s="165"/>
      <c r="E1084" s="166"/>
      <c r="F1084" s="160"/>
      <c r="G1084" s="160"/>
      <c r="H1084" s="160"/>
      <c r="I1084" s="160"/>
      <c r="J1084" s="160"/>
      <c r="K1084" s="160"/>
      <c r="L1084" s="160"/>
      <c r="M1084" s="160"/>
      <c r="N1084" s="160"/>
      <c r="O1084" s="160"/>
      <c r="P1084" s="160"/>
      <c r="Q1084" s="160"/>
      <c r="R1084" s="160"/>
      <c r="S1084" s="160"/>
      <c r="T1084" s="160"/>
      <c r="U1084" s="160"/>
      <c r="V1084" s="160"/>
      <c r="W1084" s="160"/>
      <c r="X1084" s="150"/>
      <c r="Y1084" s="150"/>
      <c r="Z1084" s="150"/>
      <c r="AA1084" s="150"/>
      <c r="AB1084" s="150"/>
      <c r="AC1084" s="150"/>
      <c r="AD1084" s="150"/>
      <c r="AE1084" s="150"/>
      <c r="AF1084" s="150"/>
      <c r="AG1084" s="150" t="s">
        <v>335</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57"/>
      <c r="B1085" s="158"/>
      <c r="C1085" s="186" t="s">
        <v>1105</v>
      </c>
      <c r="D1085" s="165"/>
      <c r="E1085" s="166">
        <v>166.31299999999999</v>
      </c>
      <c r="F1085" s="160"/>
      <c r="G1085" s="160"/>
      <c r="H1085" s="160"/>
      <c r="I1085" s="160"/>
      <c r="J1085" s="160"/>
      <c r="K1085" s="160"/>
      <c r="L1085" s="160"/>
      <c r="M1085" s="160"/>
      <c r="N1085" s="160"/>
      <c r="O1085" s="160"/>
      <c r="P1085" s="160"/>
      <c r="Q1085" s="160"/>
      <c r="R1085" s="160"/>
      <c r="S1085" s="160"/>
      <c r="T1085" s="160"/>
      <c r="U1085" s="160"/>
      <c r="V1085" s="160"/>
      <c r="W1085" s="160"/>
      <c r="X1085" s="150"/>
      <c r="Y1085" s="150"/>
      <c r="Z1085" s="150"/>
      <c r="AA1085" s="150"/>
      <c r="AB1085" s="150"/>
      <c r="AC1085" s="150"/>
      <c r="AD1085" s="150"/>
      <c r="AE1085" s="150"/>
      <c r="AF1085" s="150"/>
      <c r="AG1085" s="150" t="s">
        <v>335</v>
      </c>
      <c r="AH1085" s="150">
        <v>0</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1" x14ac:dyDescent="0.2">
      <c r="A1086" s="157"/>
      <c r="B1086" s="158"/>
      <c r="C1086" s="246"/>
      <c r="D1086" s="247"/>
      <c r="E1086" s="247"/>
      <c r="F1086" s="247"/>
      <c r="G1086" s="247"/>
      <c r="H1086" s="160"/>
      <c r="I1086" s="160"/>
      <c r="J1086" s="160"/>
      <c r="K1086" s="160"/>
      <c r="L1086" s="160"/>
      <c r="M1086" s="160"/>
      <c r="N1086" s="160"/>
      <c r="O1086" s="160"/>
      <c r="P1086" s="160"/>
      <c r="Q1086" s="160"/>
      <c r="R1086" s="160"/>
      <c r="S1086" s="160"/>
      <c r="T1086" s="160"/>
      <c r="U1086" s="160"/>
      <c r="V1086" s="160"/>
      <c r="W1086" s="160"/>
      <c r="X1086" s="150"/>
      <c r="Y1086" s="150"/>
      <c r="Z1086" s="150"/>
      <c r="AA1086" s="150"/>
      <c r="AB1086" s="150"/>
      <c r="AC1086" s="150"/>
      <c r="AD1086" s="150"/>
      <c r="AE1086" s="150"/>
      <c r="AF1086" s="150"/>
      <c r="AG1086" s="150" t="s">
        <v>315</v>
      </c>
      <c r="AH1086" s="150"/>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
      <c r="A1087" s="174">
        <v>171</v>
      </c>
      <c r="B1087" s="175" t="s">
        <v>1106</v>
      </c>
      <c r="C1087" s="185" t="s">
        <v>1107</v>
      </c>
      <c r="D1087" s="176" t="s">
        <v>405</v>
      </c>
      <c r="E1087" s="177">
        <v>30.3</v>
      </c>
      <c r="F1087" s="178"/>
      <c r="G1087" s="179">
        <f>ROUND(E1087*F1087,2)</f>
        <v>0</v>
      </c>
      <c r="H1087" s="178"/>
      <c r="I1087" s="179">
        <f>ROUND(E1087*H1087,2)</f>
        <v>0</v>
      </c>
      <c r="J1087" s="178"/>
      <c r="K1087" s="179">
        <f>ROUND(E1087*J1087,2)</f>
        <v>0</v>
      </c>
      <c r="L1087" s="179">
        <v>21</v>
      </c>
      <c r="M1087" s="179">
        <f>G1087*(1+L1087/100)</f>
        <v>0</v>
      </c>
      <c r="N1087" s="179">
        <v>0</v>
      </c>
      <c r="O1087" s="179">
        <f>ROUND(E1087*N1087,2)</f>
        <v>0</v>
      </c>
      <c r="P1087" s="179">
        <v>0</v>
      </c>
      <c r="Q1087" s="179">
        <f>ROUND(E1087*P1087,2)</f>
        <v>0</v>
      </c>
      <c r="R1087" s="179"/>
      <c r="S1087" s="179" t="s">
        <v>342</v>
      </c>
      <c r="T1087" s="180" t="s">
        <v>311</v>
      </c>
      <c r="U1087" s="160">
        <v>0</v>
      </c>
      <c r="V1087" s="160">
        <f>ROUND(E1087*U1087,2)</f>
        <v>0</v>
      </c>
      <c r="W1087" s="160"/>
      <c r="X1087" s="150"/>
      <c r="Y1087" s="150"/>
      <c r="Z1087" s="150"/>
      <c r="AA1087" s="150"/>
      <c r="AB1087" s="150"/>
      <c r="AC1087" s="150"/>
      <c r="AD1087" s="150"/>
      <c r="AE1087" s="150"/>
      <c r="AF1087" s="150"/>
      <c r="AG1087" s="150" t="s">
        <v>556</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186" t="s">
        <v>495</v>
      </c>
      <c r="D1088" s="165"/>
      <c r="E1088" s="166"/>
      <c r="F1088" s="160"/>
      <c r="G1088" s="160"/>
      <c r="H1088" s="160"/>
      <c r="I1088" s="160"/>
      <c r="J1088" s="160"/>
      <c r="K1088" s="160"/>
      <c r="L1088" s="160"/>
      <c r="M1088" s="160"/>
      <c r="N1088" s="160"/>
      <c r="O1088" s="160"/>
      <c r="P1088" s="160"/>
      <c r="Q1088" s="160"/>
      <c r="R1088" s="160"/>
      <c r="S1088" s="160"/>
      <c r="T1088" s="160"/>
      <c r="U1088" s="160"/>
      <c r="V1088" s="160"/>
      <c r="W1088" s="160"/>
      <c r="X1088" s="150"/>
      <c r="Y1088" s="150"/>
      <c r="Z1088" s="150"/>
      <c r="AA1088" s="150"/>
      <c r="AB1088" s="150"/>
      <c r="AC1088" s="150"/>
      <c r="AD1088" s="150"/>
      <c r="AE1088" s="150"/>
      <c r="AF1088" s="150"/>
      <c r="AG1088" s="150" t="s">
        <v>335</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1" x14ac:dyDescent="0.2">
      <c r="A1089" s="157"/>
      <c r="B1089" s="158"/>
      <c r="C1089" s="186" t="s">
        <v>1100</v>
      </c>
      <c r="D1089" s="165"/>
      <c r="E1089" s="166"/>
      <c r="F1089" s="160"/>
      <c r="G1089" s="160"/>
      <c r="H1089" s="160"/>
      <c r="I1089" s="160"/>
      <c r="J1089" s="160"/>
      <c r="K1089" s="160"/>
      <c r="L1089" s="160"/>
      <c r="M1089" s="160"/>
      <c r="N1089" s="160"/>
      <c r="O1089" s="160"/>
      <c r="P1089" s="160"/>
      <c r="Q1089" s="160"/>
      <c r="R1089" s="160"/>
      <c r="S1089" s="160"/>
      <c r="T1089" s="160"/>
      <c r="U1089" s="160"/>
      <c r="V1089" s="160"/>
      <c r="W1089" s="160"/>
      <c r="X1089" s="150"/>
      <c r="Y1089" s="150"/>
      <c r="Z1089" s="150"/>
      <c r="AA1089" s="150"/>
      <c r="AB1089" s="150"/>
      <c r="AC1089" s="150"/>
      <c r="AD1089" s="150"/>
      <c r="AE1089" s="150"/>
      <c r="AF1089" s="150"/>
      <c r="AG1089" s="150" t="s">
        <v>335</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186" t="s">
        <v>1108</v>
      </c>
      <c r="D1090" s="165"/>
      <c r="E1090" s="166">
        <v>30.3</v>
      </c>
      <c r="F1090" s="160"/>
      <c r="G1090" s="160"/>
      <c r="H1090" s="160"/>
      <c r="I1090" s="160"/>
      <c r="J1090" s="160"/>
      <c r="K1090" s="160"/>
      <c r="L1090" s="160"/>
      <c r="M1090" s="160"/>
      <c r="N1090" s="160"/>
      <c r="O1090" s="160"/>
      <c r="P1090" s="160"/>
      <c r="Q1090" s="160"/>
      <c r="R1090" s="160"/>
      <c r="S1090" s="160"/>
      <c r="T1090" s="160"/>
      <c r="U1090" s="160"/>
      <c r="V1090" s="160"/>
      <c r="W1090" s="160"/>
      <c r="X1090" s="150"/>
      <c r="Y1090" s="150"/>
      <c r="Z1090" s="150"/>
      <c r="AA1090" s="150"/>
      <c r="AB1090" s="150"/>
      <c r="AC1090" s="150"/>
      <c r="AD1090" s="150"/>
      <c r="AE1090" s="150"/>
      <c r="AF1090" s="150"/>
      <c r="AG1090" s="150" t="s">
        <v>335</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1" x14ac:dyDescent="0.2">
      <c r="A1091" s="157"/>
      <c r="B1091" s="158"/>
      <c r="C1091" s="246"/>
      <c r="D1091" s="247"/>
      <c r="E1091" s="247"/>
      <c r="F1091" s="247"/>
      <c r="G1091" s="247"/>
      <c r="H1091" s="160"/>
      <c r="I1091" s="160"/>
      <c r="J1091" s="160"/>
      <c r="K1091" s="160"/>
      <c r="L1091" s="160"/>
      <c r="M1091" s="160"/>
      <c r="N1091" s="160"/>
      <c r="O1091" s="160"/>
      <c r="P1091" s="160"/>
      <c r="Q1091" s="160"/>
      <c r="R1091" s="160"/>
      <c r="S1091" s="160"/>
      <c r="T1091" s="160"/>
      <c r="U1091" s="160"/>
      <c r="V1091" s="160"/>
      <c r="W1091" s="160"/>
      <c r="X1091" s="150"/>
      <c r="Y1091" s="150"/>
      <c r="Z1091" s="150"/>
      <c r="AA1091" s="150"/>
      <c r="AB1091" s="150"/>
      <c r="AC1091" s="150"/>
      <c r="AD1091" s="150"/>
      <c r="AE1091" s="150"/>
      <c r="AF1091" s="150"/>
      <c r="AG1091" s="150" t="s">
        <v>315</v>
      </c>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74">
        <v>172</v>
      </c>
      <c r="B1092" s="175" t="s">
        <v>1109</v>
      </c>
      <c r="C1092" s="185" t="s">
        <v>1110</v>
      </c>
      <c r="D1092" s="176" t="s">
        <v>405</v>
      </c>
      <c r="E1092" s="177">
        <v>144.62</v>
      </c>
      <c r="F1092" s="178"/>
      <c r="G1092" s="179">
        <f>ROUND(E1092*F1092,2)</f>
        <v>0</v>
      </c>
      <c r="H1092" s="178"/>
      <c r="I1092" s="179">
        <f>ROUND(E1092*H1092,2)</f>
        <v>0</v>
      </c>
      <c r="J1092" s="178"/>
      <c r="K1092" s="179">
        <f>ROUND(E1092*J1092,2)</f>
        <v>0</v>
      </c>
      <c r="L1092" s="179">
        <v>21</v>
      </c>
      <c r="M1092" s="179">
        <f>G1092*(1+L1092/100)</f>
        <v>0</v>
      </c>
      <c r="N1092" s="179">
        <v>6.0000000000000002E-5</v>
      </c>
      <c r="O1092" s="179">
        <f>ROUND(E1092*N1092,2)</f>
        <v>0.01</v>
      </c>
      <c r="P1092" s="179">
        <v>0</v>
      </c>
      <c r="Q1092" s="179">
        <f>ROUND(E1092*P1092,2)</f>
        <v>0</v>
      </c>
      <c r="R1092" s="179"/>
      <c r="S1092" s="179" t="s">
        <v>342</v>
      </c>
      <c r="T1092" s="180" t="s">
        <v>311</v>
      </c>
      <c r="U1092" s="160">
        <v>0.87</v>
      </c>
      <c r="V1092" s="160">
        <f>ROUND(E1092*U1092,2)</f>
        <v>125.82</v>
      </c>
      <c r="W1092" s="160"/>
      <c r="X1092" s="150"/>
      <c r="Y1092" s="150"/>
      <c r="Z1092" s="150"/>
      <c r="AA1092" s="150"/>
      <c r="AB1092" s="150"/>
      <c r="AC1092" s="150"/>
      <c r="AD1092" s="150"/>
      <c r="AE1092" s="150"/>
      <c r="AF1092" s="150"/>
      <c r="AG1092" s="150" t="s">
        <v>358</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1" x14ac:dyDescent="0.2">
      <c r="A1093" s="157"/>
      <c r="B1093" s="158"/>
      <c r="C1093" s="186" t="s">
        <v>495</v>
      </c>
      <c r="D1093" s="165"/>
      <c r="E1093" s="166"/>
      <c r="F1093" s="160"/>
      <c r="G1093" s="160"/>
      <c r="H1093" s="160"/>
      <c r="I1093" s="160"/>
      <c r="J1093" s="160"/>
      <c r="K1093" s="160"/>
      <c r="L1093" s="160"/>
      <c r="M1093" s="160"/>
      <c r="N1093" s="160"/>
      <c r="O1093" s="160"/>
      <c r="P1093" s="160"/>
      <c r="Q1093" s="160"/>
      <c r="R1093" s="160"/>
      <c r="S1093" s="160"/>
      <c r="T1093" s="160"/>
      <c r="U1093" s="160"/>
      <c r="V1093" s="160"/>
      <c r="W1093" s="160"/>
      <c r="X1093" s="150"/>
      <c r="Y1093" s="150"/>
      <c r="Z1093" s="150"/>
      <c r="AA1093" s="150"/>
      <c r="AB1093" s="150"/>
      <c r="AC1093" s="150"/>
      <c r="AD1093" s="150"/>
      <c r="AE1093" s="150"/>
      <c r="AF1093" s="150"/>
      <c r="AG1093" s="150" t="s">
        <v>335</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186" t="s">
        <v>1100</v>
      </c>
      <c r="D1094" s="165"/>
      <c r="E1094" s="166"/>
      <c r="F1094" s="160"/>
      <c r="G1094" s="160"/>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335</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1" x14ac:dyDescent="0.2">
      <c r="A1095" s="157"/>
      <c r="B1095" s="158"/>
      <c r="C1095" s="186" t="s">
        <v>1101</v>
      </c>
      <c r="D1095" s="165"/>
      <c r="E1095" s="166">
        <v>144.62</v>
      </c>
      <c r="F1095" s="160"/>
      <c r="G1095" s="160"/>
      <c r="H1095" s="160"/>
      <c r="I1095" s="160"/>
      <c r="J1095" s="160"/>
      <c r="K1095" s="160"/>
      <c r="L1095" s="160"/>
      <c r="M1095" s="160"/>
      <c r="N1095" s="160"/>
      <c r="O1095" s="160"/>
      <c r="P1095" s="160"/>
      <c r="Q1095" s="160"/>
      <c r="R1095" s="160"/>
      <c r="S1095" s="160"/>
      <c r="T1095" s="160"/>
      <c r="U1095" s="160"/>
      <c r="V1095" s="160"/>
      <c r="W1095" s="160"/>
      <c r="X1095" s="150"/>
      <c r="Y1095" s="150"/>
      <c r="Z1095" s="150"/>
      <c r="AA1095" s="150"/>
      <c r="AB1095" s="150"/>
      <c r="AC1095" s="150"/>
      <c r="AD1095" s="150"/>
      <c r="AE1095" s="150"/>
      <c r="AF1095" s="150"/>
      <c r="AG1095" s="150" t="s">
        <v>335</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246"/>
      <c r="D1096" s="247"/>
      <c r="E1096" s="247"/>
      <c r="F1096" s="247"/>
      <c r="G1096" s="247"/>
      <c r="H1096" s="160"/>
      <c r="I1096" s="160"/>
      <c r="J1096" s="160"/>
      <c r="K1096" s="160"/>
      <c r="L1096" s="160"/>
      <c r="M1096" s="160"/>
      <c r="N1096" s="160"/>
      <c r="O1096" s="160"/>
      <c r="P1096" s="160"/>
      <c r="Q1096" s="160"/>
      <c r="R1096" s="160"/>
      <c r="S1096" s="160"/>
      <c r="T1096" s="160"/>
      <c r="U1096" s="160"/>
      <c r="V1096" s="160"/>
      <c r="W1096" s="160"/>
      <c r="X1096" s="150"/>
      <c r="Y1096" s="150"/>
      <c r="Z1096" s="150"/>
      <c r="AA1096" s="150"/>
      <c r="AB1096" s="150"/>
      <c r="AC1096" s="150"/>
      <c r="AD1096" s="150"/>
      <c r="AE1096" s="150"/>
      <c r="AF1096" s="150"/>
      <c r="AG1096" s="150" t="s">
        <v>315</v>
      </c>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74">
        <v>173</v>
      </c>
      <c r="B1097" s="175" t="s">
        <v>1111</v>
      </c>
      <c r="C1097" s="185" t="s">
        <v>1112</v>
      </c>
      <c r="D1097" s="176" t="s">
        <v>405</v>
      </c>
      <c r="E1097" s="177">
        <v>197.54</v>
      </c>
      <c r="F1097" s="178"/>
      <c r="G1097" s="179">
        <f>ROUND(E1097*F1097,2)</f>
        <v>0</v>
      </c>
      <c r="H1097" s="178"/>
      <c r="I1097" s="179">
        <f>ROUND(E1097*H1097,2)</f>
        <v>0</v>
      </c>
      <c r="J1097" s="178"/>
      <c r="K1097" s="179">
        <f>ROUND(E1097*J1097,2)</f>
        <v>0</v>
      </c>
      <c r="L1097" s="179">
        <v>21</v>
      </c>
      <c r="M1097" s="179">
        <f>G1097*(1+L1097/100)</f>
        <v>0</v>
      </c>
      <c r="N1097" s="179">
        <v>6.0000000000000002E-5</v>
      </c>
      <c r="O1097" s="179">
        <f>ROUND(E1097*N1097,2)</f>
        <v>0.01</v>
      </c>
      <c r="P1097" s="179">
        <v>0</v>
      </c>
      <c r="Q1097" s="179">
        <f>ROUND(E1097*P1097,2)</f>
        <v>0</v>
      </c>
      <c r="R1097" s="179"/>
      <c r="S1097" s="179" t="s">
        <v>342</v>
      </c>
      <c r="T1097" s="180" t="s">
        <v>311</v>
      </c>
      <c r="U1097" s="160">
        <v>0.87</v>
      </c>
      <c r="V1097" s="160">
        <f>ROUND(E1097*U1097,2)</f>
        <v>171.86</v>
      </c>
      <c r="W1097" s="160"/>
      <c r="X1097" s="150"/>
      <c r="Y1097" s="150"/>
      <c r="Z1097" s="150"/>
      <c r="AA1097" s="150"/>
      <c r="AB1097" s="150"/>
      <c r="AC1097" s="150"/>
      <c r="AD1097" s="150"/>
      <c r="AE1097" s="150"/>
      <c r="AF1097" s="150"/>
      <c r="AG1097" s="150" t="s">
        <v>556</v>
      </c>
      <c r="AH1097" s="150"/>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186" t="s">
        <v>910</v>
      </c>
      <c r="D1098" s="165"/>
      <c r="E1098" s="166"/>
      <c r="F1098" s="160"/>
      <c r="G1098" s="160"/>
      <c r="H1098" s="160"/>
      <c r="I1098" s="160"/>
      <c r="J1098" s="160"/>
      <c r="K1098" s="160"/>
      <c r="L1098" s="160"/>
      <c r="M1098" s="160"/>
      <c r="N1098" s="160"/>
      <c r="O1098" s="160"/>
      <c r="P1098" s="160"/>
      <c r="Q1098" s="160"/>
      <c r="R1098" s="160"/>
      <c r="S1098" s="160"/>
      <c r="T1098" s="160"/>
      <c r="U1098" s="160"/>
      <c r="V1098" s="160"/>
      <c r="W1098" s="160"/>
      <c r="X1098" s="150"/>
      <c r="Y1098" s="150"/>
      <c r="Z1098" s="150"/>
      <c r="AA1098" s="150"/>
      <c r="AB1098" s="150"/>
      <c r="AC1098" s="150"/>
      <c r="AD1098" s="150"/>
      <c r="AE1098" s="150"/>
      <c r="AF1098" s="150"/>
      <c r="AG1098" s="150" t="s">
        <v>335</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57"/>
      <c r="B1099" s="158"/>
      <c r="C1099" s="186" t="s">
        <v>911</v>
      </c>
      <c r="D1099" s="165"/>
      <c r="E1099" s="166">
        <v>14</v>
      </c>
      <c r="F1099" s="160"/>
      <c r="G1099" s="160"/>
      <c r="H1099" s="160"/>
      <c r="I1099" s="160"/>
      <c r="J1099" s="160"/>
      <c r="K1099" s="160"/>
      <c r="L1099" s="160"/>
      <c r="M1099" s="160"/>
      <c r="N1099" s="160"/>
      <c r="O1099" s="160"/>
      <c r="P1099" s="160"/>
      <c r="Q1099" s="160"/>
      <c r="R1099" s="160"/>
      <c r="S1099" s="160"/>
      <c r="T1099" s="160"/>
      <c r="U1099" s="160"/>
      <c r="V1099" s="160"/>
      <c r="W1099" s="160"/>
      <c r="X1099" s="150"/>
      <c r="Y1099" s="150"/>
      <c r="Z1099" s="150"/>
      <c r="AA1099" s="150"/>
      <c r="AB1099" s="150"/>
      <c r="AC1099" s="150"/>
      <c r="AD1099" s="150"/>
      <c r="AE1099" s="150"/>
      <c r="AF1099" s="150"/>
      <c r="AG1099" s="150" t="s">
        <v>335</v>
      </c>
      <c r="AH1099" s="150">
        <v>0</v>
      </c>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1" x14ac:dyDescent="0.2">
      <c r="A1100" s="157"/>
      <c r="B1100" s="158"/>
      <c r="C1100" s="186" t="s">
        <v>907</v>
      </c>
      <c r="D1100" s="165"/>
      <c r="E1100" s="166"/>
      <c r="F1100" s="160"/>
      <c r="G1100" s="160"/>
      <c r="H1100" s="160"/>
      <c r="I1100" s="160"/>
      <c r="J1100" s="160"/>
      <c r="K1100" s="160"/>
      <c r="L1100" s="160"/>
      <c r="M1100" s="160"/>
      <c r="N1100" s="160"/>
      <c r="O1100" s="160"/>
      <c r="P1100" s="160"/>
      <c r="Q1100" s="160"/>
      <c r="R1100" s="160"/>
      <c r="S1100" s="160"/>
      <c r="T1100" s="160"/>
      <c r="U1100" s="160"/>
      <c r="V1100" s="160"/>
      <c r="W1100" s="160"/>
      <c r="X1100" s="150"/>
      <c r="Y1100" s="150"/>
      <c r="Z1100" s="150"/>
      <c r="AA1100" s="150"/>
      <c r="AB1100" s="150"/>
      <c r="AC1100" s="150"/>
      <c r="AD1100" s="150"/>
      <c r="AE1100" s="150"/>
      <c r="AF1100" s="150"/>
      <c r="AG1100" s="150" t="s">
        <v>335</v>
      </c>
      <c r="AH1100" s="150">
        <v>0</v>
      </c>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outlineLevel="1" x14ac:dyDescent="0.2">
      <c r="A1101" s="157"/>
      <c r="B1101" s="158"/>
      <c r="C1101" s="186" t="s">
        <v>908</v>
      </c>
      <c r="D1101" s="165"/>
      <c r="E1101" s="166">
        <v>25</v>
      </c>
      <c r="F1101" s="160"/>
      <c r="G1101" s="160"/>
      <c r="H1101" s="160"/>
      <c r="I1101" s="160"/>
      <c r="J1101" s="160"/>
      <c r="K1101" s="160"/>
      <c r="L1101" s="160"/>
      <c r="M1101" s="160"/>
      <c r="N1101" s="160"/>
      <c r="O1101" s="160"/>
      <c r="P1101" s="160"/>
      <c r="Q1101" s="160"/>
      <c r="R1101" s="160"/>
      <c r="S1101" s="160"/>
      <c r="T1101" s="160"/>
      <c r="U1101" s="160"/>
      <c r="V1101" s="160"/>
      <c r="W1101" s="160"/>
      <c r="X1101" s="150"/>
      <c r="Y1101" s="150"/>
      <c r="Z1101" s="150"/>
      <c r="AA1101" s="150"/>
      <c r="AB1101" s="150"/>
      <c r="AC1101" s="150"/>
      <c r="AD1101" s="150"/>
      <c r="AE1101" s="150"/>
      <c r="AF1101" s="150"/>
      <c r="AG1101" s="150" t="s">
        <v>335</v>
      </c>
      <c r="AH1101" s="150">
        <v>0</v>
      </c>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1" x14ac:dyDescent="0.2">
      <c r="A1102" s="157"/>
      <c r="B1102" s="158"/>
      <c r="C1102" s="186" t="s">
        <v>495</v>
      </c>
      <c r="D1102" s="165"/>
      <c r="E1102" s="166"/>
      <c r="F1102" s="160"/>
      <c r="G1102" s="160"/>
      <c r="H1102" s="160"/>
      <c r="I1102" s="160"/>
      <c r="J1102" s="160"/>
      <c r="K1102" s="160"/>
      <c r="L1102" s="160"/>
      <c r="M1102" s="160"/>
      <c r="N1102" s="160"/>
      <c r="O1102" s="160"/>
      <c r="P1102" s="160"/>
      <c r="Q1102" s="160"/>
      <c r="R1102" s="160"/>
      <c r="S1102" s="160"/>
      <c r="T1102" s="160"/>
      <c r="U1102" s="160"/>
      <c r="V1102" s="160"/>
      <c r="W1102" s="160"/>
      <c r="X1102" s="150"/>
      <c r="Y1102" s="150"/>
      <c r="Z1102" s="150"/>
      <c r="AA1102" s="150"/>
      <c r="AB1102" s="150"/>
      <c r="AC1102" s="150"/>
      <c r="AD1102" s="150"/>
      <c r="AE1102" s="150"/>
      <c r="AF1102" s="150"/>
      <c r="AG1102" s="150" t="s">
        <v>335</v>
      </c>
      <c r="AH1102" s="150">
        <v>0</v>
      </c>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57"/>
      <c r="B1103" s="158"/>
      <c r="C1103" s="186" t="s">
        <v>909</v>
      </c>
      <c r="D1103" s="165"/>
      <c r="E1103" s="166">
        <v>121.14</v>
      </c>
      <c r="F1103" s="160"/>
      <c r="G1103" s="160"/>
      <c r="H1103" s="160"/>
      <c r="I1103" s="160"/>
      <c r="J1103" s="160"/>
      <c r="K1103" s="160"/>
      <c r="L1103" s="160"/>
      <c r="M1103" s="160"/>
      <c r="N1103" s="160"/>
      <c r="O1103" s="160"/>
      <c r="P1103" s="160"/>
      <c r="Q1103" s="160"/>
      <c r="R1103" s="160"/>
      <c r="S1103" s="160"/>
      <c r="T1103" s="160"/>
      <c r="U1103" s="160"/>
      <c r="V1103" s="160"/>
      <c r="W1103" s="160"/>
      <c r="X1103" s="150"/>
      <c r="Y1103" s="150"/>
      <c r="Z1103" s="150"/>
      <c r="AA1103" s="150"/>
      <c r="AB1103" s="150"/>
      <c r="AC1103" s="150"/>
      <c r="AD1103" s="150"/>
      <c r="AE1103" s="150"/>
      <c r="AF1103" s="150"/>
      <c r="AG1103" s="150" t="s">
        <v>335</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186" t="s">
        <v>443</v>
      </c>
      <c r="D1104" s="165"/>
      <c r="E1104" s="166"/>
      <c r="F1104" s="160"/>
      <c r="G1104" s="160"/>
      <c r="H1104" s="160"/>
      <c r="I1104" s="160"/>
      <c r="J1104" s="160"/>
      <c r="K1104" s="160"/>
      <c r="L1104" s="160"/>
      <c r="M1104" s="160"/>
      <c r="N1104" s="160"/>
      <c r="O1104" s="160"/>
      <c r="P1104" s="160"/>
      <c r="Q1104" s="160"/>
      <c r="R1104" s="160"/>
      <c r="S1104" s="160"/>
      <c r="T1104" s="160"/>
      <c r="U1104" s="160"/>
      <c r="V1104" s="160"/>
      <c r="W1104" s="160"/>
      <c r="X1104" s="150"/>
      <c r="Y1104" s="150"/>
      <c r="Z1104" s="150"/>
      <c r="AA1104" s="150"/>
      <c r="AB1104" s="150"/>
      <c r="AC1104" s="150"/>
      <c r="AD1104" s="150"/>
      <c r="AE1104" s="150"/>
      <c r="AF1104" s="150"/>
      <c r="AG1104" s="150" t="s">
        <v>335</v>
      </c>
      <c r="AH1104" s="150">
        <v>0</v>
      </c>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57"/>
      <c r="B1105" s="158"/>
      <c r="C1105" s="186" t="s">
        <v>912</v>
      </c>
      <c r="D1105" s="165"/>
      <c r="E1105" s="166">
        <v>26.6</v>
      </c>
      <c r="F1105" s="160"/>
      <c r="G1105" s="160"/>
      <c r="H1105" s="160"/>
      <c r="I1105" s="160"/>
      <c r="J1105" s="160"/>
      <c r="K1105" s="160"/>
      <c r="L1105" s="160"/>
      <c r="M1105" s="160"/>
      <c r="N1105" s="160"/>
      <c r="O1105" s="160"/>
      <c r="P1105" s="160"/>
      <c r="Q1105" s="160"/>
      <c r="R1105" s="160"/>
      <c r="S1105" s="160"/>
      <c r="T1105" s="160"/>
      <c r="U1105" s="160"/>
      <c r="V1105" s="160"/>
      <c r="W1105" s="160"/>
      <c r="X1105" s="150"/>
      <c r="Y1105" s="150"/>
      <c r="Z1105" s="150"/>
      <c r="AA1105" s="150"/>
      <c r="AB1105" s="150"/>
      <c r="AC1105" s="150"/>
      <c r="AD1105" s="150"/>
      <c r="AE1105" s="150"/>
      <c r="AF1105" s="150"/>
      <c r="AG1105" s="150" t="s">
        <v>335</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1" x14ac:dyDescent="0.2">
      <c r="A1106" s="157"/>
      <c r="B1106" s="158"/>
      <c r="C1106" s="186" t="s">
        <v>913</v>
      </c>
      <c r="D1106" s="165"/>
      <c r="E1106" s="166"/>
      <c r="F1106" s="160"/>
      <c r="G1106" s="160"/>
      <c r="H1106" s="160"/>
      <c r="I1106" s="160"/>
      <c r="J1106" s="160"/>
      <c r="K1106" s="160"/>
      <c r="L1106" s="160"/>
      <c r="M1106" s="160"/>
      <c r="N1106" s="160"/>
      <c r="O1106" s="160"/>
      <c r="P1106" s="160"/>
      <c r="Q1106" s="160"/>
      <c r="R1106" s="160"/>
      <c r="S1106" s="160"/>
      <c r="T1106" s="160"/>
      <c r="U1106" s="160"/>
      <c r="V1106" s="160"/>
      <c r="W1106" s="160"/>
      <c r="X1106" s="150"/>
      <c r="Y1106" s="150"/>
      <c r="Z1106" s="150"/>
      <c r="AA1106" s="150"/>
      <c r="AB1106" s="150"/>
      <c r="AC1106" s="150"/>
      <c r="AD1106" s="150"/>
      <c r="AE1106" s="150"/>
      <c r="AF1106" s="150"/>
      <c r="AG1106" s="150" t="s">
        <v>335</v>
      </c>
      <c r="AH1106" s="150">
        <v>0</v>
      </c>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1" x14ac:dyDescent="0.2">
      <c r="A1107" s="157"/>
      <c r="B1107" s="158"/>
      <c r="C1107" s="186" t="s">
        <v>914</v>
      </c>
      <c r="D1107" s="165"/>
      <c r="E1107" s="166">
        <v>10.8</v>
      </c>
      <c r="F1107" s="160"/>
      <c r="G1107" s="160"/>
      <c r="H1107" s="160"/>
      <c r="I1107" s="160"/>
      <c r="J1107" s="160"/>
      <c r="K1107" s="160"/>
      <c r="L1107" s="160"/>
      <c r="M1107" s="160"/>
      <c r="N1107" s="160"/>
      <c r="O1107" s="160"/>
      <c r="P1107" s="160"/>
      <c r="Q1107" s="160"/>
      <c r="R1107" s="160"/>
      <c r="S1107" s="160"/>
      <c r="T1107" s="160"/>
      <c r="U1107" s="160"/>
      <c r="V1107" s="160"/>
      <c r="W1107" s="160"/>
      <c r="X1107" s="150"/>
      <c r="Y1107" s="150"/>
      <c r="Z1107" s="150"/>
      <c r="AA1107" s="150"/>
      <c r="AB1107" s="150"/>
      <c r="AC1107" s="150"/>
      <c r="AD1107" s="150"/>
      <c r="AE1107" s="150"/>
      <c r="AF1107" s="150"/>
      <c r="AG1107" s="150" t="s">
        <v>335</v>
      </c>
      <c r="AH1107" s="150">
        <v>0</v>
      </c>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246"/>
      <c r="D1108" s="247"/>
      <c r="E1108" s="247"/>
      <c r="F1108" s="247"/>
      <c r="G1108" s="247"/>
      <c r="H1108" s="160"/>
      <c r="I1108" s="160"/>
      <c r="J1108" s="160"/>
      <c r="K1108" s="160"/>
      <c r="L1108" s="160"/>
      <c r="M1108" s="160"/>
      <c r="N1108" s="160"/>
      <c r="O1108" s="160"/>
      <c r="P1108" s="160"/>
      <c r="Q1108" s="160"/>
      <c r="R1108" s="160"/>
      <c r="S1108" s="160"/>
      <c r="T1108" s="160"/>
      <c r="U1108" s="160"/>
      <c r="V1108" s="160"/>
      <c r="W1108" s="160"/>
      <c r="X1108" s="150"/>
      <c r="Y1108" s="150"/>
      <c r="Z1108" s="150"/>
      <c r="AA1108" s="150"/>
      <c r="AB1108" s="150"/>
      <c r="AC1108" s="150"/>
      <c r="AD1108" s="150"/>
      <c r="AE1108" s="150"/>
      <c r="AF1108" s="150"/>
      <c r="AG1108" s="150" t="s">
        <v>315</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1" x14ac:dyDescent="0.2">
      <c r="A1109" s="157">
        <v>174</v>
      </c>
      <c r="B1109" s="158" t="s">
        <v>1090</v>
      </c>
      <c r="C1109" s="190" t="s">
        <v>1091</v>
      </c>
      <c r="D1109" s="159" t="s">
        <v>0</v>
      </c>
      <c r="E1109" s="182"/>
      <c r="F1109" s="161"/>
      <c r="G1109" s="160">
        <f>ROUND(E1109*F1109,2)</f>
        <v>0</v>
      </c>
      <c r="H1109" s="161"/>
      <c r="I1109" s="160">
        <f>ROUND(E1109*H1109,2)</f>
        <v>0</v>
      </c>
      <c r="J1109" s="161"/>
      <c r="K1109" s="160">
        <f>ROUND(E1109*J1109,2)</f>
        <v>0</v>
      </c>
      <c r="L1109" s="160">
        <v>21</v>
      </c>
      <c r="M1109" s="160">
        <f>G1109*(1+L1109/100)</f>
        <v>0</v>
      </c>
      <c r="N1109" s="160">
        <v>0</v>
      </c>
      <c r="O1109" s="160">
        <f>ROUND(E1109*N1109,2)</f>
        <v>0</v>
      </c>
      <c r="P1109" s="160">
        <v>0</v>
      </c>
      <c r="Q1109" s="160">
        <f>ROUND(E1109*P1109,2)</f>
        <v>0</v>
      </c>
      <c r="R1109" s="160" t="s">
        <v>1092</v>
      </c>
      <c r="S1109" s="160" t="s">
        <v>310</v>
      </c>
      <c r="T1109" s="160" t="s">
        <v>379</v>
      </c>
      <c r="U1109" s="160">
        <v>0</v>
      </c>
      <c r="V1109" s="160">
        <f>ROUND(E1109*U1109,2)</f>
        <v>0</v>
      </c>
      <c r="W1109" s="160"/>
      <c r="X1109" s="150"/>
      <c r="Y1109" s="150"/>
      <c r="Z1109" s="150"/>
      <c r="AA1109" s="150"/>
      <c r="AB1109" s="150"/>
      <c r="AC1109" s="150"/>
      <c r="AD1109" s="150"/>
      <c r="AE1109" s="150"/>
      <c r="AF1109" s="150"/>
      <c r="AG1109" s="150" t="s">
        <v>961</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57"/>
      <c r="B1110" s="158"/>
      <c r="C1110" s="257" t="s">
        <v>1025</v>
      </c>
      <c r="D1110" s="258"/>
      <c r="E1110" s="258"/>
      <c r="F1110" s="258"/>
      <c r="G1110" s="258"/>
      <c r="H1110" s="160"/>
      <c r="I1110" s="160"/>
      <c r="J1110" s="160"/>
      <c r="K1110" s="160"/>
      <c r="L1110" s="160"/>
      <c r="M1110" s="160"/>
      <c r="N1110" s="160"/>
      <c r="O1110" s="160"/>
      <c r="P1110" s="160"/>
      <c r="Q1110" s="160"/>
      <c r="R1110" s="160"/>
      <c r="S1110" s="160"/>
      <c r="T1110" s="160"/>
      <c r="U1110" s="160"/>
      <c r="V1110" s="160"/>
      <c r="W1110" s="160"/>
      <c r="X1110" s="150"/>
      <c r="Y1110" s="150"/>
      <c r="Z1110" s="150"/>
      <c r="AA1110" s="150"/>
      <c r="AB1110" s="150"/>
      <c r="AC1110" s="150"/>
      <c r="AD1110" s="150"/>
      <c r="AE1110" s="150"/>
      <c r="AF1110" s="150"/>
      <c r="AG1110" s="150" t="s">
        <v>388</v>
      </c>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
      <c r="A1111" s="157"/>
      <c r="B1111" s="158"/>
      <c r="C1111" s="186" t="s">
        <v>1026</v>
      </c>
      <c r="D1111" s="165"/>
      <c r="E1111" s="166"/>
      <c r="F1111" s="160"/>
      <c r="G1111" s="160"/>
      <c r="H1111" s="160"/>
      <c r="I1111" s="160"/>
      <c r="J1111" s="160"/>
      <c r="K1111" s="160"/>
      <c r="L1111" s="160"/>
      <c r="M1111" s="160"/>
      <c r="N1111" s="160"/>
      <c r="O1111" s="160"/>
      <c r="P1111" s="160"/>
      <c r="Q1111" s="160"/>
      <c r="R1111" s="160"/>
      <c r="S1111" s="160"/>
      <c r="T1111" s="160"/>
      <c r="U1111" s="160"/>
      <c r="V1111" s="160"/>
      <c r="W1111" s="160"/>
      <c r="X1111" s="150"/>
      <c r="Y1111" s="150"/>
      <c r="Z1111" s="150"/>
      <c r="AA1111" s="150"/>
      <c r="AB1111" s="150"/>
      <c r="AC1111" s="150"/>
      <c r="AD1111" s="150"/>
      <c r="AE1111" s="150"/>
      <c r="AF1111" s="150"/>
      <c r="AG1111" s="150" t="s">
        <v>335</v>
      </c>
      <c r="AH1111" s="150">
        <v>0</v>
      </c>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186" t="s">
        <v>1113</v>
      </c>
      <c r="D1112" s="165"/>
      <c r="E1112" s="166"/>
      <c r="F1112" s="160"/>
      <c r="G1112" s="160"/>
      <c r="H1112" s="160"/>
      <c r="I1112" s="160"/>
      <c r="J1112" s="160"/>
      <c r="K1112" s="160"/>
      <c r="L1112" s="160"/>
      <c r="M1112" s="160"/>
      <c r="N1112" s="160"/>
      <c r="O1112" s="160"/>
      <c r="P1112" s="160"/>
      <c r="Q1112" s="160"/>
      <c r="R1112" s="160"/>
      <c r="S1112" s="160"/>
      <c r="T1112" s="160"/>
      <c r="U1112" s="160"/>
      <c r="V1112" s="160"/>
      <c r="W1112" s="160"/>
      <c r="X1112" s="150"/>
      <c r="Y1112" s="150"/>
      <c r="Z1112" s="150"/>
      <c r="AA1112" s="150"/>
      <c r="AB1112" s="150"/>
      <c r="AC1112" s="150"/>
      <c r="AD1112" s="150"/>
      <c r="AE1112" s="150"/>
      <c r="AF1112" s="150"/>
      <c r="AG1112" s="150" t="s">
        <v>335</v>
      </c>
      <c r="AH1112" s="150">
        <v>0</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
      <c r="A1113" s="157"/>
      <c r="B1113" s="158"/>
      <c r="C1113" s="186" t="s">
        <v>1114</v>
      </c>
      <c r="D1113" s="165"/>
      <c r="E1113" s="166">
        <v>2824.0313000000001</v>
      </c>
      <c r="F1113" s="160"/>
      <c r="G1113" s="160"/>
      <c r="H1113" s="160"/>
      <c r="I1113" s="160"/>
      <c r="J1113" s="160"/>
      <c r="K1113" s="160"/>
      <c r="L1113" s="160"/>
      <c r="M1113" s="160"/>
      <c r="N1113" s="160"/>
      <c r="O1113" s="160"/>
      <c r="P1113" s="160"/>
      <c r="Q1113" s="160"/>
      <c r="R1113" s="160"/>
      <c r="S1113" s="160"/>
      <c r="T1113" s="160"/>
      <c r="U1113" s="160"/>
      <c r="V1113" s="160"/>
      <c r="W1113" s="160"/>
      <c r="X1113" s="150"/>
      <c r="Y1113" s="150"/>
      <c r="Z1113" s="150"/>
      <c r="AA1113" s="150"/>
      <c r="AB1113" s="150"/>
      <c r="AC1113" s="150"/>
      <c r="AD1113" s="150"/>
      <c r="AE1113" s="150"/>
      <c r="AF1113" s="150"/>
      <c r="AG1113" s="150" t="s">
        <v>335</v>
      </c>
      <c r="AH1113" s="150">
        <v>0</v>
      </c>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246"/>
      <c r="D1114" s="247"/>
      <c r="E1114" s="247"/>
      <c r="F1114" s="247"/>
      <c r="G1114" s="247"/>
      <c r="H1114" s="160"/>
      <c r="I1114" s="160"/>
      <c r="J1114" s="160"/>
      <c r="K1114" s="160"/>
      <c r="L1114" s="160"/>
      <c r="M1114" s="160"/>
      <c r="N1114" s="160"/>
      <c r="O1114" s="160"/>
      <c r="P1114" s="160"/>
      <c r="Q1114" s="160"/>
      <c r="R1114" s="160"/>
      <c r="S1114" s="160"/>
      <c r="T1114" s="160"/>
      <c r="U1114" s="160"/>
      <c r="V1114" s="160"/>
      <c r="W1114" s="160"/>
      <c r="X1114" s="150"/>
      <c r="Y1114" s="150"/>
      <c r="Z1114" s="150"/>
      <c r="AA1114" s="150"/>
      <c r="AB1114" s="150"/>
      <c r="AC1114" s="150"/>
      <c r="AD1114" s="150"/>
      <c r="AE1114" s="150"/>
      <c r="AF1114" s="150"/>
      <c r="AG1114" s="150" t="s">
        <v>315</v>
      </c>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x14ac:dyDescent="0.2">
      <c r="A1115" s="168" t="s">
        <v>305</v>
      </c>
      <c r="B1115" s="169" t="s">
        <v>251</v>
      </c>
      <c r="C1115" s="184" t="s">
        <v>252</v>
      </c>
      <c r="D1115" s="170"/>
      <c r="E1115" s="171"/>
      <c r="F1115" s="172"/>
      <c r="G1115" s="172">
        <f>SUMIF(AG1116:AG1129,"&lt;&gt;NOR",G1116:G1129)</f>
        <v>0</v>
      </c>
      <c r="H1115" s="172"/>
      <c r="I1115" s="172">
        <f>SUM(I1116:I1129)</f>
        <v>0</v>
      </c>
      <c r="J1115" s="172"/>
      <c r="K1115" s="172">
        <f>SUM(K1116:K1129)</f>
        <v>0</v>
      </c>
      <c r="L1115" s="172"/>
      <c r="M1115" s="172">
        <f>SUM(M1116:M1129)</f>
        <v>0</v>
      </c>
      <c r="N1115" s="172"/>
      <c r="O1115" s="172">
        <f>SUM(O1116:O1129)</f>
        <v>0</v>
      </c>
      <c r="P1115" s="172"/>
      <c r="Q1115" s="172">
        <f>SUM(Q1116:Q1129)</f>
        <v>0</v>
      </c>
      <c r="R1115" s="172"/>
      <c r="S1115" s="172"/>
      <c r="T1115" s="173"/>
      <c r="U1115" s="167"/>
      <c r="V1115" s="167">
        <f>SUM(V1116:V1129)</f>
        <v>0</v>
      </c>
      <c r="W1115" s="167"/>
      <c r="AG1115" t="s">
        <v>306</v>
      </c>
    </row>
    <row r="1116" spans="1:60" ht="22.5" outlineLevel="1" x14ac:dyDescent="0.2">
      <c r="A1116" s="174">
        <v>175</v>
      </c>
      <c r="B1116" s="175" t="s">
        <v>1115</v>
      </c>
      <c r="C1116" s="185" t="s">
        <v>1116</v>
      </c>
      <c r="D1116" s="176" t="s">
        <v>929</v>
      </c>
      <c r="E1116" s="177">
        <v>1</v>
      </c>
      <c r="F1116" s="178"/>
      <c r="G1116" s="179">
        <f>ROUND(E1116*F1116,2)</f>
        <v>0</v>
      </c>
      <c r="H1116" s="178"/>
      <c r="I1116" s="179">
        <f>ROUND(E1116*H1116,2)</f>
        <v>0</v>
      </c>
      <c r="J1116" s="178"/>
      <c r="K1116" s="179">
        <f>ROUND(E1116*J1116,2)</f>
        <v>0</v>
      </c>
      <c r="L1116" s="179">
        <v>21</v>
      </c>
      <c r="M1116" s="179">
        <f>G1116*(1+L1116/100)</f>
        <v>0</v>
      </c>
      <c r="N1116" s="179">
        <v>0</v>
      </c>
      <c r="O1116" s="179">
        <f>ROUND(E1116*N1116,2)</f>
        <v>0</v>
      </c>
      <c r="P1116" s="179">
        <v>0</v>
      </c>
      <c r="Q1116" s="179">
        <f>ROUND(E1116*P1116,2)</f>
        <v>0</v>
      </c>
      <c r="R1116" s="179"/>
      <c r="S1116" s="179" t="s">
        <v>342</v>
      </c>
      <c r="T1116" s="180" t="s">
        <v>311</v>
      </c>
      <c r="U1116" s="160">
        <v>0</v>
      </c>
      <c r="V1116" s="160">
        <f>ROUND(E1116*U1116,2)</f>
        <v>0</v>
      </c>
      <c r="W1116" s="160"/>
      <c r="X1116" s="150"/>
      <c r="Y1116" s="150"/>
      <c r="Z1116" s="150"/>
      <c r="AA1116" s="150"/>
      <c r="AB1116" s="150"/>
      <c r="AC1116" s="150"/>
      <c r="AD1116" s="150"/>
      <c r="AE1116" s="150"/>
      <c r="AF1116" s="150"/>
      <c r="AG1116" s="150" t="s">
        <v>358</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57"/>
      <c r="B1117" s="158"/>
      <c r="C1117" s="242"/>
      <c r="D1117" s="243"/>
      <c r="E1117" s="243"/>
      <c r="F1117" s="243"/>
      <c r="G1117" s="243"/>
      <c r="H1117" s="160"/>
      <c r="I1117" s="160"/>
      <c r="J1117" s="160"/>
      <c r="K1117" s="160"/>
      <c r="L1117" s="160"/>
      <c r="M1117" s="160"/>
      <c r="N1117" s="160"/>
      <c r="O1117" s="160"/>
      <c r="P1117" s="160"/>
      <c r="Q1117" s="160"/>
      <c r="R1117" s="160"/>
      <c r="S1117" s="160"/>
      <c r="T1117" s="160"/>
      <c r="U1117" s="160"/>
      <c r="V1117" s="160"/>
      <c r="W1117" s="160"/>
      <c r="X1117" s="150"/>
      <c r="Y1117" s="150"/>
      <c r="Z1117" s="150"/>
      <c r="AA1117" s="150"/>
      <c r="AB1117" s="150"/>
      <c r="AC1117" s="150"/>
      <c r="AD1117" s="150"/>
      <c r="AE1117" s="150"/>
      <c r="AF1117" s="150"/>
      <c r="AG1117" s="150" t="s">
        <v>315</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ht="22.5" outlineLevel="1" x14ac:dyDescent="0.2">
      <c r="A1118" s="174">
        <v>176</v>
      </c>
      <c r="B1118" s="175" t="s">
        <v>1117</v>
      </c>
      <c r="C1118" s="185" t="s">
        <v>1118</v>
      </c>
      <c r="D1118" s="176" t="s">
        <v>929</v>
      </c>
      <c r="E1118" s="177">
        <v>1</v>
      </c>
      <c r="F1118" s="178"/>
      <c r="G1118" s="179">
        <f>ROUND(E1118*F1118,2)</f>
        <v>0</v>
      </c>
      <c r="H1118" s="178"/>
      <c r="I1118" s="179">
        <f>ROUND(E1118*H1118,2)</f>
        <v>0</v>
      </c>
      <c r="J1118" s="178"/>
      <c r="K1118" s="179">
        <f>ROUND(E1118*J1118,2)</f>
        <v>0</v>
      </c>
      <c r="L1118" s="179">
        <v>21</v>
      </c>
      <c r="M1118" s="179">
        <f>G1118*(1+L1118/100)</f>
        <v>0</v>
      </c>
      <c r="N1118" s="179">
        <v>0</v>
      </c>
      <c r="O1118" s="179">
        <f>ROUND(E1118*N1118,2)</f>
        <v>0</v>
      </c>
      <c r="P1118" s="179">
        <v>0</v>
      </c>
      <c r="Q1118" s="179">
        <f>ROUND(E1118*P1118,2)</f>
        <v>0</v>
      </c>
      <c r="R1118" s="179"/>
      <c r="S1118" s="179" t="s">
        <v>342</v>
      </c>
      <c r="T1118" s="180" t="s">
        <v>311</v>
      </c>
      <c r="U1118" s="160">
        <v>0</v>
      </c>
      <c r="V1118" s="160">
        <f>ROUND(E1118*U1118,2)</f>
        <v>0</v>
      </c>
      <c r="W1118" s="160"/>
      <c r="X1118" s="150"/>
      <c r="Y1118" s="150"/>
      <c r="Z1118" s="150"/>
      <c r="AA1118" s="150"/>
      <c r="AB1118" s="150"/>
      <c r="AC1118" s="150"/>
      <c r="AD1118" s="150"/>
      <c r="AE1118" s="150"/>
      <c r="AF1118" s="150"/>
      <c r="AG1118" s="150" t="s">
        <v>358</v>
      </c>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57"/>
      <c r="B1119" s="158"/>
      <c r="C1119" s="242"/>
      <c r="D1119" s="243"/>
      <c r="E1119" s="243"/>
      <c r="F1119" s="243"/>
      <c r="G1119" s="243"/>
      <c r="H1119" s="160"/>
      <c r="I1119" s="160"/>
      <c r="J1119" s="160"/>
      <c r="K1119" s="160"/>
      <c r="L1119" s="160"/>
      <c r="M1119" s="160"/>
      <c r="N1119" s="160"/>
      <c r="O1119" s="160"/>
      <c r="P1119" s="160"/>
      <c r="Q1119" s="160"/>
      <c r="R1119" s="160"/>
      <c r="S1119" s="160"/>
      <c r="T1119" s="160"/>
      <c r="U1119" s="160"/>
      <c r="V1119" s="160"/>
      <c r="W1119" s="160"/>
      <c r="X1119" s="150"/>
      <c r="Y1119" s="150"/>
      <c r="Z1119" s="150"/>
      <c r="AA1119" s="150"/>
      <c r="AB1119" s="150"/>
      <c r="AC1119" s="150"/>
      <c r="AD1119" s="150"/>
      <c r="AE1119" s="150"/>
      <c r="AF1119" s="150"/>
      <c r="AG1119" s="150" t="s">
        <v>315</v>
      </c>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ht="22.5" outlineLevel="1" x14ac:dyDescent="0.2">
      <c r="A1120" s="174">
        <v>177</v>
      </c>
      <c r="B1120" s="175" t="s">
        <v>1119</v>
      </c>
      <c r="C1120" s="185" t="s">
        <v>1120</v>
      </c>
      <c r="D1120" s="176" t="s">
        <v>929</v>
      </c>
      <c r="E1120" s="177">
        <v>1</v>
      </c>
      <c r="F1120" s="178"/>
      <c r="G1120" s="179">
        <f>ROUND(E1120*F1120,2)</f>
        <v>0</v>
      </c>
      <c r="H1120" s="178"/>
      <c r="I1120" s="179">
        <f>ROUND(E1120*H1120,2)</f>
        <v>0</v>
      </c>
      <c r="J1120" s="178"/>
      <c r="K1120" s="179">
        <f>ROUND(E1120*J1120,2)</f>
        <v>0</v>
      </c>
      <c r="L1120" s="179">
        <v>21</v>
      </c>
      <c r="M1120" s="179">
        <f>G1120*(1+L1120/100)</f>
        <v>0</v>
      </c>
      <c r="N1120" s="179">
        <v>0</v>
      </c>
      <c r="O1120" s="179">
        <f>ROUND(E1120*N1120,2)</f>
        <v>0</v>
      </c>
      <c r="P1120" s="179">
        <v>0</v>
      </c>
      <c r="Q1120" s="179">
        <f>ROUND(E1120*P1120,2)</f>
        <v>0</v>
      </c>
      <c r="R1120" s="179"/>
      <c r="S1120" s="179" t="s">
        <v>342</v>
      </c>
      <c r="T1120" s="180" t="s">
        <v>311</v>
      </c>
      <c r="U1120" s="160">
        <v>0</v>
      </c>
      <c r="V1120" s="160">
        <f>ROUND(E1120*U1120,2)</f>
        <v>0</v>
      </c>
      <c r="W1120" s="160"/>
      <c r="X1120" s="150"/>
      <c r="Y1120" s="150"/>
      <c r="Z1120" s="150"/>
      <c r="AA1120" s="150"/>
      <c r="AB1120" s="150"/>
      <c r="AC1120" s="150"/>
      <c r="AD1120" s="150"/>
      <c r="AE1120" s="150"/>
      <c r="AF1120" s="150"/>
      <c r="AG1120" s="150" t="s">
        <v>358</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57"/>
      <c r="B1121" s="158"/>
      <c r="C1121" s="242"/>
      <c r="D1121" s="243"/>
      <c r="E1121" s="243"/>
      <c r="F1121" s="243"/>
      <c r="G1121" s="243"/>
      <c r="H1121" s="160"/>
      <c r="I1121" s="160"/>
      <c r="J1121" s="160"/>
      <c r="K1121" s="160"/>
      <c r="L1121" s="160"/>
      <c r="M1121" s="160"/>
      <c r="N1121" s="160"/>
      <c r="O1121" s="160"/>
      <c r="P1121" s="160"/>
      <c r="Q1121" s="160"/>
      <c r="R1121" s="160"/>
      <c r="S1121" s="160"/>
      <c r="T1121" s="160"/>
      <c r="U1121" s="160"/>
      <c r="V1121" s="160"/>
      <c r="W1121" s="160"/>
      <c r="X1121" s="150"/>
      <c r="Y1121" s="150"/>
      <c r="Z1121" s="150"/>
      <c r="AA1121" s="150"/>
      <c r="AB1121" s="150"/>
      <c r="AC1121" s="150"/>
      <c r="AD1121" s="150"/>
      <c r="AE1121" s="150"/>
      <c r="AF1121" s="150"/>
      <c r="AG1121" s="150" t="s">
        <v>315</v>
      </c>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ht="22.5" outlineLevel="1" x14ac:dyDescent="0.2">
      <c r="A1122" s="174">
        <v>178</v>
      </c>
      <c r="B1122" s="175" t="s">
        <v>1121</v>
      </c>
      <c r="C1122" s="185" t="s">
        <v>1122</v>
      </c>
      <c r="D1122" s="176" t="s">
        <v>929</v>
      </c>
      <c r="E1122" s="177">
        <v>1</v>
      </c>
      <c r="F1122" s="178"/>
      <c r="G1122" s="179">
        <f>ROUND(E1122*F1122,2)</f>
        <v>0</v>
      </c>
      <c r="H1122" s="178"/>
      <c r="I1122" s="179">
        <f>ROUND(E1122*H1122,2)</f>
        <v>0</v>
      </c>
      <c r="J1122" s="178"/>
      <c r="K1122" s="179">
        <f>ROUND(E1122*J1122,2)</f>
        <v>0</v>
      </c>
      <c r="L1122" s="179">
        <v>21</v>
      </c>
      <c r="M1122" s="179">
        <f>G1122*(1+L1122/100)</f>
        <v>0</v>
      </c>
      <c r="N1122" s="179">
        <v>0</v>
      </c>
      <c r="O1122" s="179">
        <f>ROUND(E1122*N1122,2)</f>
        <v>0</v>
      </c>
      <c r="P1122" s="179">
        <v>0</v>
      </c>
      <c r="Q1122" s="179">
        <f>ROUND(E1122*P1122,2)</f>
        <v>0</v>
      </c>
      <c r="R1122" s="179"/>
      <c r="S1122" s="179" t="s">
        <v>342</v>
      </c>
      <c r="T1122" s="180" t="s">
        <v>311</v>
      </c>
      <c r="U1122" s="160">
        <v>0</v>
      </c>
      <c r="V1122" s="160">
        <f>ROUND(E1122*U1122,2)</f>
        <v>0</v>
      </c>
      <c r="W1122" s="160"/>
      <c r="X1122" s="150"/>
      <c r="Y1122" s="150"/>
      <c r="Z1122" s="150"/>
      <c r="AA1122" s="150"/>
      <c r="AB1122" s="150"/>
      <c r="AC1122" s="150"/>
      <c r="AD1122" s="150"/>
      <c r="AE1122" s="150"/>
      <c r="AF1122" s="150"/>
      <c r="AG1122" s="150" t="s">
        <v>358</v>
      </c>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242"/>
      <c r="D1123" s="243"/>
      <c r="E1123" s="243"/>
      <c r="F1123" s="243"/>
      <c r="G1123" s="243"/>
      <c r="H1123" s="160"/>
      <c r="I1123" s="160"/>
      <c r="J1123" s="160"/>
      <c r="K1123" s="160"/>
      <c r="L1123" s="160"/>
      <c r="M1123" s="160"/>
      <c r="N1123" s="160"/>
      <c r="O1123" s="160"/>
      <c r="P1123" s="160"/>
      <c r="Q1123" s="160"/>
      <c r="R1123" s="160"/>
      <c r="S1123" s="160"/>
      <c r="T1123" s="160"/>
      <c r="U1123" s="160"/>
      <c r="V1123" s="160"/>
      <c r="W1123" s="160"/>
      <c r="X1123" s="150"/>
      <c r="Y1123" s="150"/>
      <c r="Z1123" s="150"/>
      <c r="AA1123" s="150"/>
      <c r="AB1123" s="150"/>
      <c r="AC1123" s="150"/>
      <c r="AD1123" s="150"/>
      <c r="AE1123" s="150"/>
      <c r="AF1123" s="150"/>
      <c r="AG1123" s="150" t="s">
        <v>315</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
      <c r="A1124" s="174">
        <v>179</v>
      </c>
      <c r="B1124" s="175" t="s">
        <v>1123</v>
      </c>
      <c r="C1124" s="185" t="s">
        <v>1124</v>
      </c>
      <c r="D1124" s="176" t="s">
        <v>929</v>
      </c>
      <c r="E1124" s="177">
        <v>1</v>
      </c>
      <c r="F1124" s="178"/>
      <c r="G1124" s="179">
        <f>ROUND(E1124*F1124,2)</f>
        <v>0</v>
      </c>
      <c r="H1124" s="178"/>
      <c r="I1124" s="179">
        <f>ROUND(E1124*H1124,2)</f>
        <v>0</v>
      </c>
      <c r="J1124" s="178"/>
      <c r="K1124" s="179">
        <f>ROUND(E1124*J1124,2)</f>
        <v>0</v>
      </c>
      <c r="L1124" s="179">
        <v>21</v>
      </c>
      <c r="M1124" s="179">
        <f>G1124*(1+L1124/100)</f>
        <v>0</v>
      </c>
      <c r="N1124" s="179">
        <v>0</v>
      </c>
      <c r="O1124" s="179">
        <f>ROUND(E1124*N1124,2)</f>
        <v>0</v>
      </c>
      <c r="P1124" s="179">
        <v>0</v>
      </c>
      <c r="Q1124" s="179">
        <f>ROUND(E1124*P1124,2)</f>
        <v>0</v>
      </c>
      <c r="R1124" s="179"/>
      <c r="S1124" s="179" t="s">
        <v>342</v>
      </c>
      <c r="T1124" s="180" t="s">
        <v>311</v>
      </c>
      <c r="U1124" s="160">
        <v>0</v>
      </c>
      <c r="V1124" s="160">
        <f>ROUND(E1124*U1124,2)</f>
        <v>0</v>
      </c>
      <c r="W1124" s="160"/>
      <c r="X1124" s="150"/>
      <c r="Y1124" s="150"/>
      <c r="Z1124" s="150"/>
      <c r="AA1124" s="150"/>
      <c r="AB1124" s="150"/>
      <c r="AC1124" s="150"/>
      <c r="AD1124" s="150"/>
      <c r="AE1124" s="150"/>
      <c r="AF1124" s="150"/>
      <c r="AG1124" s="150" t="s">
        <v>358</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242"/>
      <c r="D1125" s="243"/>
      <c r="E1125" s="243"/>
      <c r="F1125" s="243"/>
      <c r="G1125" s="243"/>
      <c r="H1125" s="160"/>
      <c r="I1125" s="160"/>
      <c r="J1125" s="160"/>
      <c r="K1125" s="160"/>
      <c r="L1125" s="160"/>
      <c r="M1125" s="160"/>
      <c r="N1125" s="160"/>
      <c r="O1125" s="160"/>
      <c r="P1125" s="160"/>
      <c r="Q1125" s="160"/>
      <c r="R1125" s="160"/>
      <c r="S1125" s="160"/>
      <c r="T1125" s="160"/>
      <c r="U1125" s="160"/>
      <c r="V1125" s="160"/>
      <c r="W1125" s="160"/>
      <c r="X1125" s="150"/>
      <c r="Y1125" s="150"/>
      <c r="Z1125" s="150"/>
      <c r="AA1125" s="150"/>
      <c r="AB1125" s="150"/>
      <c r="AC1125" s="150"/>
      <c r="AD1125" s="150"/>
      <c r="AE1125" s="150"/>
      <c r="AF1125" s="150"/>
      <c r="AG1125" s="150" t="s">
        <v>315</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74">
        <v>180</v>
      </c>
      <c r="B1126" s="175" t="s">
        <v>1125</v>
      </c>
      <c r="C1126" s="185" t="s">
        <v>1126</v>
      </c>
      <c r="D1126" s="176" t="s">
        <v>929</v>
      </c>
      <c r="E1126" s="177">
        <v>1</v>
      </c>
      <c r="F1126" s="178"/>
      <c r="G1126" s="179">
        <f>ROUND(E1126*F1126,2)</f>
        <v>0</v>
      </c>
      <c r="H1126" s="178"/>
      <c r="I1126" s="179">
        <f>ROUND(E1126*H1126,2)</f>
        <v>0</v>
      </c>
      <c r="J1126" s="178"/>
      <c r="K1126" s="179">
        <f>ROUND(E1126*J1126,2)</f>
        <v>0</v>
      </c>
      <c r="L1126" s="179">
        <v>21</v>
      </c>
      <c r="M1126" s="179">
        <f>G1126*(1+L1126/100)</f>
        <v>0</v>
      </c>
      <c r="N1126" s="179">
        <v>0</v>
      </c>
      <c r="O1126" s="179">
        <f>ROUND(E1126*N1126,2)</f>
        <v>0</v>
      </c>
      <c r="P1126" s="179">
        <v>0</v>
      </c>
      <c r="Q1126" s="179">
        <f>ROUND(E1126*P1126,2)</f>
        <v>0</v>
      </c>
      <c r="R1126" s="179"/>
      <c r="S1126" s="179" t="s">
        <v>342</v>
      </c>
      <c r="T1126" s="180" t="s">
        <v>311</v>
      </c>
      <c r="U1126" s="160">
        <v>0</v>
      </c>
      <c r="V1126" s="160">
        <f>ROUND(E1126*U1126,2)</f>
        <v>0</v>
      </c>
      <c r="W1126" s="160"/>
      <c r="X1126" s="150"/>
      <c r="Y1126" s="150"/>
      <c r="Z1126" s="150"/>
      <c r="AA1126" s="150"/>
      <c r="AB1126" s="150"/>
      <c r="AC1126" s="150"/>
      <c r="AD1126" s="150"/>
      <c r="AE1126" s="150"/>
      <c r="AF1126" s="150"/>
      <c r="AG1126" s="150" t="s">
        <v>358</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outlineLevel="1" x14ac:dyDescent="0.2">
      <c r="A1127" s="157"/>
      <c r="B1127" s="158"/>
      <c r="C1127" s="242"/>
      <c r="D1127" s="243"/>
      <c r="E1127" s="243"/>
      <c r="F1127" s="243"/>
      <c r="G1127" s="243"/>
      <c r="H1127" s="160"/>
      <c r="I1127" s="160"/>
      <c r="J1127" s="160"/>
      <c r="K1127" s="160"/>
      <c r="L1127" s="160"/>
      <c r="M1127" s="160"/>
      <c r="N1127" s="160"/>
      <c r="O1127" s="160"/>
      <c r="P1127" s="160"/>
      <c r="Q1127" s="160"/>
      <c r="R1127" s="160"/>
      <c r="S1127" s="160"/>
      <c r="T1127" s="160"/>
      <c r="U1127" s="160"/>
      <c r="V1127" s="160"/>
      <c r="W1127" s="160"/>
      <c r="X1127" s="150"/>
      <c r="Y1127" s="150"/>
      <c r="Z1127" s="150"/>
      <c r="AA1127" s="150"/>
      <c r="AB1127" s="150"/>
      <c r="AC1127" s="150"/>
      <c r="AD1127" s="150"/>
      <c r="AE1127" s="150"/>
      <c r="AF1127" s="150"/>
      <c r="AG1127" s="150" t="s">
        <v>315</v>
      </c>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ht="22.5" outlineLevel="1" x14ac:dyDescent="0.2">
      <c r="A1128" s="174">
        <v>181</v>
      </c>
      <c r="B1128" s="175" t="s">
        <v>1127</v>
      </c>
      <c r="C1128" s="185" t="s">
        <v>1128</v>
      </c>
      <c r="D1128" s="176" t="s">
        <v>929</v>
      </c>
      <c r="E1128" s="177">
        <v>2</v>
      </c>
      <c r="F1128" s="178"/>
      <c r="G1128" s="179">
        <f>ROUND(E1128*F1128,2)</f>
        <v>0</v>
      </c>
      <c r="H1128" s="178"/>
      <c r="I1128" s="179">
        <f>ROUND(E1128*H1128,2)</f>
        <v>0</v>
      </c>
      <c r="J1128" s="178"/>
      <c r="K1128" s="179">
        <f>ROUND(E1128*J1128,2)</f>
        <v>0</v>
      </c>
      <c r="L1128" s="179">
        <v>21</v>
      </c>
      <c r="M1128" s="179">
        <f>G1128*(1+L1128/100)</f>
        <v>0</v>
      </c>
      <c r="N1128" s="179">
        <v>0</v>
      </c>
      <c r="O1128" s="179">
        <f>ROUND(E1128*N1128,2)</f>
        <v>0</v>
      </c>
      <c r="P1128" s="179">
        <v>0</v>
      </c>
      <c r="Q1128" s="179">
        <f>ROUND(E1128*P1128,2)</f>
        <v>0</v>
      </c>
      <c r="R1128" s="179"/>
      <c r="S1128" s="179" t="s">
        <v>342</v>
      </c>
      <c r="T1128" s="180" t="s">
        <v>311</v>
      </c>
      <c r="U1128" s="160">
        <v>0</v>
      </c>
      <c r="V1128" s="160">
        <f>ROUND(E1128*U1128,2)</f>
        <v>0</v>
      </c>
      <c r="W1128" s="160"/>
      <c r="X1128" s="150"/>
      <c r="Y1128" s="150"/>
      <c r="Z1128" s="150"/>
      <c r="AA1128" s="150"/>
      <c r="AB1128" s="150"/>
      <c r="AC1128" s="150"/>
      <c r="AD1128" s="150"/>
      <c r="AE1128" s="150"/>
      <c r="AF1128" s="150"/>
      <c r="AG1128" s="150" t="s">
        <v>358</v>
      </c>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1" x14ac:dyDescent="0.2">
      <c r="A1129" s="157"/>
      <c r="B1129" s="158"/>
      <c r="C1129" s="242"/>
      <c r="D1129" s="243"/>
      <c r="E1129" s="243"/>
      <c r="F1129" s="243"/>
      <c r="G1129" s="243"/>
      <c r="H1129" s="160"/>
      <c r="I1129" s="160"/>
      <c r="J1129" s="160"/>
      <c r="K1129" s="160"/>
      <c r="L1129" s="160"/>
      <c r="M1129" s="160"/>
      <c r="N1129" s="160"/>
      <c r="O1129" s="160"/>
      <c r="P1129" s="160"/>
      <c r="Q1129" s="160"/>
      <c r="R1129" s="160"/>
      <c r="S1129" s="160"/>
      <c r="T1129" s="160"/>
      <c r="U1129" s="160"/>
      <c r="V1129" s="160"/>
      <c r="W1129" s="160"/>
      <c r="X1129" s="150"/>
      <c r="Y1129" s="150"/>
      <c r="Z1129" s="150"/>
      <c r="AA1129" s="150"/>
      <c r="AB1129" s="150"/>
      <c r="AC1129" s="150"/>
      <c r="AD1129" s="150"/>
      <c r="AE1129" s="150"/>
      <c r="AF1129" s="150"/>
      <c r="AG1129" s="150" t="s">
        <v>315</v>
      </c>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x14ac:dyDescent="0.2">
      <c r="A1130" s="168" t="s">
        <v>305</v>
      </c>
      <c r="B1130" s="169" t="s">
        <v>255</v>
      </c>
      <c r="C1130" s="184" t="s">
        <v>256</v>
      </c>
      <c r="D1130" s="170"/>
      <c r="E1130" s="171"/>
      <c r="F1130" s="172"/>
      <c r="G1130" s="172">
        <f>SUMIF(AG1131:AG1132,"&lt;&gt;NOR",G1131:G1132)</f>
        <v>0</v>
      </c>
      <c r="H1130" s="172"/>
      <c r="I1130" s="172">
        <f>SUM(I1131:I1132)</f>
        <v>0</v>
      </c>
      <c r="J1130" s="172"/>
      <c r="K1130" s="172">
        <f>SUM(K1131:K1132)</f>
        <v>0</v>
      </c>
      <c r="L1130" s="172"/>
      <c r="M1130" s="172">
        <f>SUM(M1131:M1132)</f>
        <v>0</v>
      </c>
      <c r="N1130" s="172"/>
      <c r="O1130" s="172">
        <f>SUM(O1131:O1132)</f>
        <v>0</v>
      </c>
      <c r="P1130" s="172"/>
      <c r="Q1130" s="172">
        <f>SUM(Q1131:Q1132)</f>
        <v>0</v>
      </c>
      <c r="R1130" s="172"/>
      <c r="S1130" s="172"/>
      <c r="T1130" s="173"/>
      <c r="U1130" s="167"/>
      <c r="V1130" s="167">
        <f>SUM(V1131:V1132)</f>
        <v>0</v>
      </c>
      <c r="W1130" s="167"/>
      <c r="AG1130" t="s">
        <v>306</v>
      </c>
    </row>
    <row r="1131" spans="1:60" outlineLevel="1" x14ac:dyDescent="0.2">
      <c r="A1131" s="174">
        <v>182</v>
      </c>
      <c r="B1131" s="175" t="s">
        <v>1129</v>
      </c>
      <c r="C1131" s="185" t="s">
        <v>1130</v>
      </c>
      <c r="D1131" s="176" t="s">
        <v>518</v>
      </c>
      <c r="E1131" s="177">
        <v>8</v>
      </c>
      <c r="F1131" s="178"/>
      <c r="G1131" s="179">
        <f>ROUND(E1131*F1131,2)</f>
        <v>0</v>
      </c>
      <c r="H1131" s="178"/>
      <c r="I1131" s="179">
        <f>ROUND(E1131*H1131,2)</f>
        <v>0</v>
      </c>
      <c r="J1131" s="178"/>
      <c r="K1131" s="179">
        <f>ROUND(E1131*J1131,2)</f>
        <v>0</v>
      </c>
      <c r="L1131" s="179">
        <v>21</v>
      </c>
      <c r="M1131" s="179">
        <f>G1131*(1+L1131/100)</f>
        <v>0</v>
      </c>
      <c r="N1131" s="179">
        <v>0</v>
      </c>
      <c r="O1131" s="179">
        <f>ROUND(E1131*N1131,2)</f>
        <v>0</v>
      </c>
      <c r="P1131" s="179">
        <v>0</v>
      </c>
      <c r="Q1131" s="179">
        <f>ROUND(E1131*P1131,2)</f>
        <v>0</v>
      </c>
      <c r="R1131" s="179"/>
      <c r="S1131" s="179" t="s">
        <v>342</v>
      </c>
      <c r="T1131" s="180" t="s">
        <v>311</v>
      </c>
      <c r="U1131" s="160">
        <v>0</v>
      </c>
      <c r="V1131" s="160">
        <f>ROUND(E1131*U1131,2)</f>
        <v>0</v>
      </c>
      <c r="W1131" s="160"/>
      <c r="X1131" s="150"/>
      <c r="Y1131" s="150"/>
      <c r="Z1131" s="150"/>
      <c r="AA1131" s="150"/>
      <c r="AB1131" s="150"/>
      <c r="AC1131" s="150"/>
      <c r="AD1131" s="150"/>
      <c r="AE1131" s="150"/>
      <c r="AF1131" s="150"/>
      <c r="AG1131" s="150" t="s">
        <v>358</v>
      </c>
      <c r="AH1131" s="150"/>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1" x14ac:dyDescent="0.2">
      <c r="A1132" s="157"/>
      <c r="B1132" s="158"/>
      <c r="C1132" s="242"/>
      <c r="D1132" s="243"/>
      <c r="E1132" s="243"/>
      <c r="F1132" s="243"/>
      <c r="G1132" s="243"/>
      <c r="H1132" s="160"/>
      <c r="I1132" s="160"/>
      <c r="J1132" s="160"/>
      <c r="K1132" s="160"/>
      <c r="L1132" s="160"/>
      <c r="M1132" s="160"/>
      <c r="N1132" s="160"/>
      <c r="O1132" s="160"/>
      <c r="P1132" s="160"/>
      <c r="Q1132" s="160"/>
      <c r="R1132" s="160"/>
      <c r="S1132" s="160"/>
      <c r="T1132" s="160"/>
      <c r="U1132" s="160"/>
      <c r="V1132" s="160"/>
      <c r="W1132" s="160"/>
      <c r="X1132" s="150"/>
      <c r="Y1132" s="150"/>
      <c r="Z1132" s="150"/>
      <c r="AA1132" s="150"/>
      <c r="AB1132" s="150"/>
      <c r="AC1132" s="150"/>
      <c r="AD1132" s="150"/>
      <c r="AE1132" s="150"/>
      <c r="AF1132" s="150"/>
      <c r="AG1132" s="150" t="s">
        <v>315</v>
      </c>
      <c r="AH1132" s="150"/>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x14ac:dyDescent="0.2">
      <c r="A1133" s="168" t="s">
        <v>305</v>
      </c>
      <c r="B1133" s="169" t="s">
        <v>257</v>
      </c>
      <c r="C1133" s="184" t="s">
        <v>258</v>
      </c>
      <c r="D1133" s="170"/>
      <c r="E1133" s="171"/>
      <c r="F1133" s="172"/>
      <c r="G1133" s="172">
        <f>SUMIF(AG1134:AG1144,"&lt;&gt;NOR",G1134:G1144)</f>
        <v>0</v>
      </c>
      <c r="H1133" s="172"/>
      <c r="I1133" s="172">
        <f>SUM(I1134:I1144)</f>
        <v>0</v>
      </c>
      <c r="J1133" s="172"/>
      <c r="K1133" s="172">
        <f>SUM(K1134:K1144)</f>
        <v>0</v>
      </c>
      <c r="L1133" s="172"/>
      <c r="M1133" s="172">
        <f>SUM(M1134:M1144)</f>
        <v>0</v>
      </c>
      <c r="N1133" s="172"/>
      <c r="O1133" s="172">
        <f>SUM(O1134:O1144)</f>
        <v>0.26</v>
      </c>
      <c r="P1133" s="172"/>
      <c r="Q1133" s="172">
        <f>SUM(Q1134:Q1144)</f>
        <v>0</v>
      </c>
      <c r="R1133" s="172"/>
      <c r="S1133" s="172"/>
      <c r="T1133" s="173"/>
      <c r="U1133" s="167"/>
      <c r="V1133" s="167">
        <f>SUM(V1134:V1144)</f>
        <v>0</v>
      </c>
      <c r="W1133" s="167"/>
      <c r="AG1133" t="s">
        <v>306</v>
      </c>
    </row>
    <row r="1134" spans="1:60" outlineLevel="1" x14ac:dyDescent="0.2">
      <c r="A1134" s="174">
        <v>183</v>
      </c>
      <c r="B1134" s="175" t="s">
        <v>1131</v>
      </c>
      <c r="C1134" s="185" t="s">
        <v>1132</v>
      </c>
      <c r="D1134" s="176" t="s">
        <v>405</v>
      </c>
      <c r="E1134" s="177">
        <v>1.24</v>
      </c>
      <c r="F1134" s="178"/>
      <c r="G1134" s="179">
        <f>ROUND(E1134*F1134,2)</f>
        <v>0</v>
      </c>
      <c r="H1134" s="178"/>
      <c r="I1134" s="179">
        <f>ROUND(E1134*H1134,2)</f>
        <v>0</v>
      </c>
      <c r="J1134" s="178"/>
      <c r="K1134" s="179">
        <f>ROUND(E1134*J1134,2)</f>
        <v>0</v>
      </c>
      <c r="L1134" s="179">
        <v>21</v>
      </c>
      <c r="M1134" s="179">
        <f>G1134*(1+L1134/100)</f>
        <v>0</v>
      </c>
      <c r="N1134" s="179">
        <v>0.20873</v>
      </c>
      <c r="O1134" s="179">
        <f>ROUND(E1134*N1134,2)</f>
        <v>0.26</v>
      </c>
      <c r="P1134" s="179">
        <v>0</v>
      </c>
      <c r="Q1134" s="179">
        <f>ROUND(E1134*P1134,2)</f>
        <v>0</v>
      </c>
      <c r="R1134" s="179"/>
      <c r="S1134" s="179" t="s">
        <v>342</v>
      </c>
      <c r="T1134" s="180" t="s">
        <v>1133</v>
      </c>
      <c r="U1134" s="160">
        <v>0</v>
      </c>
      <c r="V1134" s="160">
        <f>ROUND(E1134*U1134,2)</f>
        <v>0</v>
      </c>
      <c r="W1134" s="160"/>
      <c r="X1134" s="150"/>
      <c r="Y1134" s="150"/>
      <c r="Z1134" s="150"/>
      <c r="AA1134" s="150"/>
      <c r="AB1134" s="150"/>
      <c r="AC1134" s="150"/>
      <c r="AD1134" s="150"/>
      <c r="AE1134" s="150"/>
      <c r="AF1134" s="150"/>
      <c r="AG1134" s="150" t="s">
        <v>358</v>
      </c>
      <c r="AH1134" s="150"/>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outlineLevel="1" x14ac:dyDescent="0.2">
      <c r="A1135" s="157"/>
      <c r="B1135" s="158"/>
      <c r="C1135" s="186" t="s">
        <v>610</v>
      </c>
      <c r="D1135" s="165"/>
      <c r="E1135" s="166"/>
      <c r="F1135" s="160"/>
      <c r="G1135" s="160"/>
      <c r="H1135" s="160"/>
      <c r="I1135" s="160"/>
      <c r="J1135" s="160"/>
      <c r="K1135" s="160"/>
      <c r="L1135" s="160"/>
      <c r="M1135" s="160"/>
      <c r="N1135" s="160"/>
      <c r="O1135" s="160"/>
      <c r="P1135" s="160"/>
      <c r="Q1135" s="160"/>
      <c r="R1135" s="160"/>
      <c r="S1135" s="160"/>
      <c r="T1135" s="160"/>
      <c r="U1135" s="160"/>
      <c r="V1135" s="160"/>
      <c r="W1135" s="160"/>
      <c r="X1135" s="150"/>
      <c r="Y1135" s="150"/>
      <c r="Z1135" s="150"/>
      <c r="AA1135" s="150"/>
      <c r="AB1135" s="150"/>
      <c r="AC1135" s="150"/>
      <c r="AD1135" s="150"/>
      <c r="AE1135" s="150"/>
      <c r="AF1135" s="150"/>
      <c r="AG1135" s="150" t="s">
        <v>335</v>
      </c>
      <c r="AH1135" s="150">
        <v>0</v>
      </c>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1" x14ac:dyDescent="0.2">
      <c r="A1136" s="157"/>
      <c r="B1136" s="158"/>
      <c r="C1136" s="186" t="s">
        <v>620</v>
      </c>
      <c r="D1136" s="165"/>
      <c r="E1136" s="166"/>
      <c r="F1136" s="160"/>
      <c r="G1136" s="160"/>
      <c r="H1136" s="160"/>
      <c r="I1136" s="160"/>
      <c r="J1136" s="160"/>
      <c r="K1136" s="160"/>
      <c r="L1136" s="160"/>
      <c r="M1136" s="160"/>
      <c r="N1136" s="160"/>
      <c r="O1136" s="160"/>
      <c r="P1136" s="160"/>
      <c r="Q1136" s="160"/>
      <c r="R1136" s="160"/>
      <c r="S1136" s="160"/>
      <c r="T1136" s="160"/>
      <c r="U1136" s="160"/>
      <c r="V1136" s="160"/>
      <c r="W1136" s="160"/>
      <c r="X1136" s="150"/>
      <c r="Y1136" s="150"/>
      <c r="Z1136" s="150"/>
      <c r="AA1136" s="150"/>
      <c r="AB1136" s="150"/>
      <c r="AC1136" s="150"/>
      <c r="AD1136" s="150"/>
      <c r="AE1136" s="150"/>
      <c r="AF1136" s="150"/>
      <c r="AG1136" s="150" t="s">
        <v>335</v>
      </c>
      <c r="AH1136" s="150">
        <v>0</v>
      </c>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1" x14ac:dyDescent="0.2">
      <c r="A1137" s="157"/>
      <c r="B1137" s="158"/>
      <c r="C1137" s="186" t="s">
        <v>644</v>
      </c>
      <c r="D1137" s="165"/>
      <c r="E1137" s="166">
        <v>1.24</v>
      </c>
      <c r="F1137" s="160"/>
      <c r="G1137" s="160"/>
      <c r="H1137" s="160"/>
      <c r="I1137" s="160"/>
      <c r="J1137" s="160"/>
      <c r="K1137" s="160"/>
      <c r="L1137" s="160"/>
      <c r="M1137" s="160"/>
      <c r="N1137" s="160"/>
      <c r="O1137" s="160"/>
      <c r="P1137" s="160"/>
      <c r="Q1137" s="160"/>
      <c r="R1137" s="160"/>
      <c r="S1137" s="160"/>
      <c r="T1137" s="160"/>
      <c r="U1137" s="160"/>
      <c r="V1137" s="160"/>
      <c r="W1137" s="160"/>
      <c r="X1137" s="150"/>
      <c r="Y1137" s="150"/>
      <c r="Z1137" s="150"/>
      <c r="AA1137" s="150"/>
      <c r="AB1137" s="150"/>
      <c r="AC1137" s="150"/>
      <c r="AD1137" s="150"/>
      <c r="AE1137" s="150"/>
      <c r="AF1137" s="150"/>
      <c r="AG1137" s="150" t="s">
        <v>335</v>
      </c>
      <c r="AH1137" s="150">
        <v>0</v>
      </c>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outlineLevel="1" x14ac:dyDescent="0.2">
      <c r="A1138" s="157"/>
      <c r="B1138" s="158"/>
      <c r="C1138" s="246"/>
      <c r="D1138" s="247"/>
      <c r="E1138" s="247"/>
      <c r="F1138" s="247"/>
      <c r="G1138" s="247"/>
      <c r="H1138" s="160"/>
      <c r="I1138" s="160"/>
      <c r="J1138" s="160"/>
      <c r="K1138" s="160"/>
      <c r="L1138" s="160"/>
      <c r="M1138" s="160"/>
      <c r="N1138" s="160"/>
      <c r="O1138" s="160"/>
      <c r="P1138" s="160"/>
      <c r="Q1138" s="160"/>
      <c r="R1138" s="160"/>
      <c r="S1138" s="160"/>
      <c r="T1138" s="160"/>
      <c r="U1138" s="160"/>
      <c r="V1138" s="160"/>
      <c r="W1138" s="160"/>
      <c r="X1138" s="150"/>
      <c r="Y1138" s="150"/>
      <c r="Z1138" s="150"/>
      <c r="AA1138" s="150"/>
      <c r="AB1138" s="150"/>
      <c r="AC1138" s="150"/>
      <c r="AD1138" s="150"/>
      <c r="AE1138" s="150"/>
      <c r="AF1138" s="150"/>
      <c r="AG1138" s="150" t="s">
        <v>315</v>
      </c>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ht="22.5" outlineLevel="1" x14ac:dyDescent="0.2">
      <c r="A1139" s="157">
        <v>184</v>
      </c>
      <c r="B1139" s="158" t="s">
        <v>1134</v>
      </c>
      <c r="C1139" s="190" t="s">
        <v>1135</v>
      </c>
      <c r="D1139" s="159" t="s">
        <v>0</v>
      </c>
      <c r="E1139" s="182"/>
      <c r="F1139" s="161"/>
      <c r="G1139" s="160">
        <f>ROUND(E1139*F1139,2)</f>
        <v>0</v>
      </c>
      <c r="H1139" s="161"/>
      <c r="I1139" s="160">
        <f>ROUND(E1139*H1139,2)</f>
        <v>0</v>
      </c>
      <c r="J1139" s="161"/>
      <c r="K1139" s="160">
        <f>ROUND(E1139*J1139,2)</f>
        <v>0</v>
      </c>
      <c r="L1139" s="160">
        <v>21</v>
      </c>
      <c r="M1139" s="160">
        <f>G1139*(1+L1139/100)</f>
        <v>0</v>
      </c>
      <c r="N1139" s="160">
        <v>0</v>
      </c>
      <c r="O1139" s="160">
        <f>ROUND(E1139*N1139,2)</f>
        <v>0</v>
      </c>
      <c r="P1139" s="160">
        <v>0</v>
      </c>
      <c r="Q1139" s="160">
        <f>ROUND(E1139*P1139,2)</f>
        <v>0</v>
      </c>
      <c r="R1139" s="160" t="s">
        <v>1136</v>
      </c>
      <c r="S1139" s="160" t="s">
        <v>310</v>
      </c>
      <c r="T1139" s="160" t="s">
        <v>379</v>
      </c>
      <c r="U1139" s="160">
        <v>0</v>
      </c>
      <c r="V1139" s="160">
        <f>ROUND(E1139*U1139,2)</f>
        <v>0</v>
      </c>
      <c r="W1139" s="160"/>
      <c r="X1139" s="150"/>
      <c r="Y1139" s="150"/>
      <c r="Z1139" s="150"/>
      <c r="AA1139" s="150"/>
      <c r="AB1139" s="150"/>
      <c r="AC1139" s="150"/>
      <c r="AD1139" s="150"/>
      <c r="AE1139" s="150"/>
      <c r="AF1139" s="150"/>
      <c r="AG1139" s="150" t="s">
        <v>961</v>
      </c>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1" x14ac:dyDescent="0.2">
      <c r="A1140" s="157"/>
      <c r="B1140" s="158"/>
      <c r="C1140" s="257" t="s">
        <v>1025</v>
      </c>
      <c r="D1140" s="258"/>
      <c r="E1140" s="258"/>
      <c r="F1140" s="258"/>
      <c r="G1140" s="258"/>
      <c r="H1140" s="160"/>
      <c r="I1140" s="160"/>
      <c r="J1140" s="160"/>
      <c r="K1140" s="160"/>
      <c r="L1140" s="160"/>
      <c r="M1140" s="160"/>
      <c r="N1140" s="160"/>
      <c r="O1140" s="160"/>
      <c r="P1140" s="160"/>
      <c r="Q1140" s="160"/>
      <c r="R1140" s="160"/>
      <c r="S1140" s="160"/>
      <c r="T1140" s="160"/>
      <c r="U1140" s="160"/>
      <c r="V1140" s="160"/>
      <c r="W1140" s="160"/>
      <c r="X1140" s="150"/>
      <c r="Y1140" s="150"/>
      <c r="Z1140" s="150"/>
      <c r="AA1140" s="150"/>
      <c r="AB1140" s="150"/>
      <c r="AC1140" s="150"/>
      <c r="AD1140" s="150"/>
      <c r="AE1140" s="150"/>
      <c r="AF1140" s="150"/>
      <c r="AG1140" s="150" t="s">
        <v>388</v>
      </c>
      <c r="AH1140" s="150"/>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1" x14ac:dyDescent="0.2">
      <c r="A1141" s="157"/>
      <c r="B1141" s="158"/>
      <c r="C1141" s="186" t="s">
        <v>1026</v>
      </c>
      <c r="D1141" s="165"/>
      <c r="E1141" s="166"/>
      <c r="F1141" s="160"/>
      <c r="G1141" s="160"/>
      <c r="H1141" s="160"/>
      <c r="I1141" s="160"/>
      <c r="J1141" s="160"/>
      <c r="K1141" s="160"/>
      <c r="L1141" s="160"/>
      <c r="M1141" s="160"/>
      <c r="N1141" s="160"/>
      <c r="O1141" s="160"/>
      <c r="P1141" s="160"/>
      <c r="Q1141" s="160"/>
      <c r="R1141" s="160"/>
      <c r="S1141" s="160"/>
      <c r="T1141" s="160"/>
      <c r="U1141" s="160"/>
      <c r="V1141" s="160"/>
      <c r="W1141" s="160"/>
      <c r="X1141" s="150"/>
      <c r="Y1141" s="150"/>
      <c r="Z1141" s="150"/>
      <c r="AA1141" s="150"/>
      <c r="AB1141" s="150"/>
      <c r="AC1141" s="150"/>
      <c r="AD1141" s="150"/>
      <c r="AE1141" s="150"/>
      <c r="AF1141" s="150"/>
      <c r="AG1141" s="150" t="s">
        <v>335</v>
      </c>
      <c r="AH1141" s="150">
        <v>0</v>
      </c>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1" x14ac:dyDescent="0.2">
      <c r="A1142" s="157"/>
      <c r="B1142" s="158"/>
      <c r="C1142" s="186" t="s">
        <v>1137</v>
      </c>
      <c r="D1142" s="165"/>
      <c r="E1142" s="166"/>
      <c r="F1142" s="160"/>
      <c r="G1142" s="160"/>
      <c r="H1142" s="160"/>
      <c r="I1142" s="160"/>
      <c r="J1142" s="160"/>
      <c r="K1142" s="160"/>
      <c r="L1142" s="160"/>
      <c r="M1142" s="160"/>
      <c r="N1142" s="160"/>
      <c r="O1142" s="160"/>
      <c r="P1142" s="160"/>
      <c r="Q1142" s="160"/>
      <c r="R1142" s="160"/>
      <c r="S1142" s="160"/>
      <c r="T1142" s="160"/>
      <c r="U1142" s="160"/>
      <c r="V1142" s="160"/>
      <c r="W1142" s="160"/>
      <c r="X1142" s="150"/>
      <c r="Y1142" s="150"/>
      <c r="Z1142" s="150"/>
      <c r="AA1142" s="150"/>
      <c r="AB1142" s="150"/>
      <c r="AC1142" s="150"/>
      <c r="AD1142" s="150"/>
      <c r="AE1142" s="150"/>
      <c r="AF1142" s="150"/>
      <c r="AG1142" s="150" t="s">
        <v>335</v>
      </c>
      <c r="AH1142" s="150">
        <v>0</v>
      </c>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outlineLevel="1" x14ac:dyDescent="0.2">
      <c r="A1143" s="157"/>
      <c r="B1143" s="158"/>
      <c r="C1143" s="186" t="s">
        <v>1138</v>
      </c>
      <c r="D1143" s="165"/>
      <c r="E1143" s="166">
        <v>34.197099999999999</v>
      </c>
      <c r="F1143" s="160"/>
      <c r="G1143" s="160"/>
      <c r="H1143" s="160"/>
      <c r="I1143" s="160"/>
      <c r="J1143" s="160"/>
      <c r="K1143" s="160"/>
      <c r="L1143" s="160"/>
      <c r="M1143" s="160"/>
      <c r="N1143" s="160"/>
      <c r="O1143" s="160"/>
      <c r="P1143" s="160"/>
      <c r="Q1143" s="160"/>
      <c r="R1143" s="160"/>
      <c r="S1143" s="160"/>
      <c r="T1143" s="160"/>
      <c r="U1143" s="160"/>
      <c r="V1143" s="160"/>
      <c r="W1143" s="160"/>
      <c r="X1143" s="150"/>
      <c r="Y1143" s="150"/>
      <c r="Z1143" s="150"/>
      <c r="AA1143" s="150"/>
      <c r="AB1143" s="150"/>
      <c r="AC1143" s="150"/>
      <c r="AD1143" s="150"/>
      <c r="AE1143" s="150"/>
      <c r="AF1143" s="150"/>
      <c r="AG1143" s="150" t="s">
        <v>335</v>
      </c>
      <c r="AH1143" s="150">
        <v>0</v>
      </c>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outlineLevel="1" x14ac:dyDescent="0.2">
      <c r="A1144" s="157"/>
      <c r="B1144" s="158"/>
      <c r="C1144" s="246"/>
      <c r="D1144" s="247"/>
      <c r="E1144" s="247"/>
      <c r="F1144" s="247"/>
      <c r="G1144" s="247"/>
      <c r="H1144" s="160"/>
      <c r="I1144" s="160"/>
      <c r="J1144" s="160"/>
      <c r="K1144" s="160"/>
      <c r="L1144" s="160"/>
      <c r="M1144" s="160"/>
      <c r="N1144" s="160"/>
      <c r="O1144" s="160"/>
      <c r="P1144" s="160"/>
      <c r="Q1144" s="160"/>
      <c r="R1144" s="160"/>
      <c r="S1144" s="160"/>
      <c r="T1144" s="160"/>
      <c r="U1144" s="160"/>
      <c r="V1144" s="160"/>
      <c r="W1144" s="160"/>
      <c r="X1144" s="150"/>
      <c r="Y1144" s="150"/>
      <c r="Z1144" s="150"/>
      <c r="AA1144" s="150"/>
      <c r="AB1144" s="150"/>
      <c r="AC1144" s="150"/>
      <c r="AD1144" s="150"/>
      <c r="AE1144" s="150"/>
      <c r="AF1144" s="150"/>
      <c r="AG1144" s="150" t="s">
        <v>315</v>
      </c>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x14ac:dyDescent="0.2">
      <c r="A1145" s="168" t="s">
        <v>305</v>
      </c>
      <c r="B1145" s="169" t="s">
        <v>259</v>
      </c>
      <c r="C1145" s="184" t="s">
        <v>260</v>
      </c>
      <c r="D1145" s="170"/>
      <c r="E1145" s="171"/>
      <c r="F1145" s="172"/>
      <c r="G1145" s="172">
        <f>SUMIF(AG1146:AG1258,"&lt;&gt;NOR",G1146:G1258)</f>
        <v>0</v>
      </c>
      <c r="H1145" s="172"/>
      <c r="I1145" s="172">
        <f>SUM(I1146:I1258)</f>
        <v>0</v>
      </c>
      <c r="J1145" s="172"/>
      <c r="K1145" s="172">
        <f>SUM(K1146:K1258)</f>
        <v>0</v>
      </c>
      <c r="L1145" s="172"/>
      <c r="M1145" s="172">
        <f>SUM(M1146:M1258)</f>
        <v>0</v>
      </c>
      <c r="N1145" s="172"/>
      <c r="O1145" s="172">
        <f>SUM(O1146:O1258)</f>
        <v>0.59</v>
      </c>
      <c r="P1145" s="172"/>
      <c r="Q1145" s="172">
        <f>SUM(Q1146:Q1258)</f>
        <v>0</v>
      </c>
      <c r="R1145" s="172"/>
      <c r="S1145" s="172"/>
      <c r="T1145" s="173"/>
      <c r="U1145" s="167"/>
      <c r="V1145" s="167">
        <f>SUM(V1146:V1258)</f>
        <v>0</v>
      </c>
      <c r="W1145" s="167"/>
      <c r="AG1145" t="s">
        <v>306</v>
      </c>
    </row>
    <row r="1146" spans="1:60" outlineLevel="1" x14ac:dyDescent="0.2">
      <c r="A1146" s="174">
        <v>185</v>
      </c>
      <c r="B1146" s="175" t="s">
        <v>1139</v>
      </c>
      <c r="C1146" s="185" t="s">
        <v>1140</v>
      </c>
      <c r="D1146" s="176" t="s">
        <v>405</v>
      </c>
      <c r="E1146" s="177">
        <v>595.96</v>
      </c>
      <c r="F1146" s="178"/>
      <c r="G1146" s="179">
        <f>ROUND(E1146*F1146,2)</f>
        <v>0</v>
      </c>
      <c r="H1146" s="178"/>
      <c r="I1146" s="179">
        <f>ROUND(E1146*H1146,2)</f>
        <v>0</v>
      </c>
      <c r="J1146" s="178"/>
      <c r="K1146" s="179">
        <f>ROUND(E1146*J1146,2)</f>
        <v>0</v>
      </c>
      <c r="L1146" s="179">
        <v>21</v>
      </c>
      <c r="M1146" s="179">
        <f>G1146*(1+L1146/100)</f>
        <v>0</v>
      </c>
      <c r="N1146" s="179">
        <v>0</v>
      </c>
      <c r="O1146" s="179">
        <f>ROUND(E1146*N1146,2)</f>
        <v>0</v>
      </c>
      <c r="P1146" s="179">
        <v>0</v>
      </c>
      <c r="Q1146" s="179">
        <f>ROUND(E1146*P1146,2)</f>
        <v>0</v>
      </c>
      <c r="R1146" s="179"/>
      <c r="S1146" s="179" t="s">
        <v>342</v>
      </c>
      <c r="T1146" s="180" t="s">
        <v>311</v>
      </c>
      <c r="U1146" s="160">
        <v>0</v>
      </c>
      <c r="V1146" s="160">
        <f>ROUND(E1146*U1146,2)</f>
        <v>0</v>
      </c>
      <c r="W1146" s="160"/>
      <c r="X1146" s="150"/>
      <c r="Y1146" s="150"/>
      <c r="Z1146" s="150"/>
      <c r="AA1146" s="150"/>
      <c r="AB1146" s="150"/>
      <c r="AC1146" s="150"/>
      <c r="AD1146" s="150"/>
      <c r="AE1146" s="150"/>
      <c r="AF1146" s="150"/>
      <c r="AG1146" s="150" t="s">
        <v>556</v>
      </c>
      <c r="AH1146" s="150"/>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1" x14ac:dyDescent="0.2">
      <c r="A1147" s="157"/>
      <c r="B1147" s="158"/>
      <c r="C1147" s="186" t="s">
        <v>610</v>
      </c>
      <c r="D1147" s="165"/>
      <c r="E1147" s="166"/>
      <c r="F1147" s="160"/>
      <c r="G1147" s="160"/>
      <c r="H1147" s="160"/>
      <c r="I1147" s="160"/>
      <c r="J1147" s="160"/>
      <c r="K1147" s="160"/>
      <c r="L1147" s="160"/>
      <c r="M1147" s="160"/>
      <c r="N1147" s="160"/>
      <c r="O1147" s="160"/>
      <c r="P1147" s="160"/>
      <c r="Q1147" s="160"/>
      <c r="R1147" s="160"/>
      <c r="S1147" s="160"/>
      <c r="T1147" s="160"/>
      <c r="U1147" s="160"/>
      <c r="V1147" s="160"/>
      <c r="W1147" s="160"/>
      <c r="X1147" s="150"/>
      <c r="Y1147" s="150"/>
      <c r="Z1147" s="150"/>
      <c r="AA1147" s="150"/>
      <c r="AB1147" s="150"/>
      <c r="AC1147" s="150"/>
      <c r="AD1147" s="150"/>
      <c r="AE1147" s="150"/>
      <c r="AF1147" s="150"/>
      <c r="AG1147" s="150" t="s">
        <v>335</v>
      </c>
      <c r="AH1147" s="150">
        <v>0</v>
      </c>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1" x14ac:dyDescent="0.2">
      <c r="A1148" s="157"/>
      <c r="B1148" s="158"/>
      <c r="C1148" s="186" t="s">
        <v>629</v>
      </c>
      <c r="D1148" s="165"/>
      <c r="E1148" s="166"/>
      <c r="F1148" s="160"/>
      <c r="G1148" s="160"/>
      <c r="H1148" s="160"/>
      <c r="I1148" s="160"/>
      <c r="J1148" s="160"/>
      <c r="K1148" s="160"/>
      <c r="L1148" s="160"/>
      <c r="M1148" s="160"/>
      <c r="N1148" s="160"/>
      <c r="O1148" s="160"/>
      <c r="P1148" s="160"/>
      <c r="Q1148" s="160"/>
      <c r="R1148" s="160"/>
      <c r="S1148" s="160"/>
      <c r="T1148" s="160"/>
      <c r="U1148" s="160"/>
      <c r="V1148" s="160"/>
      <c r="W1148" s="160"/>
      <c r="X1148" s="150"/>
      <c r="Y1148" s="150"/>
      <c r="Z1148" s="150"/>
      <c r="AA1148" s="150"/>
      <c r="AB1148" s="150"/>
      <c r="AC1148" s="150"/>
      <c r="AD1148" s="150"/>
      <c r="AE1148" s="150"/>
      <c r="AF1148" s="150"/>
      <c r="AG1148" s="150" t="s">
        <v>335</v>
      </c>
      <c r="AH1148" s="150">
        <v>0</v>
      </c>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1" x14ac:dyDescent="0.2">
      <c r="A1149" s="157"/>
      <c r="B1149" s="158"/>
      <c r="C1149" s="186" t="s">
        <v>630</v>
      </c>
      <c r="D1149" s="165"/>
      <c r="E1149" s="166">
        <v>192.95</v>
      </c>
      <c r="F1149" s="160"/>
      <c r="G1149" s="160"/>
      <c r="H1149" s="160"/>
      <c r="I1149" s="160"/>
      <c r="J1149" s="160"/>
      <c r="K1149" s="160"/>
      <c r="L1149" s="160"/>
      <c r="M1149" s="160"/>
      <c r="N1149" s="160"/>
      <c r="O1149" s="160"/>
      <c r="P1149" s="160"/>
      <c r="Q1149" s="160"/>
      <c r="R1149" s="160"/>
      <c r="S1149" s="160"/>
      <c r="T1149" s="160"/>
      <c r="U1149" s="160"/>
      <c r="V1149" s="160"/>
      <c r="W1149" s="160"/>
      <c r="X1149" s="150"/>
      <c r="Y1149" s="150"/>
      <c r="Z1149" s="150"/>
      <c r="AA1149" s="150"/>
      <c r="AB1149" s="150"/>
      <c r="AC1149" s="150"/>
      <c r="AD1149" s="150"/>
      <c r="AE1149" s="150"/>
      <c r="AF1149" s="150"/>
      <c r="AG1149" s="150" t="s">
        <v>335</v>
      </c>
      <c r="AH1149" s="150">
        <v>0</v>
      </c>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1" x14ac:dyDescent="0.2">
      <c r="A1150" s="157"/>
      <c r="B1150" s="158"/>
      <c r="C1150" s="186" t="s">
        <v>627</v>
      </c>
      <c r="D1150" s="165"/>
      <c r="E1150" s="166"/>
      <c r="F1150" s="160"/>
      <c r="G1150" s="160"/>
      <c r="H1150" s="160"/>
      <c r="I1150" s="160"/>
      <c r="J1150" s="160"/>
      <c r="K1150" s="160"/>
      <c r="L1150" s="160"/>
      <c r="M1150" s="160"/>
      <c r="N1150" s="160"/>
      <c r="O1150" s="160"/>
      <c r="P1150" s="160"/>
      <c r="Q1150" s="160"/>
      <c r="R1150" s="160"/>
      <c r="S1150" s="160"/>
      <c r="T1150" s="160"/>
      <c r="U1150" s="160"/>
      <c r="V1150" s="160"/>
      <c r="W1150" s="160"/>
      <c r="X1150" s="150"/>
      <c r="Y1150" s="150"/>
      <c r="Z1150" s="150"/>
      <c r="AA1150" s="150"/>
      <c r="AB1150" s="150"/>
      <c r="AC1150" s="150"/>
      <c r="AD1150" s="150"/>
      <c r="AE1150" s="150"/>
      <c r="AF1150" s="150"/>
      <c r="AG1150" s="150" t="s">
        <v>335</v>
      </c>
      <c r="AH1150" s="150">
        <v>0</v>
      </c>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1" x14ac:dyDescent="0.2">
      <c r="A1151" s="157"/>
      <c r="B1151" s="158"/>
      <c r="C1151" s="186" t="s">
        <v>628</v>
      </c>
      <c r="D1151" s="165"/>
      <c r="E1151" s="166">
        <v>110.37</v>
      </c>
      <c r="F1151" s="160"/>
      <c r="G1151" s="160"/>
      <c r="H1151" s="160"/>
      <c r="I1151" s="160"/>
      <c r="J1151" s="160"/>
      <c r="K1151" s="160"/>
      <c r="L1151" s="160"/>
      <c r="M1151" s="160"/>
      <c r="N1151" s="160"/>
      <c r="O1151" s="160"/>
      <c r="P1151" s="160"/>
      <c r="Q1151" s="160"/>
      <c r="R1151" s="160"/>
      <c r="S1151" s="160"/>
      <c r="T1151" s="160"/>
      <c r="U1151" s="160"/>
      <c r="V1151" s="160"/>
      <c r="W1151" s="160"/>
      <c r="X1151" s="150"/>
      <c r="Y1151" s="150"/>
      <c r="Z1151" s="150"/>
      <c r="AA1151" s="150"/>
      <c r="AB1151" s="150"/>
      <c r="AC1151" s="150"/>
      <c r="AD1151" s="150"/>
      <c r="AE1151" s="150"/>
      <c r="AF1151" s="150"/>
      <c r="AG1151" s="150" t="s">
        <v>335</v>
      </c>
      <c r="AH1151" s="150">
        <v>0</v>
      </c>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1" x14ac:dyDescent="0.2">
      <c r="A1152" s="157"/>
      <c r="B1152" s="158"/>
      <c r="C1152" s="186" t="s">
        <v>646</v>
      </c>
      <c r="D1152" s="165"/>
      <c r="E1152" s="166"/>
      <c r="F1152" s="160"/>
      <c r="G1152" s="160"/>
      <c r="H1152" s="160"/>
      <c r="I1152" s="160"/>
      <c r="J1152" s="160"/>
      <c r="K1152" s="160"/>
      <c r="L1152" s="160"/>
      <c r="M1152" s="160"/>
      <c r="N1152" s="160"/>
      <c r="O1152" s="160"/>
      <c r="P1152" s="160"/>
      <c r="Q1152" s="160"/>
      <c r="R1152" s="160"/>
      <c r="S1152" s="160"/>
      <c r="T1152" s="160"/>
      <c r="U1152" s="160"/>
      <c r="V1152" s="160"/>
      <c r="W1152" s="160"/>
      <c r="X1152" s="150"/>
      <c r="Y1152" s="150"/>
      <c r="Z1152" s="150"/>
      <c r="AA1152" s="150"/>
      <c r="AB1152" s="150"/>
      <c r="AC1152" s="150"/>
      <c r="AD1152" s="150"/>
      <c r="AE1152" s="150"/>
      <c r="AF1152" s="150"/>
      <c r="AG1152" s="150" t="s">
        <v>335</v>
      </c>
      <c r="AH1152" s="150">
        <v>0</v>
      </c>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1" x14ac:dyDescent="0.2">
      <c r="A1153" s="157"/>
      <c r="B1153" s="158"/>
      <c r="C1153" s="186" t="s">
        <v>678</v>
      </c>
      <c r="D1153" s="165"/>
      <c r="E1153" s="166">
        <v>264.91000000000003</v>
      </c>
      <c r="F1153" s="160"/>
      <c r="G1153" s="160"/>
      <c r="H1153" s="160"/>
      <c r="I1153" s="160"/>
      <c r="J1153" s="160"/>
      <c r="K1153" s="160"/>
      <c r="L1153" s="160"/>
      <c r="M1153" s="160"/>
      <c r="N1153" s="160"/>
      <c r="O1153" s="160"/>
      <c r="P1153" s="160"/>
      <c r="Q1153" s="160"/>
      <c r="R1153" s="160"/>
      <c r="S1153" s="160"/>
      <c r="T1153" s="160"/>
      <c r="U1153" s="160"/>
      <c r="V1153" s="160"/>
      <c r="W1153" s="160"/>
      <c r="X1153" s="150"/>
      <c r="Y1153" s="150"/>
      <c r="Z1153" s="150"/>
      <c r="AA1153" s="150"/>
      <c r="AB1153" s="150"/>
      <c r="AC1153" s="150"/>
      <c r="AD1153" s="150"/>
      <c r="AE1153" s="150"/>
      <c r="AF1153" s="150"/>
      <c r="AG1153" s="150" t="s">
        <v>335</v>
      </c>
      <c r="AH1153" s="150">
        <v>0</v>
      </c>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1" x14ac:dyDescent="0.2">
      <c r="A1154" s="157"/>
      <c r="B1154" s="158"/>
      <c r="C1154" s="186" t="s">
        <v>611</v>
      </c>
      <c r="D1154" s="165"/>
      <c r="E1154" s="166"/>
      <c r="F1154" s="160"/>
      <c r="G1154" s="160"/>
      <c r="H1154" s="160"/>
      <c r="I1154" s="160"/>
      <c r="J1154" s="160"/>
      <c r="K1154" s="160"/>
      <c r="L1154" s="160"/>
      <c r="M1154" s="160"/>
      <c r="N1154" s="160"/>
      <c r="O1154" s="160"/>
      <c r="P1154" s="160"/>
      <c r="Q1154" s="160"/>
      <c r="R1154" s="160"/>
      <c r="S1154" s="160"/>
      <c r="T1154" s="160"/>
      <c r="U1154" s="160"/>
      <c r="V1154" s="160"/>
      <c r="W1154" s="160"/>
      <c r="X1154" s="150"/>
      <c r="Y1154" s="150"/>
      <c r="Z1154" s="150"/>
      <c r="AA1154" s="150"/>
      <c r="AB1154" s="150"/>
      <c r="AC1154" s="150"/>
      <c r="AD1154" s="150"/>
      <c r="AE1154" s="150"/>
      <c r="AF1154" s="150"/>
      <c r="AG1154" s="150" t="s">
        <v>335</v>
      </c>
      <c r="AH1154" s="150">
        <v>0</v>
      </c>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1" x14ac:dyDescent="0.2">
      <c r="A1155" s="157"/>
      <c r="B1155" s="158"/>
      <c r="C1155" s="186" t="s">
        <v>612</v>
      </c>
      <c r="D1155" s="165"/>
      <c r="E1155" s="166">
        <v>5.61</v>
      </c>
      <c r="F1155" s="160"/>
      <c r="G1155" s="160"/>
      <c r="H1155" s="160"/>
      <c r="I1155" s="160"/>
      <c r="J1155" s="160"/>
      <c r="K1155" s="160"/>
      <c r="L1155" s="160"/>
      <c r="M1155" s="160"/>
      <c r="N1155" s="160"/>
      <c r="O1155" s="160"/>
      <c r="P1155" s="160"/>
      <c r="Q1155" s="160"/>
      <c r="R1155" s="160"/>
      <c r="S1155" s="160"/>
      <c r="T1155" s="160"/>
      <c r="U1155" s="160"/>
      <c r="V1155" s="160"/>
      <c r="W1155" s="160"/>
      <c r="X1155" s="150"/>
      <c r="Y1155" s="150"/>
      <c r="Z1155" s="150"/>
      <c r="AA1155" s="150"/>
      <c r="AB1155" s="150"/>
      <c r="AC1155" s="150"/>
      <c r="AD1155" s="150"/>
      <c r="AE1155" s="150"/>
      <c r="AF1155" s="150"/>
      <c r="AG1155" s="150" t="s">
        <v>335</v>
      </c>
      <c r="AH1155" s="150">
        <v>0</v>
      </c>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outlineLevel="1" x14ac:dyDescent="0.2">
      <c r="A1156" s="157"/>
      <c r="B1156" s="158"/>
      <c r="C1156" s="186" t="s">
        <v>613</v>
      </c>
      <c r="D1156" s="165"/>
      <c r="E1156" s="166"/>
      <c r="F1156" s="160"/>
      <c r="G1156" s="160"/>
      <c r="H1156" s="160"/>
      <c r="I1156" s="160"/>
      <c r="J1156" s="160"/>
      <c r="K1156" s="160"/>
      <c r="L1156" s="160"/>
      <c r="M1156" s="160"/>
      <c r="N1156" s="160"/>
      <c r="O1156" s="160"/>
      <c r="P1156" s="160"/>
      <c r="Q1156" s="160"/>
      <c r="R1156" s="160"/>
      <c r="S1156" s="160"/>
      <c r="T1156" s="160"/>
      <c r="U1156" s="160"/>
      <c r="V1156" s="160"/>
      <c r="W1156" s="160"/>
      <c r="X1156" s="150"/>
      <c r="Y1156" s="150"/>
      <c r="Z1156" s="150"/>
      <c r="AA1156" s="150"/>
      <c r="AB1156" s="150"/>
      <c r="AC1156" s="150"/>
      <c r="AD1156" s="150"/>
      <c r="AE1156" s="150"/>
      <c r="AF1156" s="150"/>
      <c r="AG1156" s="150" t="s">
        <v>335</v>
      </c>
      <c r="AH1156" s="150">
        <v>0</v>
      </c>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1" x14ac:dyDescent="0.2">
      <c r="A1157" s="157"/>
      <c r="B1157" s="158"/>
      <c r="C1157" s="186" t="s">
        <v>614</v>
      </c>
      <c r="D1157" s="165"/>
      <c r="E1157" s="166">
        <v>7.64</v>
      </c>
      <c r="F1157" s="160"/>
      <c r="G1157" s="160"/>
      <c r="H1157" s="160"/>
      <c r="I1157" s="160"/>
      <c r="J1157" s="160"/>
      <c r="K1157" s="160"/>
      <c r="L1157" s="160"/>
      <c r="M1157" s="160"/>
      <c r="N1157" s="160"/>
      <c r="O1157" s="160"/>
      <c r="P1157" s="160"/>
      <c r="Q1157" s="160"/>
      <c r="R1157" s="160"/>
      <c r="S1157" s="160"/>
      <c r="T1157" s="160"/>
      <c r="U1157" s="160"/>
      <c r="V1157" s="160"/>
      <c r="W1157" s="160"/>
      <c r="X1157" s="150"/>
      <c r="Y1157" s="150"/>
      <c r="Z1157" s="150"/>
      <c r="AA1157" s="150"/>
      <c r="AB1157" s="150"/>
      <c r="AC1157" s="150"/>
      <c r="AD1157" s="150"/>
      <c r="AE1157" s="150"/>
      <c r="AF1157" s="150"/>
      <c r="AG1157" s="150" t="s">
        <v>335</v>
      </c>
      <c r="AH1157" s="150">
        <v>0</v>
      </c>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outlineLevel="1" x14ac:dyDescent="0.2">
      <c r="A1158" s="157"/>
      <c r="B1158" s="158"/>
      <c r="C1158" s="186" t="s">
        <v>615</v>
      </c>
      <c r="D1158" s="165"/>
      <c r="E1158" s="166"/>
      <c r="F1158" s="160"/>
      <c r="G1158" s="160"/>
      <c r="H1158" s="160"/>
      <c r="I1158" s="160"/>
      <c r="J1158" s="160"/>
      <c r="K1158" s="160"/>
      <c r="L1158" s="160"/>
      <c r="M1158" s="160"/>
      <c r="N1158" s="160"/>
      <c r="O1158" s="160"/>
      <c r="P1158" s="160"/>
      <c r="Q1158" s="160"/>
      <c r="R1158" s="160"/>
      <c r="S1158" s="160"/>
      <c r="T1158" s="160"/>
      <c r="U1158" s="160"/>
      <c r="V1158" s="160"/>
      <c r="W1158" s="160"/>
      <c r="X1158" s="150"/>
      <c r="Y1158" s="150"/>
      <c r="Z1158" s="150"/>
      <c r="AA1158" s="150"/>
      <c r="AB1158" s="150"/>
      <c r="AC1158" s="150"/>
      <c r="AD1158" s="150"/>
      <c r="AE1158" s="150"/>
      <c r="AF1158" s="150"/>
      <c r="AG1158" s="150" t="s">
        <v>335</v>
      </c>
      <c r="AH1158" s="150">
        <v>0</v>
      </c>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1" x14ac:dyDescent="0.2">
      <c r="A1159" s="157"/>
      <c r="B1159" s="158"/>
      <c r="C1159" s="186" t="s">
        <v>616</v>
      </c>
      <c r="D1159" s="165"/>
      <c r="E1159" s="166">
        <v>14.48</v>
      </c>
      <c r="F1159" s="160"/>
      <c r="G1159" s="160"/>
      <c r="H1159" s="160"/>
      <c r="I1159" s="160"/>
      <c r="J1159" s="160"/>
      <c r="K1159" s="160"/>
      <c r="L1159" s="160"/>
      <c r="M1159" s="160"/>
      <c r="N1159" s="160"/>
      <c r="O1159" s="160"/>
      <c r="P1159" s="160"/>
      <c r="Q1159" s="160"/>
      <c r="R1159" s="160"/>
      <c r="S1159" s="160"/>
      <c r="T1159" s="160"/>
      <c r="U1159" s="160"/>
      <c r="V1159" s="160"/>
      <c r="W1159" s="160"/>
      <c r="X1159" s="150"/>
      <c r="Y1159" s="150"/>
      <c r="Z1159" s="150"/>
      <c r="AA1159" s="150"/>
      <c r="AB1159" s="150"/>
      <c r="AC1159" s="150"/>
      <c r="AD1159" s="150"/>
      <c r="AE1159" s="150"/>
      <c r="AF1159" s="150"/>
      <c r="AG1159" s="150" t="s">
        <v>335</v>
      </c>
      <c r="AH1159" s="150">
        <v>0</v>
      </c>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1" x14ac:dyDescent="0.2">
      <c r="A1160" s="157"/>
      <c r="B1160" s="158"/>
      <c r="C1160" s="246"/>
      <c r="D1160" s="247"/>
      <c r="E1160" s="247"/>
      <c r="F1160" s="247"/>
      <c r="G1160" s="247"/>
      <c r="H1160" s="160"/>
      <c r="I1160" s="160"/>
      <c r="J1160" s="160"/>
      <c r="K1160" s="160"/>
      <c r="L1160" s="160"/>
      <c r="M1160" s="160"/>
      <c r="N1160" s="160"/>
      <c r="O1160" s="160"/>
      <c r="P1160" s="160"/>
      <c r="Q1160" s="160"/>
      <c r="R1160" s="160"/>
      <c r="S1160" s="160"/>
      <c r="T1160" s="160"/>
      <c r="U1160" s="160"/>
      <c r="V1160" s="160"/>
      <c r="W1160" s="160"/>
      <c r="X1160" s="150"/>
      <c r="Y1160" s="150"/>
      <c r="Z1160" s="150"/>
      <c r="AA1160" s="150"/>
      <c r="AB1160" s="150"/>
      <c r="AC1160" s="150"/>
      <c r="AD1160" s="150"/>
      <c r="AE1160" s="150"/>
      <c r="AF1160" s="150"/>
      <c r="AG1160" s="150" t="s">
        <v>315</v>
      </c>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1" x14ac:dyDescent="0.2">
      <c r="A1161" s="174">
        <v>186</v>
      </c>
      <c r="B1161" s="175" t="s">
        <v>1141</v>
      </c>
      <c r="C1161" s="185" t="s">
        <v>1142</v>
      </c>
      <c r="D1161" s="176" t="s">
        <v>460</v>
      </c>
      <c r="E1161" s="177">
        <v>562.84</v>
      </c>
      <c r="F1161" s="178"/>
      <c r="G1161" s="179">
        <f>ROUND(E1161*F1161,2)</f>
        <v>0</v>
      </c>
      <c r="H1161" s="178"/>
      <c r="I1161" s="179">
        <f>ROUND(E1161*H1161,2)</f>
        <v>0</v>
      </c>
      <c r="J1161" s="178"/>
      <c r="K1161" s="179">
        <f>ROUND(E1161*J1161,2)</f>
        <v>0</v>
      </c>
      <c r="L1161" s="179">
        <v>21</v>
      </c>
      <c r="M1161" s="179">
        <f>G1161*(1+L1161/100)</f>
        <v>0</v>
      </c>
      <c r="N1161" s="179">
        <v>0</v>
      </c>
      <c r="O1161" s="179">
        <f>ROUND(E1161*N1161,2)</f>
        <v>0</v>
      </c>
      <c r="P1161" s="179">
        <v>0</v>
      </c>
      <c r="Q1161" s="179">
        <f>ROUND(E1161*P1161,2)</f>
        <v>0</v>
      </c>
      <c r="R1161" s="179"/>
      <c r="S1161" s="179" t="s">
        <v>342</v>
      </c>
      <c r="T1161" s="180" t="s">
        <v>311</v>
      </c>
      <c r="U1161" s="160">
        <v>0</v>
      </c>
      <c r="V1161" s="160">
        <f>ROUND(E1161*U1161,2)</f>
        <v>0</v>
      </c>
      <c r="W1161" s="160"/>
      <c r="X1161" s="150"/>
      <c r="Y1161" s="150"/>
      <c r="Z1161" s="150"/>
      <c r="AA1161" s="150"/>
      <c r="AB1161" s="150"/>
      <c r="AC1161" s="150"/>
      <c r="AD1161" s="150"/>
      <c r="AE1161" s="150"/>
      <c r="AF1161" s="150"/>
      <c r="AG1161" s="150" t="s">
        <v>556</v>
      </c>
      <c r="AH1161" s="150"/>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1" x14ac:dyDescent="0.2">
      <c r="A1162" s="157"/>
      <c r="B1162" s="158"/>
      <c r="C1162" s="186" t="s">
        <v>558</v>
      </c>
      <c r="D1162" s="165"/>
      <c r="E1162" s="166"/>
      <c r="F1162" s="160"/>
      <c r="G1162" s="160"/>
      <c r="H1162" s="160"/>
      <c r="I1162" s="160"/>
      <c r="J1162" s="160"/>
      <c r="K1162" s="160"/>
      <c r="L1162" s="160"/>
      <c r="M1162" s="160"/>
      <c r="N1162" s="160"/>
      <c r="O1162" s="160"/>
      <c r="P1162" s="160"/>
      <c r="Q1162" s="160"/>
      <c r="R1162" s="160"/>
      <c r="S1162" s="160"/>
      <c r="T1162" s="160"/>
      <c r="U1162" s="160"/>
      <c r="V1162" s="160"/>
      <c r="W1162" s="160"/>
      <c r="X1162" s="150"/>
      <c r="Y1162" s="150"/>
      <c r="Z1162" s="150"/>
      <c r="AA1162" s="150"/>
      <c r="AB1162" s="150"/>
      <c r="AC1162" s="150"/>
      <c r="AD1162" s="150"/>
      <c r="AE1162" s="150"/>
      <c r="AF1162" s="150"/>
      <c r="AG1162" s="150" t="s">
        <v>335</v>
      </c>
      <c r="AH1162" s="150">
        <v>0</v>
      </c>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1" x14ac:dyDescent="0.2">
      <c r="A1163" s="157"/>
      <c r="B1163" s="158"/>
      <c r="C1163" s="186" t="s">
        <v>1143</v>
      </c>
      <c r="D1163" s="165"/>
      <c r="E1163" s="166"/>
      <c r="F1163" s="160"/>
      <c r="G1163" s="160"/>
      <c r="H1163" s="160"/>
      <c r="I1163" s="160"/>
      <c r="J1163" s="160"/>
      <c r="K1163" s="160"/>
      <c r="L1163" s="160"/>
      <c r="M1163" s="160"/>
      <c r="N1163" s="160"/>
      <c r="O1163" s="160"/>
      <c r="P1163" s="160"/>
      <c r="Q1163" s="160"/>
      <c r="R1163" s="160"/>
      <c r="S1163" s="160"/>
      <c r="T1163" s="160"/>
      <c r="U1163" s="160"/>
      <c r="V1163" s="160"/>
      <c r="W1163" s="160"/>
      <c r="X1163" s="150"/>
      <c r="Y1163" s="150"/>
      <c r="Z1163" s="150"/>
      <c r="AA1163" s="150"/>
      <c r="AB1163" s="150"/>
      <c r="AC1163" s="150"/>
      <c r="AD1163" s="150"/>
      <c r="AE1163" s="150"/>
      <c r="AF1163" s="150"/>
      <c r="AG1163" s="150" t="s">
        <v>335</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ht="33.75" outlineLevel="1" x14ac:dyDescent="0.2">
      <c r="A1164" s="157"/>
      <c r="B1164" s="158"/>
      <c r="C1164" s="186" t="s">
        <v>1144</v>
      </c>
      <c r="D1164" s="165"/>
      <c r="E1164" s="166">
        <v>423.45</v>
      </c>
      <c r="F1164" s="160"/>
      <c r="G1164" s="160"/>
      <c r="H1164" s="160"/>
      <c r="I1164" s="160"/>
      <c r="J1164" s="160"/>
      <c r="K1164" s="160"/>
      <c r="L1164" s="160"/>
      <c r="M1164" s="160"/>
      <c r="N1164" s="160"/>
      <c r="O1164" s="160"/>
      <c r="P1164" s="160"/>
      <c r="Q1164" s="160"/>
      <c r="R1164" s="160"/>
      <c r="S1164" s="160"/>
      <c r="T1164" s="160"/>
      <c r="U1164" s="160"/>
      <c r="V1164" s="160"/>
      <c r="W1164" s="160"/>
      <c r="X1164" s="150"/>
      <c r="Y1164" s="150"/>
      <c r="Z1164" s="150"/>
      <c r="AA1164" s="150"/>
      <c r="AB1164" s="150"/>
      <c r="AC1164" s="150"/>
      <c r="AD1164" s="150"/>
      <c r="AE1164" s="150"/>
      <c r="AF1164" s="150"/>
      <c r="AG1164" s="150" t="s">
        <v>335</v>
      </c>
      <c r="AH1164" s="150">
        <v>0</v>
      </c>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1" x14ac:dyDescent="0.2">
      <c r="A1165" s="157"/>
      <c r="B1165" s="158"/>
      <c r="C1165" s="186" t="s">
        <v>1145</v>
      </c>
      <c r="D1165" s="165"/>
      <c r="E1165" s="166"/>
      <c r="F1165" s="160"/>
      <c r="G1165" s="160"/>
      <c r="H1165" s="160"/>
      <c r="I1165" s="160"/>
      <c r="J1165" s="160"/>
      <c r="K1165" s="160"/>
      <c r="L1165" s="160"/>
      <c r="M1165" s="160"/>
      <c r="N1165" s="160"/>
      <c r="O1165" s="160"/>
      <c r="P1165" s="160"/>
      <c r="Q1165" s="160"/>
      <c r="R1165" s="160"/>
      <c r="S1165" s="160"/>
      <c r="T1165" s="160"/>
      <c r="U1165" s="160"/>
      <c r="V1165" s="160"/>
      <c r="W1165" s="160"/>
      <c r="X1165" s="150"/>
      <c r="Y1165" s="150"/>
      <c r="Z1165" s="150"/>
      <c r="AA1165" s="150"/>
      <c r="AB1165" s="150"/>
      <c r="AC1165" s="150"/>
      <c r="AD1165" s="150"/>
      <c r="AE1165" s="150"/>
      <c r="AF1165" s="150"/>
      <c r="AG1165" s="150" t="s">
        <v>335</v>
      </c>
      <c r="AH1165" s="150">
        <v>0</v>
      </c>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outlineLevel="1" x14ac:dyDescent="0.2">
      <c r="A1166" s="157"/>
      <c r="B1166" s="158"/>
      <c r="C1166" s="186" t="s">
        <v>1146</v>
      </c>
      <c r="D1166" s="165"/>
      <c r="E1166" s="166">
        <v>15.3</v>
      </c>
      <c r="F1166" s="160"/>
      <c r="G1166" s="160"/>
      <c r="H1166" s="160"/>
      <c r="I1166" s="160"/>
      <c r="J1166" s="160"/>
      <c r="K1166" s="160"/>
      <c r="L1166" s="160"/>
      <c r="M1166" s="160"/>
      <c r="N1166" s="160"/>
      <c r="O1166" s="160"/>
      <c r="P1166" s="160"/>
      <c r="Q1166" s="160"/>
      <c r="R1166" s="160"/>
      <c r="S1166" s="160"/>
      <c r="T1166" s="160"/>
      <c r="U1166" s="160"/>
      <c r="V1166" s="160"/>
      <c r="W1166" s="160"/>
      <c r="X1166" s="150"/>
      <c r="Y1166" s="150"/>
      <c r="Z1166" s="150"/>
      <c r="AA1166" s="150"/>
      <c r="AB1166" s="150"/>
      <c r="AC1166" s="150"/>
      <c r="AD1166" s="150"/>
      <c r="AE1166" s="150"/>
      <c r="AF1166" s="150"/>
      <c r="AG1166" s="150" t="s">
        <v>335</v>
      </c>
      <c r="AH1166" s="150">
        <v>0</v>
      </c>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c r="BF1166" s="150"/>
      <c r="BG1166" s="150"/>
      <c r="BH1166" s="150"/>
    </row>
    <row r="1167" spans="1:60" outlineLevel="1" x14ac:dyDescent="0.2">
      <c r="A1167" s="157"/>
      <c r="B1167" s="158"/>
      <c r="C1167" s="186" t="s">
        <v>1147</v>
      </c>
      <c r="D1167" s="165"/>
      <c r="E1167" s="166"/>
      <c r="F1167" s="160"/>
      <c r="G1167" s="160"/>
      <c r="H1167" s="160"/>
      <c r="I1167" s="160"/>
      <c r="J1167" s="160"/>
      <c r="K1167" s="160"/>
      <c r="L1167" s="160"/>
      <c r="M1167" s="160"/>
      <c r="N1167" s="160"/>
      <c r="O1167" s="160"/>
      <c r="P1167" s="160"/>
      <c r="Q1167" s="160"/>
      <c r="R1167" s="160"/>
      <c r="S1167" s="160"/>
      <c r="T1167" s="160"/>
      <c r="U1167" s="160"/>
      <c r="V1167" s="160"/>
      <c r="W1167" s="160"/>
      <c r="X1167" s="150"/>
      <c r="Y1167" s="150"/>
      <c r="Z1167" s="150"/>
      <c r="AA1167" s="150"/>
      <c r="AB1167" s="150"/>
      <c r="AC1167" s="150"/>
      <c r="AD1167" s="150"/>
      <c r="AE1167" s="150"/>
      <c r="AF1167" s="150"/>
      <c r="AG1167" s="150" t="s">
        <v>335</v>
      </c>
      <c r="AH1167" s="150">
        <v>0</v>
      </c>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outlineLevel="1" x14ac:dyDescent="0.2">
      <c r="A1168" s="157"/>
      <c r="B1168" s="158"/>
      <c r="C1168" s="186" t="s">
        <v>1148</v>
      </c>
      <c r="D1168" s="165"/>
      <c r="E1168" s="166">
        <v>124.09</v>
      </c>
      <c r="F1168" s="160"/>
      <c r="G1168" s="160"/>
      <c r="H1168" s="160"/>
      <c r="I1168" s="160"/>
      <c r="J1168" s="160"/>
      <c r="K1168" s="160"/>
      <c r="L1168" s="160"/>
      <c r="M1168" s="160"/>
      <c r="N1168" s="160"/>
      <c r="O1168" s="160"/>
      <c r="P1168" s="160"/>
      <c r="Q1168" s="160"/>
      <c r="R1168" s="160"/>
      <c r="S1168" s="160"/>
      <c r="T1168" s="160"/>
      <c r="U1168" s="160"/>
      <c r="V1168" s="160"/>
      <c r="W1168" s="160"/>
      <c r="X1168" s="150"/>
      <c r="Y1168" s="150"/>
      <c r="Z1168" s="150"/>
      <c r="AA1168" s="150"/>
      <c r="AB1168" s="150"/>
      <c r="AC1168" s="150"/>
      <c r="AD1168" s="150"/>
      <c r="AE1168" s="150"/>
      <c r="AF1168" s="150"/>
      <c r="AG1168" s="150" t="s">
        <v>335</v>
      </c>
      <c r="AH1168" s="150">
        <v>0</v>
      </c>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57"/>
      <c r="B1169" s="158"/>
      <c r="C1169" s="246"/>
      <c r="D1169" s="247"/>
      <c r="E1169" s="247"/>
      <c r="F1169" s="247"/>
      <c r="G1169" s="247"/>
      <c r="H1169" s="160"/>
      <c r="I1169" s="160"/>
      <c r="J1169" s="160"/>
      <c r="K1169" s="160"/>
      <c r="L1169" s="160"/>
      <c r="M1169" s="160"/>
      <c r="N1169" s="160"/>
      <c r="O1169" s="160"/>
      <c r="P1169" s="160"/>
      <c r="Q1169" s="160"/>
      <c r="R1169" s="160"/>
      <c r="S1169" s="160"/>
      <c r="T1169" s="160"/>
      <c r="U1169" s="160"/>
      <c r="V1169" s="160"/>
      <c r="W1169" s="160"/>
      <c r="X1169" s="150"/>
      <c r="Y1169" s="150"/>
      <c r="Z1169" s="150"/>
      <c r="AA1169" s="150"/>
      <c r="AB1169" s="150"/>
      <c r="AC1169" s="150"/>
      <c r="AD1169" s="150"/>
      <c r="AE1169" s="150"/>
      <c r="AF1169" s="150"/>
      <c r="AG1169" s="150" t="s">
        <v>315</v>
      </c>
      <c r="AH1169" s="150"/>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1" x14ac:dyDescent="0.2">
      <c r="A1170" s="174">
        <v>187</v>
      </c>
      <c r="B1170" s="175" t="s">
        <v>1149</v>
      </c>
      <c r="C1170" s="185" t="s">
        <v>1150</v>
      </c>
      <c r="D1170" s="176" t="s">
        <v>460</v>
      </c>
      <c r="E1170" s="177">
        <v>562.84</v>
      </c>
      <c r="F1170" s="178"/>
      <c r="G1170" s="179">
        <f>ROUND(E1170*F1170,2)</f>
        <v>0</v>
      </c>
      <c r="H1170" s="178"/>
      <c r="I1170" s="179">
        <f>ROUND(E1170*H1170,2)</f>
        <v>0</v>
      </c>
      <c r="J1170" s="178"/>
      <c r="K1170" s="179">
        <f>ROUND(E1170*J1170,2)</f>
        <v>0</v>
      </c>
      <c r="L1170" s="179">
        <v>21</v>
      </c>
      <c r="M1170" s="179">
        <f>G1170*(1+L1170/100)</f>
        <v>0</v>
      </c>
      <c r="N1170" s="179">
        <v>0</v>
      </c>
      <c r="O1170" s="179">
        <f>ROUND(E1170*N1170,2)</f>
        <v>0</v>
      </c>
      <c r="P1170" s="179">
        <v>0</v>
      </c>
      <c r="Q1170" s="179">
        <f>ROUND(E1170*P1170,2)</f>
        <v>0</v>
      </c>
      <c r="R1170" s="179"/>
      <c r="S1170" s="179" t="s">
        <v>342</v>
      </c>
      <c r="T1170" s="180" t="s">
        <v>311</v>
      </c>
      <c r="U1170" s="160">
        <v>0</v>
      </c>
      <c r="V1170" s="160">
        <f>ROUND(E1170*U1170,2)</f>
        <v>0</v>
      </c>
      <c r="W1170" s="160"/>
      <c r="X1170" s="150"/>
      <c r="Y1170" s="150"/>
      <c r="Z1170" s="150"/>
      <c r="AA1170" s="150"/>
      <c r="AB1170" s="150"/>
      <c r="AC1170" s="150"/>
      <c r="AD1170" s="150"/>
      <c r="AE1170" s="150"/>
      <c r="AF1170" s="150"/>
      <c r="AG1170" s="150" t="s">
        <v>556</v>
      </c>
      <c r="AH1170" s="150"/>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1" x14ac:dyDescent="0.2">
      <c r="A1171" s="157"/>
      <c r="B1171" s="158"/>
      <c r="C1171" s="186" t="s">
        <v>1002</v>
      </c>
      <c r="D1171" s="165"/>
      <c r="E1171" s="166"/>
      <c r="F1171" s="160"/>
      <c r="G1171" s="160"/>
      <c r="H1171" s="160"/>
      <c r="I1171" s="160"/>
      <c r="J1171" s="160"/>
      <c r="K1171" s="160"/>
      <c r="L1171" s="160"/>
      <c r="M1171" s="160"/>
      <c r="N1171" s="160"/>
      <c r="O1171" s="160"/>
      <c r="P1171" s="160"/>
      <c r="Q1171" s="160"/>
      <c r="R1171" s="160"/>
      <c r="S1171" s="160"/>
      <c r="T1171" s="160"/>
      <c r="U1171" s="160"/>
      <c r="V1171" s="160"/>
      <c r="W1171" s="160"/>
      <c r="X1171" s="150"/>
      <c r="Y1171" s="150"/>
      <c r="Z1171" s="150"/>
      <c r="AA1171" s="150"/>
      <c r="AB1171" s="150"/>
      <c r="AC1171" s="150"/>
      <c r="AD1171" s="150"/>
      <c r="AE1171" s="150"/>
      <c r="AF1171" s="150"/>
      <c r="AG1171" s="150" t="s">
        <v>335</v>
      </c>
      <c r="AH1171" s="150">
        <v>0</v>
      </c>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outlineLevel="1" x14ac:dyDescent="0.2">
      <c r="A1172" s="157"/>
      <c r="B1172" s="158"/>
      <c r="C1172" s="186" t="s">
        <v>381</v>
      </c>
      <c r="D1172" s="165"/>
      <c r="E1172" s="166"/>
      <c r="F1172" s="160"/>
      <c r="G1172" s="160"/>
      <c r="H1172" s="160"/>
      <c r="I1172" s="160"/>
      <c r="J1172" s="160"/>
      <c r="K1172" s="160"/>
      <c r="L1172" s="160"/>
      <c r="M1172" s="160"/>
      <c r="N1172" s="160"/>
      <c r="O1172" s="160"/>
      <c r="P1172" s="160"/>
      <c r="Q1172" s="160"/>
      <c r="R1172" s="160"/>
      <c r="S1172" s="160"/>
      <c r="T1172" s="160"/>
      <c r="U1172" s="160"/>
      <c r="V1172" s="160"/>
      <c r="W1172" s="160"/>
      <c r="X1172" s="150"/>
      <c r="Y1172" s="150"/>
      <c r="Z1172" s="150"/>
      <c r="AA1172" s="150"/>
      <c r="AB1172" s="150"/>
      <c r="AC1172" s="150"/>
      <c r="AD1172" s="150"/>
      <c r="AE1172" s="150"/>
      <c r="AF1172" s="150"/>
      <c r="AG1172" s="150" t="s">
        <v>335</v>
      </c>
      <c r="AH1172" s="150">
        <v>0</v>
      </c>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1" x14ac:dyDescent="0.2">
      <c r="A1173" s="157"/>
      <c r="B1173" s="158"/>
      <c r="C1173" s="186" t="s">
        <v>1143</v>
      </c>
      <c r="D1173" s="165"/>
      <c r="E1173" s="166"/>
      <c r="F1173" s="160"/>
      <c r="G1173" s="160"/>
      <c r="H1173" s="160"/>
      <c r="I1173" s="160"/>
      <c r="J1173" s="160"/>
      <c r="K1173" s="160"/>
      <c r="L1173" s="160"/>
      <c r="M1173" s="160"/>
      <c r="N1173" s="160"/>
      <c r="O1173" s="160"/>
      <c r="P1173" s="160"/>
      <c r="Q1173" s="160"/>
      <c r="R1173" s="160"/>
      <c r="S1173" s="160"/>
      <c r="T1173" s="160"/>
      <c r="U1173" s="160"/>
      <c r="V1173" s="160"/>
      <c r="W1173" s="160"/>
      <c r="X1173" s="150"/>
      <c r="Y1173" s="150"/>
      <c r="Z1173" s="150"/>
      <c r="AA1173" s="150"/>
      <c r="AB1173" s="150"/>
      <c r="AC1173" s="150"/>
      <c r="AD1173" s="150"/>
      <c r="AE1173" s="150"/>
      <c r="AF1173" s="150"/>
      <c r="AG1173" s="150" t="s">
        <v>335</v>
      </c>
      <c r="AH1173" s="150">
        <v>0</v>
      </c>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1" x14ac:dyDescent="0.2">
      <c r="A1174" s="157"/>
      <c r="B1174" s="158"/>
      <c r="C1174" s="186" t="s">
        <v>1003</v>
      </c>
      <c r="D1174" s="165"/>
      <c r="E1174" s="166">
        <v>423.45</v>
      </c>
      <c r="F1174" s="160"/>
      <c r="G1174" s="160"/>
      <c r="H1174" s="160"/>
      <c r="I1174" s="160"/>
      <c r="J1174" s="160"/>
      <c r="K1174" s="160"/>
      <c r="L1174" s="160"/>
      <c r="M1174" s="160"/>
      <c r="N1174" s="160"/>
      <c r="O1174" s="160"/>
      <c r="P1174" s="160"/>
      <c r="Q1174" s="160"/>
      <c r="R1174" s="160"/>
      <c r="S1174" s="160"/>
      <c r="T1174" s="160"/>
      <c r="U1174" s="160"/>
      <c r="V1174" s="160"/>
      <c r="W1174" s="160"/>
      <c r="X1174" s="150"/>
      <c r="Y1174" s="150"/>
      <c r="Z1174" s="150"/>
      <c r="AA1174" s="150"/>
      <c r="AB1174" s="150"/>
      <c r="AC1174" s="150"/>
      <c r="AD1174" s="150"/>
      <c r="AE1174" s="150"/>
      <c r="AF1174" s="150"/>
      <c r="AG1174" s="150" t="s">
        <v>335</v>
      </c>
      <c r="AH1174" s="150">
        <v>0</v>
      </c>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outlineLevel="1" x14ac:dyDescent="0.2">
      <c r="A1175" s="157"/>
      <c r="B1175" s="158"/>
      <c r="C1175" s="186" t="s">
        <v>1151</v>
      </c>
      <c r="D1175" s="165"/>
      <c r="E1175" s="166"/>
      <c r="F1175" s="160"/>
      <c r="G1175" s="160"/>
      <c r="H1175" s="160"/>
      <c r="I1175" s="160"/>
      <c r="J1175" s="160"/>
      <c r="K1175" s="160"/>
      <c r="L1175" s="160"/>
      <c r="M1175" s="160"/>
      <c r="N1175" s="160"/>
      <c r="O1175" s="160"/>
      <c r="P1175" s="160"/>
      <c r="Q1175" s="160"/>
      <c r="R1175" s="160"/>
      <c r="S1175" s="160"/>
      <c r="T1175" s="160"/>
      <c r="U1175" s="160"/>
      <c r="V1175" s="160"/>
      <c r="W1175" s="160"/>
      <c r="X1175" s="150"/>
      <c r="Y1175" s="150"/>
      <c r="Z1175" s="150"/>
      <c r="AA1175" s="150"/>
      <c r="AB1175" s="150"/>
      <c r="AC1175" s="150"/>
      <c r="AD1175" s="150"/>
      <c r="AE1175" s="150"/>
      <c r="AF1175" s="150"/>
      <c r="AG1175" s="150" t="s">
        <v>335</v>
      </c>
      <c r="AH1175" s="150">
        <v>0</v>
      </c>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1" x14ac:dyDescent="0.2">
      <c r="A1176" s="157"/>
      <c r="B1176" s="158"/>
      <c r="C1176" s="186" t="s">
        <v>1004</v>
      </c>
      <c r="D1176" s="165"/>
      <c r="E1176" s="166">
        <v>124.09</v>
      </c>
      <c r="F1176" s="160"/>
      <c r="G1176" s="160"/>
      <c r="H1176" s="160"/>
      <c r="I1176" s="160"/>
      <c r="J1176" s="160"/>
      <c r="K1176" s="160"/>
      <c r="L1176" s="160"/>
      <c r="M1176" s="160"/>
      <c r="N1176" s="160"/>
      <c r="O1176" s="160"/>
      <c r="P1176" s="160"/>
      <c r="Q1176" s="160"/>
      <c r="R1176" s="160"/>
      <c r="S1176" s="160"/>
      <c r="T1176" s="160"/>
      <c r="U1176" s="160"/>
      <c r="V1176" s="160"/>
      <c r="W1176" s="160"/>
      <c r="X1176" s="150"/>
      <c r="Y1176" s="150"/>
      <c r="Z1176" s="150"/>
      <c r="AA1176" s="150"/>
      <c r="AB1176" s="150"/>
      <c r="AC1176" s="150"/>
      <c r="AD1176" s="150"/>
      <c r="AE1176" s="150"/>
      <c r="AF1176" s="150"/>
      <c r="AG1176" s="150" t="s">
        <v>335</v>
      </c>
      <c r="AH1176" s="150">
        <v>0</v>
      </c>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1" x14ac:dyDescent="0.2">
      <c r="A1177" s="157"/>
      <c r="B1177" s="158"/>
      <c r="C1177" s="186" t="s">
        <v>1145</v>
      </c>
      <c r="D1177" s="165"/>
      <c r="E1177" s="166"/>
      <c r="F1177" s="160"/>
      <c r="G1177" s="160"/>
      <c r="H1177" s="160"/>
      <c r="I1177" s="160"/>
      <c r="J1177" s="160"/>
      <c r="K1177" s="160"/>
      <c r="L1177" s="160"/>
      <c r="M1177" s="160"/>
      <c r="N1177" s="160"/>
      <c r="O1177" s="160"/>
      <c r="P1177" s="160"/>
      <c r="Q1177" s="160"/>
      <c r="R1177" s="160"/>
      <c r="S1177" s="160"/>
      <c r="T1177" s="160"/>
      <c r="U1177" s="160"/>
      <c r="V1177" s="160"/>
      <c r="W1177" s="160"/>
      <c r="X1177" s="150"/>
      <c r="Y1177" s="150"/>
      <c r="Z1177" s="150"/>
      <c r="AA1177" s="150"/>
      <c r="AB1177" s="150"/>
      <c r="AC1177" s="150"/>
      <c r="AD1177" s="150"/>
      <c r="AE1177" s="150"/>
      <c r="AF1177" s="150"/>
      <c r="AG1177" s="150" t="s">
        <v>335</v>
      </c>
      <c r="AH1177" s="150">
        <v>0</v>
      </c>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1" x14ac:dyDescent="0.2">
      <c r="A1178" s="157"/>
      <c r="B1178" s="158"/>
      <c r="C1178" s="186" t="s">
        <v>1005</v>
      </c>
      <c r="D1178" s="165"/>
      <c r="E1178" s="166">
        <v>15.3</v>
      </c>
      <c r="F1178" s="160"/>
      <c r="G1178" s="160"/>
      <c r="H1178" s="160"/>
      <c r="I1178" s="160"/>
      <c r="J1178" s="160"/>
      <c r="K1178" s="160"/>
      <c r="L1178" s="160"/>
      <c r="M1178" s="160"/>
      <c r="N1178" s="160"/>
      <c r="O1178" s="160"/>
      <c r="P1178" s="160"/>
      <c r="Q1178" s="160"/>
      <c r="R1178" s="160"/>
      <c r="S1178" s="160"/>
      <c r="T1178" s="160"/>
      <c r="U1178" s="160"/>
      <c r="V1178" s="160"/>
      <c r="W1178" s="160"/>
      <c r="X1178" s="150"/>
      <c r="Y1178" s="150"/>
      <c r="Z1178" s="150"/>
      <c r="AA1178" s="150"/>
      <c r="AB1178" s="150"/>
      <c r="AC1178" s="150"/>
      <c r="AD1178" s="150"/>
      <c r="AE1178" s="150"/>
      <c r="AF1178" s="150"/>
      <c r="AG1178" s="150" t="s">
        <v>335</v>
      </c>
      <c r="AH1178" s="150">
        <v>0</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1" x14ac:dyDescent="0.2">
      <c r="A1179" s="157"/>
      <c r="B1179" s="158"/>
      <c r="C1179" s="246"/>
      <c r="D1179" s="247"/>
      <c r="E1179" s="247"/>
      <c r="F1179" s="247"/>
      <c r="G1179" s="247"/>
      <c r="H1179" s="160"/>
      <c r="I1179" s="160"/>
      <c r="J1179" s="160"/>
      <c r="K1179" s="160"/>
      <c r="L1179" s="160"/>
      <c r="M1179" s="160"/>
      <c r="N1179" s="160"/>
      <c r="O1179" s="160"/>
      <c r="P1179" s="160"/>
      <c r="Q1179" s="160"/>
      <c r="R1179" s="160"/>
      <c r="S1179" s="160"/>
      <c r="T1179" s="160"/>
      <c r="U1179" s="160"/>
      <c r="V1179" s="160"/>
      <c r="W1179" s="160"/>
      <c r="X1179" s="150"/>
      <c r="Y1179" s="150"/>
      <c r="Z1179" s="150"/>
      <c r="AA1179" s="150"/>
      <c r="AB1179" s="150"/>
      <c r="AC1179" s="150"/>
      <c r="AD1179" s="150"/>
      <c r="AE1179" s="150"/>
      <c r="AF1179" s="150"/>
      <c r="AG1179" s="150" t="s">
        <v>315</v>
      </c>
      <c r="AH1179" s="150"/>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ht="22.5" outlineLevel="1" x14ac:dyDescent="0.2">
      <c r="A1180" s="174">
        <v>188</v>
      </c>
      <c r="B1180" s="175" t="s">
        <v>1152</v>
      </c>
      <c r="C1180" s="185" t="s">
        <v>1153</v>
      </c>
      <c r="D1180" s="176" t="s">
        <v>405</v>
      </c>
      <c r="E1180" s="177">
        <v>403.01</v>
      </c>
      <c r="F1180" s="178"/>
      <c r="G1180" s="179">
        <f>ROUND(E1180*F1180,2)</f>
        <v>0</v>
      </c>
      <c r="H1180" s="178"/>
      <c r="I1180" s="179">
        <f>ROUND(E1180*H1180,2)</f>
        <v>0</v>
      </c>
      <c r="J1180" s="178"/>
      <c r="K1180" s="179">
        <f>ROUND(E1180*J1180,2)</f>
        <v>0</v>
      </c>
      <c r="L1180" s="179">
        <v>21</v>
      </c>
      <c r="M1180" s="179">
        <f>G1180*(1+L1180/100)</f>
        <v>0</v>
      </c>
      <c r="N1180" s="179">
        <v>8.9999999999999998E-4</v>
      </c>
      <c r="O1180" s="179">
        <f>ROUND(E1180*N1180,2)</f>
        <v>0.36</v>
      </c>
      <c r="P1180" s="179">
        <v>0</v>
      </c>
      <c r="Q1180" s="179">
        <f>ROUND(E1180*P1180,2)</f>
        <v>0</v>
      </c>
      <c r="R1180" s="179" t="s">
        <v>981</v>
      </c>
      <c r="S1180" s="179" t="s">
        <v>310</v>
      </c>
      <c r="T1180" s="180" t="s">
        <v>379</v>
      </c>
      <c r="U1180" s="160">
        <v>0</v>
      </c>
      <c r="V1180" s="160">
        <f>ROUND(E1180*U1180,2)</f>
        <v>0</v>
      </c>
      <c r="W1180" s="160"/>
      <c r="X1180" s="150"/>
      <c r="Y1180" s="150"/>
      <c r="Z1180" s="150"/>
      <c r="AA1180" s="150"/>
      <c r="AB1180" s="150"/>
      <c r="AC1180" s="150"/>
      <c r="AD1180" s="150"/>
      <c r="AE1180" s="150"/>
      <c r="AF1180" s="150"/>
      <c r="AG1180" s="150" t="s">
        <v>1154</v>
      </c>
      <c r="AH1180" s="150"/>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ht="22.5" outlineLevel="1" x14ac:dyDescent="0.2">
      <c r="A1181" s="157"/>
      <c r="B1181" s="158"/>
      <c r="C1181" s="259" t="s">
        <v>1155</v>
      </c>
      <c r="D1181" s="260"/>
      <c r="E1181" s="260"/>
      <c r="F1181" s="260"/>
      <c r="G1181" s="260"/>
      <c r="H1181" s="160"/>
      <c r="I1181" s="160"/>
      <c r="J1181" s="160"/>
      <c r="K1181" s="160"/>
      <c r="L1181" s="160"/>
      <c r="M1181" s="160"/>
      <c r="N1181" s="160"/>
      <c r="O1181" s="160"/>
      <c r="P1181" s="160"/>
      <c r="Q1181" s="160"/>
      <c r="R1181" s="160"/>
      <c r="S1181" s="160"/>
      <c r="T1181" s="160"/>
      <c r="U1181" s="160"/>
      <c r="V1181" s="160"/>
      <c r="W1181" s="160"/>
      <c r="X1181" s="150"/>
      <c r="Y1181" s="150"/>
      <c r="Z1181" s="150"/>
      <c r="AA1181" s="150"/>
      <c r="AB1181" s="150"/>
      <c r="AC1181" s="150"/>
      <c r="AD1181" s="150"/>
      <c r="AE1181" s="150"/>
      <c r="AF1181" s="150"/>
      <c r="AG1181" s="150" t="s">
        <v>388</v>
      </c>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81" t="str">
        <f>C1181</f>
        <v>lepení a dodávka podlahoviny z PVC, bez podkladu. Svaření podlahoviny. Dodávka a lepení podlahových soklíků z měkčeného PVC. Pastování a vyleštění podlah.</v>
      </c>
      <c r="BB1181" s="150"/>
      <c r="BC1181" s="150"/>
      <c r="BD1181" s="150"/>
      <c r="BE1181" s="150"/>
      <c r="BF1181" s="150"/>
      <c r="BG1181" s="150"/>
      <c r="BH1181" s="150"/>
    </row>
    <row r="1182" spans="1:60" outlineLevel="1" x14ac:dyDescent="0.2">
      <c r="A1182" s="157"/>
      <c r="B1182" s="158"/>
      <c r="C1182" s="186" t="s">
        <v>610</v>
      </c>
      <c r="D1182" s="165"/>
      <c r="E1182" s="166"/>
      <c r="F1182" s="160"/>
      <c r="G1182" s="160"/>
      <c r="H1182" s="160"/>
      <c r="I1182" s="160"/>
      <c r="J1182" s="160"/>
      <c r="K1182" s="160"/>
      <c r="L1182" s="160"/>
      <c r="M1182" s="160"/>
      <c r="N1182" s="160"/>
      <c r="O1182" s="160"/>
      <c r="P1182" s="160"/>
      <c r="Q1182" s="160"/>
      <c r="R1182" s="160"/>
      <c r="S1182" s="160"/>
      <c r="T1182" s="160"/>
      <c r="U1182" s="160"/>
      <c r="V1182" s="160"/>
      <c r="W1182" s="160"/>
      <c r="X1182" s="150"/>
      <c r="Y1182" s="150"/>
      <c r="Z1182" s="150"/>
      <c r="AA1182" s="150"/>
      <c r="AB1182" s="150"/>
      <c r="AC1182" s="150"/>
      <c r="AD1182" s="150"/>
      <c r="AE1182" s="150"/>
      <c r="AF1182" s="150"/>
      <c r="AG1182" s="150" t="s">
        <v>335</v>
      </c>
      <c r="AH1182" s="150">
        <v>0</v>
      </c>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1" x14ac:dyDescent="0.2">
      <c r="A1183" s="157"/>
      <c r="B1183" s="158"/>
      <c r="C1183" s="186" t="s">
        <v>627</v>
      </c>
      <c r="D1183" s="165"/>
      <c r="E1183" s="166"/>
      <c r="F1183" s="160"/>
      <c r="G1183" s="160"/>
      <c r="H1183" s="160"/>
      <c r="I1183" s="160"/>
      <c r="J1183" s="160"/>
      <c r="K1183" s="160"/>
      <c r="L1183" s="160"/>
      <c r="M1183" s="160"/>
      <c r="N1183" s="160"/>
      <c r="O1183" s="160"/>
      <c r="P1183" s="160"/>
      <c r="Q1183" s="160"/>
      <c r="R1183" s="160"/>
      <c r="S1183" s="160"/>
      <c r="T1183" s="160"/>
      <c r="U1183" s="160"/>
      <c r="V1183" s="160"/>
      <c r="W1183" s="160"/>
      <c r="X1183" s="150"/>
      <c r="Y1183" s="150"/>
      <c r="Z1183" s="150"/>
      <c r="AA1183" s="150"/>
      <c r="AB1183" s="150"/>
      <c r="AC1183" s="150"/>
      <c r="AD1183" s="150"/>
      <c r="AE1183" s="150"/>
      <c r="AF1183" s="150"/>
      <c r="AG1183" s="150" t="s">
        <v>335</v>
      </c>
      <c r="AH1183" s="150">
        <v>0</v>
      </c>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1" x14ac:dyDescent="0.2">
      <c r="A1184" s="157"/>
      <c r="B1184" s="158"/>
      <c r="C1184" s="186" t="s">
        <v>628</v>
      </c>
      <c r="D1184" s="165"/>
      <c r="E1184" s="166">
        <v>110.37</v>
      </c>
      <c r="F1184" s="160"/>
      <c r="G1184" s="160"/>
      <c r="H1184" s="160"/>
      <c r="I1184" s="160"/>
      <c r="J1184" s="160"/>
      <c r="K1184" s="160"/>
      <c r="L1184" s="160"/>
      <c r="M1184" s="160"/>
      <c r="N1184" s="160"/>
      <c r="O1184" s="160"/>
      <c r="P1184" s="160"/>
      <c r="Q1184" s="160"/>
      <c r="R1184" s="160"/>
      <c r="S1184" s="160"/>
      <c r="T1184" s="160"/>
      <c r="U1184" s="160"/>
      <c r="V1184" s="160"/>
      <c r="W1184" s="160"/>
      <c r="X1184" s="150"/>
      <c r="Y1184" s="150"/>
      <c r="Z1184" s="150"/>
      <c r="AA1184" s="150"/>
      <c r="AB1184" s="150"/>
      <c r="AC1184" s="150"/>
      <c r="AD1184" s="150"/>
      <c r="AE1184" s="150"/>
      <c r="AF1184" s="150"/>
      <c r="AG1184" s="150" t="s">
        <v>335</v>
      </c>
      <c r="AH1184" s="150">
        <v>0</v>
      </c>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1" x14ac:dyDescent="0.2">
      <c r="A1185" s="157"/>
      <c r="B1185" s="158"/>
      <c r="C1185" s="186" t="s">
        <v>646</v>
      </c>
      <c r="D1185" s="165"/>
      <c r="E1185" s="166"/>
      <c r="F1185" s="160"/>
      <c r="G1185" s="160"/>
      <c r="H1185" s="160"/>
      <c r="I1185" s="160"/>
      <c r="J1185" s="160"/>
      <c r="K1185" s="160"/>
      <c r="L1185" s="160"/>
      <c r="M1185" s="160"/>
      <c r="N1185" s="160"/>
      <c r="O1185" s="160"/>
      <c r="P1185" s="160"/>
      <c r="Q1185" s="160"/>
      <c r="R1185" s="160"/>
      <c r="S1185" s="160"/>
      <c r="T1185" s="160"/>
      <c r="U1185" s="160"/>
      <c r="V1185" s="160"/>
      <c r="W1185" s="160"/>
      <c r="X1185" s="150"/>
      <c r="Y1185" s="150"/>
      <c r="Z1185" s="150"/>
      <c r="AA1185" s="150"/>
      <c r="AB1185" s="150"/>
      <c r="AC1185" s="150"/>
      <c r="AD1185" s="150"/>
      <c r="AE1185" s="150"/>
      <c r="AF1185" s="150"/>
      <c r="AG1185" s="150" t="s">
        <v>335</v>
      </c>
      <c r="AH1185" s="150">
        <v>0</v>
      </c>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outlineLevel="1" x14ac:dyDescent="0.2">
      <c r="A1186" s="157"/>
      <c r="B1186" s="158"/>
      <c r="C1186" s="186" t="s">
        <v>678</v>
      </c>
      <c r="D1186" s="165"/>
      <c r="E1186" s="166">
        <v>264.91000000000003</v>
      </c>
      <c r="F1186" s="160"/>
      <c r="G1186" s="160"/>
      <c r="H1186" s="160"/>
      <c r="I1186" s="160"/>
      <c r="J1186" s="160"/>
      <c r="K1186" s="160"/>
      <c r="L1186" s="160"/>
      <c r="M1186" s="160"/>
      <c r="N1186" s="160"/>
      <c r="O1186" s="160"/>
      <c r="P1186" s="160"/>
      <c r="Q1186" s="160"/>
      <c r="R1186" s="160"/>
      <c r="S1186" s="160"/>
      <c r="T1186" s="160"/>
      <c r="U1186" s="160"/>
      <c r="V1186" s="160"/>
      <c r="W1186" s="160"/>
      <c r="X1186" s="150"/>
      <c r="Y1186" s="150"/>
      <c r="Z1186" s="150"/>
      <c r="AA1186" s="150"/>
      <c r="AB1186" s="150"/>
      <c r="AC1186" s="150"/>
      <c r="AD1186" s="150"/>
      <c r="AE1186" s="150"/>
      <c r="AF1186" s="150"/>
      <c r="AG1186" s="150" t="s">
        <v>335</v>
      </c>
      <c r="AH1186" s="150">
        <v>0</v>
      </c>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c r="BF1186" s="150"/>
      <c r="BG1186" s="150"/>
      <c r="BH1186" s="150"/>
    </row>
    <row r="1187" spans="1:60" outlineLevel="1" x14ac:dyDescent="0.2">
      <c r="A1187" s="157"/>
      <c r="B1187" s="158"/>
      <c r="C1187" s="186" t="s">
        <v>611</v>
      </c>
      <c r="D1187" s="165"/>
      <c r="E1187" s="166"/>
      <c r="F1187" s="160"/>
      <c r="G1187" s="160"/>
      <c r="H1187" s="160"/>
      <c r="I1187" s="160"/>
      <c r="J1187" s="160"/>
      <c r="K1187" s="160"/>
      <c r="L1187" s="160"/>
      <c r="M1187" s="160"/>
      <c r="N1187" s="160"/>
      <c r="O1187" s="160"/>
      <c r="P1187" s="160"/>
      <c r="Q1187" s="160"/>
      <c r="R1187" s="160"/>
      <c r="S1187" s="160"/>
      <c r="T1187" s="160"/>
      <c r="U1187" s="160"/>
      <c r="V1187" s="160"/>
      <c r="W1187" s="160"/>
      <c r="X1187" s="150"/>
      <c r="Y1187" s="150"/>
      <c r="Z1187" s="150"/>
      <c r="AA1187" s="150"/>
      <c r="AB1187" s="150"/>
      <c r="AC1187" s="150"/>
      <c r="AD1187" s="150"/>
      <c r="AE1187" s="150"/>
      <c r="AF1187" s="150"/>
      <c r="AG1187" s="150" t="s">
        <v>335</v>
      </c>
      <c r="AH1187" s="150">
        <v>0</v>
      </c>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1" x14ac:dyDescent="0.2">
      <c r="A1188" s="157"/>
      <c r="B1188" s="158"/>
      <c r="C1188" s="186" t="s">
        <v>612</v>
      </c>
      <c r="D1188" s="165"/>
      <c r="E1188" s="166">
        <v>5.61</v>
      </c>
      <c r="F1188" s="160"/>
      <c r="G1188" s="160"/>
      <c r="H1188" s="160"/>
      <c r="I1188" s="160"/>
      <c r="J1188" s="160"/>
      <c r="K1188" s="160"/>
      <c r="L1188" s="160"/>
      <c r="M1188" s="160"/>
      <c r="N1188" s="160"/>
      <c r="O1188" s="160"/>
      <c r="P1188" s="160"/>
      <c r="Q1188" s="160"/>
      <c r="R1188" s="160"/>
      <c r="S1188" s="160"/>
      <c r="T1188" s="160"/>
      <c r="U1188" s="160"/>
      <c r="V1188" s="160"/>
      <c r="W1188" s="160"/>
      <c r="X1188" s="150"/>
      <c r="Y1188" s="150"/>
      <c r="Z1188" s="150"/>
      <c r="AA1188" s="150"/>
      <c r="AB1188" s="150"/>
      <c r="AC1188" s="150"/>
      <c r="AD1188" s="150"/>
      <c r="AE1188" s="150"/>
      <c r="AF1188" s="150"/>
      <c r="AG1188" s="150" t="s">
        <v>335</v>
      </c>
      <c r="AH1188" s="150">
        <v>0</v>
      </c>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1" x14ac:dyDescent="0.2">
      <c r="A1189" s="157"/>
      <c r="B1189" s="158"/>
      <c r="C1189" s="186" t="s">
        <v>613</v>
      </c>
      <c r="D1189" s="165"/>
      <c r="E1189" s="166"/>
      <c r="F1189" s="160"/>
      <c r="G1189" s="160"/>
      <c r="H1189" s="160"/>
      <c r="I1189" s="160"/>
      <c r="J1189" s="160"/>
      <c r="K1189" s="160"/>
      <c r="L1189" s="160"/>
      <c r="M1189" s="160"/>
      <c r="N1189" s="160"/>
      <c r="O1189" s="160"/>
      <c r="P1189" s="160"/>
      <c r="Q1189" s="160"/>
      <c r="R1189" s="160"/>
      <c r="S1189" s="160"/>
      <c r="T1189" s="160"/>
      <c r="U1189" s="160"/>
      <c r="V1189" s="160"/>
      <c r="W1189" s="160"/>
      <c r="X1189" s="150"/>
      <c r="Y1189" s="150"/>
      <c r="Z1189" s="150"/>
      <c r="AA1189" s="150"/>
      <c r="AB1189" s="150"/>
      <c r="AC1189" s="150"/>
      <c r="AD1189" s="150"/>
      <c r="AE1189" s="150"/>
      <c r="AF1189" s="150"/>
      <c r="AG1189" s="150" t="s">
        <v>335</v>
      </c>
      <c r="AH1189" s="150">
        <v>0</v>
      </c>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outlineLevel="1" x14ac:dyDescent="0.2">
      <c r="A1190" s="157"/>
      <c r="B1190" s="158"/>
      <c r="C1190" s="186" t="s">
        <v>614</v>
      </c>
      <c r="D1190" s="165"/>
      <c r="E1190" s="166">
        <v>7.64</v>
      </c>
      <c r="F1190" s="160"/>
      <c r="G1190" s="160"/>
      <c r="H1190" s="160"/>
      <c r="I1190" s="160"/>
      <c r="J1190" s="160"/>
      <c r="K1190" s="160"/>
      <c r="L1190" s="160"/>
      <c r="M1190" s="160"/>
      <c r="N1190" s="160"/>
      <c r="O1190" s="160"/>
      <c r="P1190" s="160"/>
      <c r="Q1190" s="160"/>
      <c r="R1190" s="160"/>
      <c r="S1190" s="160"/>
      <c r="T1190" s="160"/>
      <c r="U1190" s="160"/>
      <c r="V1190" s="160"/>
      <c r="W1190" s="160"/>
      <c r="X1190" s="150"/>
      <c r="Y1190" s="150"/>
      <c r="Z1190" s="150"/>
      <c r="AA1190" s="150"/>
      <c r="AB1190" s="150"/>
      <c r="AC1190" s="150"/>
      <c r="AD1190" s="150"/>
      <c r="AE1190" s="150"/>
      <c r="AF1190" s="150"/>
      <c r="AG1190" s="150" t="s">
        <v>335</v>
      </c>
      <c r="AH1190" s="150">
        <v>0</v>
      </c>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1" x14ac:dyDescent="0.2">
      <c r="A1191" s="157"/>
      <c r="B1191" s="158"/>
      <c r="C1191" s="186" t="s">
        <v>615</v>
      </c>
      <c r="D1191" s="165"/>
      <c r="E1191" s="166"/>
      <c r="F1191" s="160"/>
      <c r="G1191" s="160"/>
      <c r="H1191" s="160"/>
      <c r="I1191" s="160"/>
      <c r="J1191" s="160"/>
      <c r="K1191" s="160"/>
      <c r="L1191" s="160"/>
      <c r="M1191" s="160"/>
      <c r="N1191" s="160"/>
      <c r="O1191" s="160"/>
      <c r="P1191" s="160"/>
      <c r="Q1191" s="160"/>
      <c r="R1191" s="160"/>
      <c r="S1191" s="160"/>
      <c r="T1191" s="160"/>
      <c r="U1191" s="160"/>
      <c r="V1191" s="160"/>
      <c r="W1191" s="160"/>
      <c r="X1191" s="150"/>
      <c r="Y1191" s="150"/>
      <c r="Z1191" s="150"/>
      <c r="AA1191" s="150"/>
      <c r="AB1191" s="150"/>
      <c r="AC1191" s="150"/>
      <c r="AD1191" s="150"/>
      <c r="AE1191" s="150"/>
      <c r="AF1191" s="150"/>
      <c r="AG1191" s="150" t="s">
        <v>335</v>
      </c>
      <c r="AH1191" s="150">
        <v>0</v>
      </c>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1" x14ac:dyDescent="0.2">
      <c r="A1192" s="157"/>
      <c r="B1192" s="158"/>
      <c r="C1192" s="186" t="s">
        <v>616</v>
      </c>
      <c r="D1192" s="165"/>
      <c r="E1192" s="166">
        <v>14.48</v>
      </c>
      <c r="F1192" s="160"/>
      <c r="G1192" s="160"/>
      <c r="H1192" s="160"/>
      <c r="I1192" s="160"/>
      <c r="J1192" s="160"/>
      <c r="K1192" s="160"/>
      <c r="L1192" s="160"/>
      <c r="M1192" s="160"/>
      <c r="N1192" s="160"/>
      <c r="O1192" s="160"/>
      <c r="P1192" s="160"/>
      <c r="Q1192" s="160"/>
      <c r="R1192" s="160"/>
      <c r="S1192" s="160"/>
      <c r="T1192" s="160"/>
      <c r="U1192" s="160"/>
      <c r="V1192" s="160"/>
      <c r="W1192" s="160"/>
      <c r="X1192" s="150"/>
      <c r="Y1192" s="150"/>
      <c r="Z1192" s="150"/>
      <c r="AA1192" s="150"/>
      <c r="AB1192" s="150"/>
      <c r="AC1192" s="150"/>
      <c r="AD1192" s="150"/>
      <c r="AE1192" s="150"/>
      <c r="AF1192" s="150"/>
      <c r="AG1192" s="150" t="s">
        <v>335</v>
      </c>
      <c r="AH1192" s="150">
        <v>0</v>
      </c>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outlineLevel="1" x14ac:dyDescent="0.2">
      <c r="A1193" s="157"/>
      <c r="B1193" s="158"/>
      <c r="C1193" s="246"/>
      <c r="D1193" s="247"/>
      <c r="E1193" s="247"/>
      <c r="F1193" s="247"/>
      <c r="G1193" s="247"/>
      <c r="H1193" s="160"/>
      <c r="I1193" s="160"/>
      <c r="J1193" s="160"/>
      <c r="K1193" s="160"/>
      <c r="L1193" s="160"/>
      <c r="M1193" s="160"/>
      <c r="N1193" s="160"/>
      <c r="O1193" s="160"/>
      <c r="P1193" s="160"/>
      <c r="Q1193" s="160"/>
      <c r="R1193" s="160"/>
      <c r="S1193" s="160"/>
      <c r="T1193" s="160"/>
      <c r="U1193" s="160"/>
      <c r="V1193" s="160"/>
      <c r="W1193" s="160"/>
      <c r="X1193" s="150"/>
      <c r="Y1193" s="150"/>
      <c r="Z1193" s="150"/>
      <c r="AA1193" s="150"/>
      <c r="AB1193" s="150"/>
      <c r="AC1193" s="150"/>
      <c r="AD1193" s="150"/>
      <c r="AE1193" s="150"/>
      <c r="AF1193" s="150"/>
      <c r="AG1193" s="150" t="s">
        <v>315</v>
      </c>
      <c r="AH1193" s="150"/>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ht="22.5" outlineLevel="1" x14ac:dyDescent="0.2">
      <c r="A1194" s="174">
        <v>189</v>
      </c>
      <c r="B1194" s="175" t="s">
        <v>1156</v>
      </c>
      <c r="C1194" s="185" t="s">
        <v>1157</v>
      </c>
      <c r="D1194" s="176" t="s">
        <v>405</v>
      </c>
      <c r="E1194" s="177">
        <v>192.95</v>
      </c>
      <c r="F1194" s="178"/>
      <c r="G1194" s="179">
        <f>ROUND(E1194*F1194,2)</f>
        <v>0</v>
      </c>
      <c r="H1194" s="178"/>
      <c r="I1194" s="179">
        <f>ROUND(E1194*H1194,2)</f>
        <v>0</v>
      </c>
      <c r="J1194" s="178"/>
      <c r="K1194" s="179">
        <f>ROUND(E1194*J1194,2)</f>
        <v>0</v>
      </c>
      <c r="L1194" s="179">
        <v>21</v>
      </c>
      <c r="M1194" s="179">
        <f>G1194*(1+L1194/100)</f>
        <v>0</v>
      </c>
      <c r="N1194" s="179">
        <v>1.17E-3</v>
      </c>
      <c r="O1194" s="179">
        <f>ROUND(E1194*N1194,2)</f>
        <v>0.23</v>
      </c>
      <c r="P1194" s="179">
        <v>0</v>
      </c>
      <c r="Q1194" s="179">
        <f>ROUND(E1194*P1194,2)</f>
        <v>0</v>
      </c>
      <c r="R1194" s="179" t="s">
        <v>981</v>
      </c>
      <c r="S1194" s="179" t="s">
        <v>310</v>
      </c>
      <c r="T1194" s="180" t="s">
        <v>379</v>
      </c>
      <c r="U1194" s="160">
        <v>0</v>
      </c>
      <c r="V1194" s="160">
        <f>ROUND(E1194*U1194,2)</f>
        <v>0</v>
      </c>
      <c r="W1194" s="160"/>
      <c r="X1194" s="150"/>
      <c r="Y1194" s="150"/>
      <c r="Z1194" s="150"/>
      <c r="AA1194" s="150"/>
      <c r="AB1194" s="150"/>
      <c r="AC1194" s="150"/>
      <c r="AD1194" s="150"/>
      <c r="AE1194" s="150"/>
      <c r="AF1194" s="150"/>
      <c r="AG1194" s="150" t="s">
        <v>982</v>
      </c>
      <c r="AH1194" s="150"/>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ht="22.5" outlineLevel="1" x14ac:dyDescent="0.2">
      <c r="A1195" s="157"/>
      <c r="B1195" s="158"/>
      <c r="C1195" s="259" t="s">
        <v>1155</v>
      </c>
      <c r="D1195" s="260"/>
      <c r="E1195" s="260"/>
      <c r="F1195" s="260"/>
      <c r="G1195" s="260"/>
      <c r="H1195" s="160"/>
      <c r="I1195" s="160"/>
      <c r="J1195" s="160"/>
      <c r="K1195" s="160"/>
      <c r="L1195" s="160"/>
      <c r="M1195" s="160"/>
      <c r="N1195" s="160"/>
      <c r="O1195" s="160"/>
      <c r="P1195" s="160"/>
      <c r="Q1195" s="160"/>
      <c r="R1195" s="160"/>
      <c r="S1195" s="160"/>
      <c r="T1195" s="160"/>
      <c r="U1195" s="160"/>
      <c r="V1195" s="160"/>
      <c r="W1195" s="160"/>
      <c r="X1195" s="150"/>
      <c r="Y1195" s="150"/>
      <c r="Z1195" s="150"/>
      <c r="AA1195" s="150"/>
      <c r="AB1195" s="150"/>
      <c r="AC1195" s="150"/>
      <c r="AD1195" s="150"/>
      <c r="AE1195" s="150"/>
      <c r="AF1195" s="150"/>
      <c r="AG1195" s="150" t="s">
        <v>388</v>
      </c>
      <c r="AH1195" s="150"/>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81" t="str">
        <f>C1195</f>
        <v>lepení a dodávka podlahoviny z PVC, bez podkladu. Svaření podlahoviny. Dodávka a lepení podlahových soklíků z měkčeného PVC. Pastování a vyleštění podlah.</v>
      </c>
      <c r="BB1195" s="150"/>
      <c r="BC1195" s="150"/>
      <c r="BD1195" s="150"/>
      <c r="BE1195" s="150"/>
      <c r="BF1195" s="150"/>
      <c r="BG1195" s="150"/>
      <c r="BH1195" s="150"/>
    </row>
    <row r="1196" spans="1:60" outlineLevel="1" x14ac:dyDescent="0.2">
      <c r="A1196" s="157"/>
      <c r="B1196" s="158"/>
      <c r="C1196" s="186" t="s">
        <v>610</v>
      </c>
      <c r="D1196" s="165"/>
      <c r="E1196" s="166"/>
      <c r="F1196" s="160"/>
      <c r="G1196" s="160"/>
      <c r="H1196" s="160"/>
      <c r="I1196" s="160"/>
      <c r="J1196" s="160"/>
      <c r="K1196" s="160"/>
      <c r="L1196" s="160"/>
      <c r="M1196" s="160"/>
      <c r="N1196" s="160"/>
      <c r="O1196" s="160"/>
      <c r="P1196" s="160"/>
      <c r="Q1196" s="160"/>
      <c r="R1196" s="160"/>
      <c r="S1196" s="160"/>
      <c r="T1196" s="160"/>
      <c r="U1196" s="160"/>
      <c r="V1196" s="160"/>
      <c r="W1196" s="160"/>
      <c r="X1196" s="150"/>
      <c r="Y1196" s="150"/>
      <c r="Z1196" s="150"/>
      <c r="AA1196" s="150"/>
      <c r="AB1196" s="150"/>
      <c r="AC1196" s="150"/>
      <c r="AD1196" s="150"/>
      <c r="AE1196" s="150"/>
      <c r="AF1196" s="150"/>
      <c r="AG1196" s="150" t="s">
        <v>335</v>
      </c>
      <c r="AH1196" s="150">
        <v>0</v>
      </c>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outlineLevel="1" x14ac:dyDescent="0.2">
      <c r="A1197" s="157"/>
      <c r="B1197" s="158"/>
      <c r="C1197" s="186" t="s">
        <v>629</v>
      </c>
      <c r="D1197" s="165"/>
      <c r="E1197" s="166"/>
      <c r="F1197" s="160"/>
      <c r="G1197" s="160"/>
      <c r="H1197" s="160"/>
      <c r="I1197" s="160"/>
      <c r="J1197" s="160"/>
      <c r="K1197" s="160"/>
      <c r="L1197" s="160"/>
      <c r="M1197" s="160"/>
      <c r="N1197" s="160"/>
      <c r="O1197" s="160"/>
      <c r="P1197" s="160"/>
      <c r="Q1197" s="160"/>
      <c r="R1197" s="160"/>
      <c r="S1197" s="160"/>
      <c r="T1197" s="160"/>
      <c r="U1197" s="160"/>
      <c r="V1197" s="160"/>
      <c r="W1197" s="160"/>
      <c r="X1197" s="150"/>
      <c r="Y1197" s="150"/>
      <c r="Z1197" s="150"/>
      <c r="AA1197" s="150"/>
      <c r="AB1197" s="150"/>
      <c r="AC1197" s="150"/>
      <c r="AD1197" s="150"/>
      <c r="AE1197" s="150"/>
      <c r="AF1197" s="150"/>
      <c r="AG1197" s="150" t="s">
        <v>335</v>
      </c>
      <c r="AH1197" s="150">
        <v>0</v>
      </c>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1" x14ac:dyDescent="0.2">
      <c r="A1198" s="157"/>
      <c r="B1198" s="158"/>
      <c r="C1198" s="186" t="s">
        <v>630</v>
      </c>
      <c r="D1198" s="165"/>
      <c r="E1198" s="166">
        <v>192.95</v>
      </c>
      <c r="F1198" s="160"/>
      <c r="G1198" s="160"/>
      <c r="H1198" s="160"/>
      <c r="I1198" s="160"/>
      <c r="J1198" s="160"/>
      <c r="K1198" s="160"/>
      <c r="L1198" s="160"/>
      <c r="M1198" s="160"/>
      <c r="N1198" s="160"/>
      <c r="O1198" s="160"/>
      <c r="P1198" s="160"/>
      <c r="Q1198" s="160"/>
      <c r="R1198" s="160"/>
      <c r="S1198" s="160"/>
      <c r="T1198" s="160"/>
      <c r="U1198" s="160"/>
      <c r="V1198" s="160"/>
      <c r="W1198" s="160"/>
      <c r="X1198" s="150"/>
      <c r="Y1198" s="150"/>
      <c r="Z1198" s="150"/>
      <c r="AA1198" s="150"/>
      <c r="AB1198" s="150"/>
      <c r="AC1198" s="150"/>
      <c r="AD1198" s="150"/>
      <c r="AE1198" s="150"/>
      <c r="AF1198" s="150"/>
      <c r="AG1198" s="150" t="s">
        <v>335</v>
      </c>
      <c r="AH1198" s="150">
        <v>0</v>
      </c>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1" x14ac:dyDescent="0.2">
      <c r="A1199" s="157"/>
      <c r="B1199" s="158"/>
      <c r="C1199" s="246"/>
      <c r="D1199" s="247"/>
      <c r="E1199" s="247"/>
      <c r="F1199" s="247"/>
      <c r="G1199" s="247"/>
      <c r="H1199" s="160"/>
      <c r="I1199" s="160"/>
      <c r="J1199" s="160"/>
      <c r="K1199" s="160"/>
      <c r="L1199" s="160"/>
      <c r="M1199" s="160"/>
      <c r="N1199" s="160"/>
      <c r="O1199" s="160"/>
      <c r="P1199" s="160"/>
      <c r="Q1199" s="160"/>
      <c r="R1199" s="160"/>
      <c r="S1199" s="160"/>
      <c r="T1199" s="160"/>
      <c r="U1199" s="160"/>
      <c r="V1199" s="160"/>
      <c r="W1199" s="160"/>
      <c r="X1199" s="150"/>
      <c r="Y1199" s="150"/>
      <c r="Z1199" s="150"/>
      <c r="AA1199" s="150"/>
      <c r="AB1199" s="150"/>
      <c r="AC1199" s="150"/>
      <c r="AD1199" s="150"/>
      <c r="AE1199" s="150"/>
      <c r="AF1199" s="150"/>
      <c r="AG1199" s="150" t="s">
        <v>315</v>
      </c>
      <c r="AH1199" s="150"/>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1" x14ac:dyDescent="0.2">
      <c r="A1200" s="174">
        <v>190</v>
      </c>
      <c r="B1200" s="175" t="s">
        <v>1158</v>
      </c>
      <c r="C1200" s="185" t="s">
        <v>1159</v>
      </c>
      <c r="D1200" s="176" t="s">
        <v>405</v>
      </c>
      <c r="E1200" s="177">
        <v>239.01692</v>
      </c>
      <c r="F1200" s="178"/>
      <c r="G1200" s="179">
        <f>ROUND(E1200*F1200,2)</f>
        <v>0</v>
      </c>
      <c r="H1200" s="178"/>
      <c r="I1200" s="179">
        <f>ROUND(E1200*H1200,2)</f>
        <v>0</v>
      </c>
      <c r="J1200" s="178"/>
      <c r="K1200" s="179">
        <f>ROUND(E1200*J1200,2)</f>
        <v>0</v>
      </c>
      <c r="L1200" s="179">
        <v>21</v>
      </c>
      <c r="M1200" s="179">
        <f>G1200*(1+L1200/100)</f>
        <v>0</v>
      </c>
      <c r="N1200" s="179">
        <v>0</v>
      </c>
      <c r="O1200" s="179">
        <f>ROUND(E1200*N1200,2)</f>
        <v>0</v>
      </c>
      <c r="P1200" s="179">
        <v>0</v>
      </c>
      <c r="Q1200" s="179">
        <f>ROUND(E1200*P1200,2)</f>
        <v>0</v>
      </c>
      <c r="R1200" s="179"/>
      <c r="S1200" s="179" t="s">
        <v>342</v>
      </c>
      <c r="T1200" s="180" t="s">
        <v>311</v>
      </c>
      <c r="U1200" s="160">
        <v>0</v>
      </c>
      <c r="V1200" s="160">
        <f>ROUND(E1200*U1200,2)</f>
        <v>0</v>
      </c>
      <c r="W1200" s="160"/>
      <c r="X1200" s="150"/>
      <c r="Y1200" s="150"/>
      <c r="Z1200" s="150"/>
      <c r="AA1200" s="150"/>
      <c r="AB1200" s="150"/>
      <c r="AC1200" s="150"/>
      <c r="AD1200" s="150"/>
      <c r="AE1200" s="150"/>
      <c r="AF1200" s="150"/>
      <c r="AG1200" s="150" t="s">
        <v>1160</v>
      </c>
      <c r="AH1200" s="150"/>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1" x14ac:dyDescent="0.2">
      <c r="A1201" s="157"/>
      <c r="B1201" s="158"/>
      <c r="C1201" s="186" t="s">
        <v>610</v>
      </c>
      <c r="D1201" s="165"/>
      <c r="E1201" s="166"/>
      <c r="F1201" s="160"/>
      <c r="G1201" s="160"/>
      <c r="H1201" s="160"/>
      <c r="I1201" s="160"/>
      <c r="J1201" s="160"/>
      <c r="K1201" s="160"/>
      <c r="L1201" s="160"/>
      <c r="M1201" s="160"/>
      <c r="N1201" s="160"/>
      <c r="O1201" s="160"/>
      <c r="P1201" s="160"/>
      <c r="Q1201" s="160"/>
      <c r="R1201" s="160"/>
      <c r="S1201" s="160"/>
      <c r="T1201" s="160"/>
      <c r="U1201" s="160"/>
      <c r="V1201" s="160"/>
      <c r="W1201" s="160"/>
      <c r="X1201" s="150"/>
      <c r="Y1201" s="150"/>
      <c r="Z1201" s="150"/>
      <c r="AA1201" s="150"/>
      <c r="AB1201" s="150"/>
      <c r="AC1201" s="150"/>
      <c r="AD1201" s="150"/>
      <c r="AE1201" s="150"/>
      <c r="AF1201" s="150"/>
      <c r="AG1201" s="150" t="s">
        <v>335</v>
      </c>
      <c r="AH1201" s="150">
        <v>0</v>
      </c>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outlineLevel="1" x14ac:dyDescent="0.2">
      <c r="A1202" s="157"/>
      <c r="B1202" s="158"/>
      <c r="C1202" s="186" t="s">
        <v>629</v>
      </c>
      <c r="D1202" s="165"/>
      <c r="E1202" s="166"/>
      <c r="F1202" s="160"/>
      <c r="G1202" s="160"/>
      <c r="H1202" s="160"/>
      <c r="I1202" s="160"/>
      <c r="J1202" s="160"/>
      <c r="K1202" s="160"/>
      <c r="L1202" s="160"/>
      <c r="M1202" s="160"/>
      <c r="N1202" s="160"/>
      <c r="O1202" s="160"/>
      <c r="P1202" s="160"/>
      <c r="Q1202" s="160"/>
      <c r="R1202" s="160"/>
      <c r="S1202" s="160"/>
      <c r="T1202" s="160"/>
      <c r="U1202" s="160"/>
      <c r="V1202" s="160"/>
      <c r="W1202" s="160"/>
      <c r="X1202" s="150"/>
      <c r="Y1202" s="150"/>
      <c r="Z1202" s="150"/>
      <c r="AA1202" s="150"/>
      <c r="AB1202" s="150"/>
      <c r="AC1202" s="150"/>
      <c r="AD1202" s="150"/>
      <c r="AE1202" s="150"/>
      <c r="AF1202" s="150"/>
      <c r="AG1202" s="150" t="s">
        <v>335</v>
      </c>
      <c r="AH1202" s="150">
        <v>0</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outlineLevel="1" x14ac:dyDescent="0.2">
      <c r="A1203" s="157"/>
      <c r="B1203" s="158"/>
      <c r="C1203" s="186" t="s">
        <v>1161</v>
      </c>
      <c r="D1203" s="165"/>
      <c r="E1203" s="166">
        <v>221.89250000000001</v>
      </c>
      <c r="F1203" s="160"/>
      <c r="G1203" s="160"/>
      <c r="H1203" s="160"/>
      <c r="I1203" s="160"/>
      <c r="J1203" s="160"/>
      <c r="K1203" s="160"/>
      <c r="L1203" s="160"/>
      <c r="M1203" s="160"/>
      <c r="N1203" s="160"/>
      <c r="O1203" s="160"/>
      <c r="P1203" s="160"/>
      <c r="Q1203" s="160"/>
      <c r="R1203" s="160"/>
      <c r="S1203" s="160"/>
      <c r="T1203" s="160"/>
      <c r="U1203" s="160"/>
      <c r="V1203" s="160"/>
      <c r="W1203" s="160"/>
      <c r="X1203" s="150"/>
      <c r="Y1203" s="150"/>
      <c r="Z1203" s="150"/>
      <c r="AA1203" s="150"/>
      <c r="AB1203" s="150"/>
      <c r="AC1203" s="150"/>
      <c r="AD1203" s="150"/>
      <c r="AE1203" s="150"/>
      <c r="AF1203" s="150"/>
      <c r="AG1203" s="150" t="s">
        <v>335</v>
      </c>
      <c r="AH1203" s="150">
        <v>0</v>
      </c>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outlineLevel="1" x14ac:dyDescent="0.2">
      <c r="A1204" s="157"/>
      <c r="B1204" s="158"/>
      <c r="C1204" s="186" t="s">
        <v>1002</v>
      </c>
      <c r="D1204" s="165"/>
      <c r="E1204" s="166"/>
      <c r="F1204" s="160"/>
      <c r="G1204" s="160"/>
      <c r="H1204" s="160"/>
      <c r="I1204" s="160"/>
      <c r="J1204" s="160"/>
      <c r="K1204" s="160"/>
      <c r="L1204" s="160"/>
      <c r="M1204" s="160"/>
      <c r="N1204" s="160"/>
      <c r="O1204" s="160"/>
      <c r="P1204" s="160"/>
      <c r="Q1204" s="160"/>
      <c r="R1204" s="160"/>
      <c r="S1204" s="160"/>
      <c r="T1204" s="160"/>
      <c r="U1204" s="160"/>
      <c r="V1204" s="160"/>
      <c r="W1204" s="160"/>
      <c r="X1204" s="150"/>
      <c r="Y1204" s="150"/>
      <c r="Z1204" s="150"/>
      <c r="AA1204" s="150"/>
      <c r="AB1204" s="150"/>
      <c r="AC1204" s="150"/>
      <c r="AD1204" s="150"/>
      <c r="AE1204" s="150"/>
      <c r="AF1204" s="150"/>
      <c r="AG1204" s="150" t="s">
        <v>335</v>
      </c>
      <c r="AH1204" s="150">
        <v>0</v>
      </c>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1" x14ac:dyDescent="0.2">
      <c r="A1205" s="157"/>
      <c r="B1205" s="158"/>
      <c r="C1205" s="186" t="s">
        <v>381</v>
      </c>
      <c r="D1205" s="165"/>
      <c r="E1205" s="166"/>
      <c r="F1205" s="160"/>
      <c r="G1205" s="160"/>
      <c r="H1205" s="160"/>
      <c r="I1205" s="160"/>
      <c r="J1205" s="160"/>
      <c r="K1205" s="160"/>
      <c r="L1205" s="160"/>
      <c r="M1205" s="160"/>
      <c r="N1205" s="160"/>
      <c r="O1205" s="160"/>
      <c r="P1205" s="160"/>
      <c r="Q1205" s="160"/>
      <c r="R1205" s="160"/>
      <c r="S1205" s="160"/>
      <c r="T1205" s="160"/>
      <c r="U1205" s="160"/>
      <c r="V1205" s="160"/>
      <c r="W1205" s="160"/>
      <c r="X1205" s="150"/>
      <c r="Y1205" s="150"/>
      <c r="Z1205" s="150"/>
      <c r="AA1205" s="150"/>
      <c r="AB1205" s="150"/>
      <c r="AC1205" s="150"/>
      <c r="AD1205" s="150"/>
      <c r="AE1205" s="150"/>
      <c r="AF1205" s="150"/>
      <c r="AG1205" s="150" t="s">
        <v>335</v>
      </c>
      <c r="AH1205" s="150">
        <v>0</v>
      </c>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1" x14ac:dyDescent="0.2">
      <c r="A1206" s="157"/>
      <c r="B1206" s="158"/>
      <c r="C1206" s="186" t="s">
        <v>1151</v>
      </c>
      <c r="D1206" s="165"/>
      <c r="E1206" s="166"/>
      <c r="F1206" s="160"/>
      <c r="G1206" s="160"/>
      <c r="H1206" s="160"/>
      <c r="I1206" s="160"/>
      <c r="J1206" s="160"/>
      <c r="K1206" s="160"/>
      <c r="L1206" s="160"/>
      <c r="M1206" s="160"/>
      <c r="N1206" s="160"/>
      <c r="O1206" s="160"/>
      <c r="P1206" s="160"/>
      <c r="Q1206" s="160"/>
      <c r="R1206" s="160"/>
      <c r="S1206" s="160"/>
      <c r="T1206" s="160"/>
      <c r="U1206" s="160"/>
      <c r="V1206" s="160"/>
      <c r="W1206" s="160"/>
      <c r="X1206" s="150"/>
      <c r="Y1206" s="150"/>
      <c r="Z1206" s="150"/>
      <c r="AA1206" s="150"/>
      <c r="AB1206" s="150"/>
      <c r="AC1206" s="150"/>
      <c r="AD1206" s="150"/>
      <c r="AE1206" s="150"/>
      <c r="AF1206" s="150"/>
      <c r="AG1206" s="150" t="s">
        <v>335</v>
      </c>
      <c r="AH1206" s="150">
        <v>0</v>
      </c>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1" x14ac:dyDescent="0.2">
      <c r="A1207" s="157"/>
      <c r="B1207" s="158"/>
      <c r="C1207" s="186" t="s">
        <v>1162</v>
      </c>
      <c r="D1207" s="165"/>
      <c r="E1207" s="166">
        <v>17.124420000000001</v>
      </c>
      <c r="F1207" s="160"/>
      <c r="G1207" s="160"/>
      <c r="H1207" s="160"/>
      <c r="I1207" s="160"/>
      <c r="J1207" s="160"/>
      <c r="K1207" s="160"/>
      <c r="L1207" s="160"/>
      <c r="M1207" s="160"/>
      <c r="N1207" s="160"/>
      <c r="O1207" s="160"/>
      <c r="P1207" s="160"/>
      <c r="Q1207" s="160"/>
      <c r="R1207" s="160"/>
      <c r="S1207" s="160"/>
      <c r="T1207" s="160"/>
      <c r="U1207" s="160"/>
      <c r="V1207" s="160"/>
      <c r="W1207" s="160"/>
      <c r="X1207" s="150"/>
      <c r="Y1207" s="150"/>
      <c r="Z1207" s="150"/>
      <c r="AA1207" s="150"/>
      <c r="AB1207" s="150"/>
      <c r="AC1207" s="150"/>
      <c r="AD1207" s="150"/>
      <c r="AE1207" s="150"/>
      <c r="AF1207" s="150"/>
      <c r="AG1207" s="150" t="s">
        <v>335</v>
      </c>
      <c r="AH1207" s="150">
        <v>0</v>
      </c>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1" x14ac:dyDescent="0.2">
      <c r="A1208" s="157"/>
      <c r="B1208" s="158"/>
      <c r="C1208" s="246"/>
      <c r="D1208" s="247"/>
      <c r="E1208" s="247"/>
      <c r="F1208" s="247"/>
      <c r="G1208" s="247"/>
      <c r="H1208" s="160"/>
      <c r="I1208" s="160"/>
      <c r="J1208" s="160"/>
      <c r="K1208" s="160"/>
      <c r="L1208" s="160"/>
      <c r="M1208" s="160"/>
      <c r="N1208" s="160"/>
      <c r="O1208" s="160"/>
      <c r="P1208" s="160"/>
      <c r="Q1208" s="160"/>
      <c r="R1208" s="160"/>
      <c r="S1208" s="160"/>
      <c r="T1208" s="160"/>
      <c r="U1208" s="160"/>
      <c r="V1208" s="160"/>
      <c r="W1208" s="160"/>
      <c r="X1208" s="150"/>
      <c r="Y1208" s="150"/>
      <c r="Z1208" s="150"/>
      <c r="AA1208" s="150"/>
      <c r="AB1208" s="150"/>
      <c r="AC1208" s="150"/>
      <c r="AD1208" s="150"/>
      <c r="AE1208" s="150"/>
      <c r="AF1208" s="150"/>
      <c r="AG1208" s="150" t="s">
        <v>315</v>
      </c>
      <c r="AH1208" s="150"/>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1" x14ac:dyDescent="0.2">
      <c r="A1209" s="174">
        <v>191</v>
      </c>
      <c r="B1209" s="175" t="s">
        <v>1163</v>
      </c>
      <c r="C1209" s="185" t="s">
        <v>1164</v>
      </c>
      <c r="D1209" s="176" t="s">
        <v>491</v>
      </c>
      <c r="E1209" s="177">
        <v>647.26599999999996</v>
      </c>
      <c r="F1209" s="178"/>
      <c r="G1209" s="179">
        <f>ROUND(E1209*F1209,2)</f>
        <v>0</v>
      </c>
      <c r="H1209" s="178"/>
      <c r="I1209" s="179">
        <f>ROUND(E1209*H1209,2)</f>
        <v>0</v>
      </c>
      <c r="J1209" s="178"/>
      <c r="K1209" s="179">
        <f>ROUND(E1209*J1209,2)</f>
        <v>0</v>
      </c>
      <c r="L1209" s="179">
        <v>21</v>
      </c>
      <c r="M1209" s="179">
        <f>G1209*(1+L1209/100)</f>
        <v>0</v>
      </c>
      <c r="N1209" s="179">
        <v>0</v>
      </c>
      <c r="O1209" s="179">
        <f>ROUND(E1209*N1209,2)</f>
        <v>0</v>
      </c>
      <c r="P1209" s="179">
        <v>0</v>
      </c>
      <c r="Q1209" s="179">
        <f>ROUND(E1209*P1209,2)</f>
        <v>0</v>
      </c>
      <c r="R1209" s="179"/>
      <c r="S1209" s="179" t="s">
        <v>342</v>
      </c>
      <c r="T1209" s="180" t="s">
        <v>311</v>
      </c>
      <c r="U1209" s="160">
        <v>0</v>
      </c>
      <c r="V1209" s="160">
        <f>ROUND(E1209*U1209,2)</f>
        <v>0</v>
      </c>
      <c r="W1209" s="160"/>
      <c r="X1209" s="150"/>
      <c r="Y1209" s="150"/>
      <c r="Z1209" s="150"/>
      <c r="AA1209" s="150"/>
      <c r="AB1209" s="150"/>
      <c r="AC1209" s="150"/>
      <c r="AD1209" s="150"/>
      <c r="AE1209" s="150"/>
      <c r="AF1209" s="150"/>
      <c r="AG1209" s="150" t="s">
        <v>1160</v>
      </c>
      <c r="AH1209" s="150"/>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outlineLevel="1" x14ac:dyDescent="0.2">
      <c r="A1210" s="157"/>
      <c r="B1210" s="158"/>
      <c r="C1210" s="186" t="s">
        <v>1002</v>
      </c>
      <c r="D1210" s="165"/>
      <c r="E1210" s="166"/>
      <c r="F1210" s="160"/>
      <c r="G1210" s="160"/>
      <c r="H1210" s="160"/>
      <c r="I1210" s="160"/>
      <c r="J1210" s="160"/>
      <c r="K1210" s="160"/>
      <c r="L1210" s="160"/>
      <c r="M1210" s="160"/>
      <c r="N1210" s="160"/>
      <c r="O1210" s="160"/>
      <c r="P1210" s="160"/>
      <c r="Q1210" s="160"/>
      <c r="R1210" s="160"/>
      <c r="S1210" s="160"/>
      <c r="T1210" s="160"/>
      <c r="U1210" s="160"/>
      <c r="V1210" s="160"/>
      <c r="W1210" s="160"/>
      <c r="X1210" s="150"/>
      <c r="Y1210" s="150"/>
      <c r="Z1210" s="150"/>
      <c r="AA1210" s="150"/>
      <c r="AB1210" s="150"/>
      <c r="AC1210" s="150"/>
      <c r="AD1210" s="150"/>
      <c r="AE1210" s="150"/>
      <c r="AF1210" s="150"/>
      <c r="AG1210" s="150" t="s">
        <v>335</v>
      </c>
      <c r="AH1210" s="150">
        <v>0</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1" x14ac:dyDescent="0.2">
      <c r="A1211" s="157"/>
      <c r="B1211" s="158"/>
      <c r="C1211" s="186" t="s">
        <v>381</v>
      </c>
      <c r="D1211" s="165"/>
      <c r="E1211" s="166"/>
      <c r="F1211" s="160"/>
      <c r="G1211" s="160"/>
      <c r="H1211" s="160"/>
      <c r="I1211" s="160"/>
      <c r="J1211" s="160"/>
      <c r="K1211" s="160"/>
      <c r="L1211" s="160"/>
      <c r="M1211" s="160"/>
      <c r="N1211" s="160"/>
      <c r="O1211" s="160"/>
      <c r="P1211" s="160"/>
      <c r="Q1211" s="160"/>
      <c r="R1211" s="160"/>
      <c r="S1211" s="160"/>
      <c r="T1211" s="160"/>
      <c r="U1211" s="160"/>
      <c r="V1211" s="160"/>
      <c r="W1211" s="160"/>
      <c r="X1211" s="150"/>
      <c r="Y1211" s="150"/>
      <c r="Z1211" s="150"/>
      <c r="AA1211" s="150"/>
      <c r="AB1211" s="150"/>
      <c r="AC1211" s="150"/>
      <c r="AD1211" s="150"/>
      <c r="AE1211" s="150"/>
      <c r="AF1211" s="150"/>
      <c r="AG1211" s="150" t="s">
        <v>335</v>
      </c>
      <c r="AH1211" s="150">
        <v>0</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1" x14ac:dyDescent="0.2">
      <c r="A1212" s="157"/>
      <c r="B1212" s="158"/>
      <c r="C1212" s="186" t="s">
        <v>1143</v>
      </c>
      <c r="D1212" s="165"/>
      <c r="E1212" s="166"/>
      <c r="F1212" s="160"/>
      <c r="G1212" s="160"/>
      <c r="H1212" s="160"/>
      <c r="I1212" s="160"/>
      <c r="J1212" s="160"/>
      <c r="K1212" s="160"/>
      <c r="L1212" s="160"/>
      <c r="M1212" s="160"/>
      <c r="N1212" s="160"/>
      <c r="O1212" s="160"/>
      <c r="P1212" s="160"/>
      <c r="Q1212" s="160"/>
      <c r="R1212" s="160"/>
      <c r="S1212" s="160"/>
      <c r="T1212" s="160"/>
      <c r="U1212" s="160"/>
      <c r="V1212" s="160"/>
      <c r="W1212" s="160"/>
      <c r="X1212" s="150"/>
      <c r="Y1212" s="150"/>
      <c r="Z1212" s="150"/>
      <c r="AA1212" s="150"/>
      <c r="AB1212" s="150"/>
      <c r="AC1212" s="150"/>
      <c r="AD1212" s="150"/>
      <c r="AE1212" s="150"/>
      <c r="AF1212" s="150"/>
      <c r="AG1212" s="150" t="s">
        <v>335</v>
      </c>
      <c r="AH1212" s="150">
        <v>0</v>
      </c>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1" x14ac:dyDescent="0.2">
      <c r="A1213" s="157"/>
      <c r="B1213" s="158"/>
      <c r="C1213" s="186" t="s">
        <v>1165</v>
      </c>
      <c r="D1213" s="165"/>
      <c r="E1213" s="166">
        <v>486.96749999999997</v>
      </c>
      <c r="F1213" s="160"/>
      <c r="G1213" s="160"/>
      <c r="H1213" s="160"/>
      <c r="I1213" s="160"/>
      <c r="J1213" s="160"/>
      <c r="K1213" s="160"/>
      <c r="L1213" s="160"/>
      <c r="M1213" s="160"/>
      <c r="N1213" s="160"/>
      <c r="O1213" s="160"/>
      <c r="P1213" s="160"/>
      <c r="Q1213" s="160"/>
      <c r="R1213" s="160"/>
      <c r="S1213" s="160"/>
      <c r="T1213" s="160"/>
      <c r="U1213" s="160"/>
      <c r="V1213" s="160"/>
      <c r="W1213" s="160"/>
      <c r="X1213" s="150"/>
      <c r="Y1213" s="150"/>
      <c r="Z1213" s="150"/>
      <c r="AA1213" s="150"/>
      <c r="AB1213" s="150"/>
      <c r="AC1213" s="150"/>
      <c r="AD1213" s="150"/>
      <c r="AE1213" s="150"/>
      <c r="AF1213" s="150"/>
      <c r="AG1213" s="150" t="s">
        <v>335</v>
      </c>
      <c r="AH1213" s="150">
        <v>0</v>
      </c>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outlineLevel="1" x14ac:dyDescent="0.2">
      <c r="A1214" s="157"/>
      <c r="B1214" s="158"/>
      <c r="C1214" s="186" t="s">
        <v>1151</v>
      </c>
      <c r="D1214" s="165"/>
      <c r="E1214" s="166"/>
      <c r="F1214" s="160"/>
      <c r="G1214" s="160"/>
      <c r="H1214" s="160"/>
      <c r="I1214" s="160"/>
      <c r="J1214" s="160"/>
      <c r="K1214" s="160"/>
      <c r="L1214" s="160"/>
      <c r="M1214" s="160"/>
      <c r="N1214" s="160"/>
      <c r="O1214" s="160"/>
      <c r="P1214" s="160"/>
      <c r="Q1214" s="160"/>
      <c r="R1214" s="160"/>
      <c r="S1214" s="160"/>
      <c r="T1214" s="160"/>
      <c r="U1214" s="160"/>
      <c r="V1214" s="160"/>
      <c r="W1214" s="160"/>
      <c r="X1214" s="150"/>
      <c r="Y1214" s="150"/>
      <c r="Z1214" s="150"/>
      <c r="AA1214" s="150"/>
      <c r="AB1214" s="150"/>
      <c r="AC1214" s="150"/>
      <c r="AD1214" s="150"/>
      <c r="AE1214" s="150"/>
      <c r="AF1214" s="150"/>
      <c r="AG1214" s="150" t="s">
        <v>335</v>
      </c>
      <c r="AH1214" s="150">
        <v>0</v>
      </c>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1" x14ac:dyDescent="0.2">
      <c r="A1215" s="157"/>
      <c r="B1215" s="158"/>
      <c r="C1215" s="186" t="s">
        <v>1166</v>
      </c>
      <c r="D1215" s="165"/>
      <c r="E1215" s="166">
        <v>142.70349999999999</v>
      </c>
      <c r="F1215" s="160"/>
      <c r="G1215" s="160"/>
      <c r="H1215" s="160"/>
      <c r="I1215" s="160"/>
      <c r="J1215" s="160"/>
      <c r="K1215" s="160"/>
      <c r="L1215" s="160"/>
      <c r="M1215" s="160"/>
      <c r="N1215" s="160"/>
      <c r="O1215" s="160"/>
      <c r="P1215" s="160"/>
      <c r="Q1215" s="160"/>
      <c r="R1215" s="160"/>
      <c r="S1215" s="160"/>
      <c r="T1215" s="160"/>
      <c r="U1215" s="160"/>
      <c r="V1215" s="160"/>
      <c r="W1215" s="160"/>
      <c r="X1215" s="150"/>
      <c r="Y1215" s="150"/>
      <c r="Z1215" s="150"/>
      <c r="AA1215" s="150"/>
      <c r="AB1215" s="150"/>
      <c r="AC1215" s="150"/>
      <c r="AD1215" s="150"/>
      <c r="AE1215" s="150"/>
      <c r="AF1215" s="150"/>
      <c r="AG1215" s="150" t="s">
        <v>335</v>
      </c>
      <c r="AH1215" s="150">
        <v>0</v>
      </c>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outlineLevel="1" x14ac:dyDescent="0.2">
      <c r="A1216" s="157"/>
      <c r="B1216" s="158"/>
      <c r="C1216" s="186" t="s">
        <v>1145</v>
      </c>
      <c r="D1216" s="165"/>
      <c r="E1216" s="166"/>
      <c r="F1216" s="160"/>
      <c r="G1216" s="160"/>
      <c r="H1216" s="160"/>
      <c r="I1216" s="160"/>
      <c r="J1216" s="160"/>
      <c r="K1216" s="160"/>
      <c r="L1216" s="160"/>
      <c r="M1216" s="160"/>
      <c r="N1216" s="160"/>
      <c r="O1216" s="160"/>
      <c r="P1216" s="160"/>
      <c r="Q1216" s="160"/>
      <c r="R1216" s="160"/>
      <c r="S1216" s="160"/>
      <c r="T1216" s="160"/>
      <c r="U1216" s="160"/>
      <c r="V1216" s="160"/>
      <c r="W1216" s="160"/>
      <c r="X1216" s="150"/>
      <c r="Y1216" s="150"/>
      <c r="Z1216" s="150"/>
      <c r="AA1216" s="150"/>
      <c r="AB1216" s="150"/>
      <c r="AC1216" s="150"/>
      <c r="AD1216" s="150"/>
      <c r="AE1216" s="150"/>
      <c r="AF1216" s="150"/>
      <c r="AG1216" s="150" t="s">
        <v>335</v>
      </c>
      <c r="AH1216" s="150">
        <v>0</v>
      </c>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1" x14ac:dyDescent="0.2">
      <c r="A1217" s="157"/>
      <c r="B1217" s="158"/>
      <c r="C1217" s="186" t="s">
        <v>1167</v>
      </c>
      <c r="D1217" s="165"/>
      <c r="E1217" s="166">
        <v>17.594999999999999</v>
      </c>
      <c r="F1217" s="160"/>
      <c r="G1217" s="160"/>
      <c r="H1217" s="160"/>
      <c r="I1217" s="160"/>
      <c r="J1217" s="160"/>
      <c r="K1217" s="160"/>
      <c r="L1217" s="160"/>
      <c r="M1217" s="160"/>
      <c r="N1217" s="160"/>
      <c r="O1217" s="160"/>
      <c r="P1217" s="160"/>
      <c r="Q1217" s="160"/>
      <c r="R1217" s="160"/>
      <c r="S1217" s="160"/>
      <c r="T1217" s="160"/>
      <c r="U1217" s="160"/>
      <c r="V1217" s="160"/>
      <c r="W1217" s="160"/>
      <c r="X1217" s="150"/>
      <c r="Y1217" s="150"/>
      <c r="Z1217" s="150"/>
      <c r="AA1217" s="150"/>
      <c r="AB1217" s="150"/>
      <c r="AC1217" s="150"/>
      <c r="AD1217" s="150"/>
      <c r="AE1217" s="150"/>
      <c r="AF1217" s="150"/>
      <c r="AG1217" s="150" t="s">
        <v>335</v>
      </c>
      <c r="AH1217" s="150">
        <v>0</v>
      </c>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1" x14ac:dyDescent="0.2">
      <c r="A1218" s="157"/>
      <c r="B1218" s="158"/>
      <c r="C1218" s="246"/>
      <c r="D1218" s="247"/>
      <c r="E1218" s="247"/>
      <c r="F1218" s="247"/>
      <c r="G1218" s="247"/>
      <c r="H1218" s="160"/>
      <c r="I1218" s="160"/>
      <c r="J1218" s="160"/>
      <c r="K1218" s="160"/>
      <c r="L1218" s="160"/>
      <c r="M1218" s="160"/>
      <c r="N1218" s="160"/>
      <c r="O1218" s="160"/>
      <c r="P1218" s="160"/>
      <c r="Q1218" s="160"/>
      <c r="R1218" s="160"/>
      <c r="S1218" s="160"/>
      <c r="T1218" s="160"/>
      <c r="U1218" s="160"/>
      <c r="V1218" s="160"/>
      <c r="W1218" s="160"/>
      <c r="X1218" s="150"/>
      <c r="Y1218" s="150"/>
      <c r="Z1218" s="150"/>
      <c r="AA1218" s="150"/>
      <c r="AB1218" s="150"/>
      <c r="AC1218" s="150"/>
      <c r="AD1218" s="150"/>
      <c r="AE1218" s="150"/>
      <c r="AF1218" s="150"/>
      <c r="AG1218" s="150" t="s">
        <v>315</v>
      </c>
      <c r="AH1218" s="150"/>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1" x14ac:dyDescent="0.2">
      <c r="A1219" s="174">
        <v>192</v>
      </c>
      <c r="B1219" s="175" t="s">
        <v>1168</v>
      </c>
      <c r="C1219" s="185" t="s">
        <v>1169</v>
      </c>
      <c r="D1219" s="176" t="s">
        <v>491</v>
      </c>
      <c r="E1219" s="177">
        <v>647.26599999999996</v>
      </c>
      <c r="F1219" s="178"/>
      <c r="G1219" s="179">
        <f>ROUND(E1219*F1219,2)</f>
        <v>0</v>
      </c>
      <c r="H1219" s="178"/>
      <c r="I1219" s="179">
        <f>ROUND(E1219*H1219,2)</f>
        <v>0</v>
      </c>
      <c r="J1219" s="178"/>
      <c r="K1219" s="179">
        <f>ROUND(E1219*J1219,2)</f>
        <v>0</v>
      </c>
      <c r="L1219" s="179">
        <v>21</v>
      </c>
      <c r="M1219" s="179">
        <f>G1219*(1+L1219/100)</f>
        <v>0</v>
      </c>
      <c r="N1219" s="179">
        <v>0</v>
      </c>
      <c r="O1219" s="179">
        <f>ROUND(E1219*N1219,2)</f>
        <v>0</v>
      </c>
      <c r="P1219" s="179">
        <v>0</v>
      </c>
      <c r="Q1219" s="179">
        <f>ROUND(E1219*P1219,2)</f>
        <v>0</v>
      </c>
      <c r="R1219" s="179"/>
      <c r="S1219" s="179" t="s">
        <v>342</v>
      </c>
      <c r="T1219" s="180" t="s">
        <v>311</v>
      </c>
      <c r="U1219" s="160">
        <v>0</v>
      </c>
      <c r="V1219" s="160">
        <f>ROUND(E1219*U1219,2)</f>
        <v>0</v>
      </c>
      <c r="W1219" s="160"/>
      <c r="X1219" s="150"/>
      <c r="Y1219" s="150"/>
      <c r="Z1219" s="150"/>
      <c r="AA1219" s="150"/>
      <c r="AB1219" s="150"/>
      <c r="AC1219" s="150"/>
      <c r="AD1219" s="150"/>
      <c r="AE1219" s="150"/>
      <c r="AF1219" s="150"/>
      <c r="AG1219" s="150" t="s">
        <v>1160</v>
      </c>
      <c r="AH1219" s="150"/>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1" x14ac:dyDescent="0.2">
      <c r="A1220" s="157"/>
      <c r="B1220" s="158"/>
      <c r="C1220" s="186" t="s">
        <v>1002</v>
      </c>
      <c r="D1220" s="165"/>
      <c r="E1220" s="166"/>
      <c r="F1220" s="160"/>
      <c r="G1220" s="160"/>
      <c r="H1220" s="160"/>
      <c r="I1220" s="160"/>
      <c r="J1220" s="160"/>
      <c r="K1220" s="160"/>
      <c r="L1220" s="160"/>
      <c r="M1220" s="160"/>
      <c r="N1220" s="160"/>
      <c r="O1220" s="160"/>
      <c r="P1220" s="160"/>
      <c r="Q1220" s="160"/>
      <c r="R1220" s="160"/>
      <c r="S1220" s="160"/>
      <c r="T1220" s="160"/>
      <c r="U1220" s="160"/>
      <c r="V1220" s="160"/>
      <c r="W1220" s="160"/>
      <c r="X1220" s="150"/>
      <c r="Y1220" s="150"/>
      <c r="Z1220" s="150"/>
      <c r="AA1220" s="150"/>
      <c r="AB1220" s="150"/>
      <c r="AC1220" s="150"/>
      <c r="AD1220" s="150"/>
      <c r="AE1220" s="150"/>
      <c r="AF1220" s="150"/>
      <c r="AG1220" s="150" t="s">
        <v>335</v>
      </c>
      <c r="AH1220" s="150">
        <v>0</v>
      </c>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1" x14ac:dyDescent="0.2">
      <c r="A1221" s="157"/>
      <c r="B1221" s="158"/>
      <c r="C1221" s="186" t="s">
        <v>381</v>
      </c>
      <c r="D1221" s="165"/>
      <c r="E1221" s="166"/>
      <c r="F1221" s="160"/>
      <c r="G1221" s="160"/>
      <c r="H1221" s="160"/>
      <c r="I1221" s="160"/>
      <c r="J1221" s="160"/>
      <c r="K1221" s="160"/>
      <c r="L1221" s="160"/>
      <c r="M1221" s="160"/>
      <c r="N1221" s="160"/>
      <c r="O1221" s="160"/>
      <c r="P1221" s="160"/>
      <c r="Q1221" s="160"/>
      <c r="R1221" s="160"/>
      <c r="S1221" s="160"/>
      <c r="T1221" s="160"/>
      <c r="U1221" s="160"/>
      <c r="V1221" s="160"/>
      <c r="W1221" s="160"/>
      <c r="X1221" s="150"/>
      <c r="Y1221" s="150"/>
      <c r="Z1221" s="150"/>
      <c r="AA1221" s="150"/>
      <c r="AB1221" s="150"/>
      <c r="AC1221" s="150"/>
      <c r="AD1221" s="150"/>
      <c r="AE1221" s="150"/>
      <c r="AF1221" s="150"/>
      <c r="AG1221" s="150" t="s">
        <v>335</v>
      </c>
      <c r="AH1221" s="150">
        <v>0</v>
      </c>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outlineLevel="1" x14ac:dyDescent="0.2">
      <c r="A1222" s="157"/>
      <c r="B1222" s="158"/>
      <c r="C1222" s="186" t="s">
        <v>1143</v>
      </c>
      <c r="D1222" s="165"/>
      <c r="E1222" s="166"/>
      <c r="F1222" s="160"/>
      <c r="G1222" s="160"/>
      <c r="H1222" s="160"/>
      <c r="I1222" s="160"/>
      <c r="J1222" s="160"/>
      <c r="K1222" s="160"/>
      <c r="L1222" s="160"/>
      <c r="M1222" s="160"/>
      <c r="N1222" s="160"/>
      <c r="O1222" s="160"/>
      <c r="P1222" s="160"/>
      <c r="Q1222" s="160"/>
      <c r="R1222" s="160"/>
      <c r="S1222" s="160"/>
      <c r="T1222" s="160"/>
      <c r="U1222" s="160"/>
      <c r="V1222" s="160"/>
      <c r="W1222" s="160"/>
      <c r="X1222" s="150"/>
      <c r="Y1222" s="150"/>
      <c r="Z1222" s="150"/>
      <c r="AA1222" s="150"/>
      <c r="AB1222" s="150"/>
      <c r="AC1222" s="150"/>
      <c r="AD1222" s="150"/>
      <c r="AE1222" s="150"/>
      <c r="AF1222" s="150"/>
      <c r="AG1222" s="150" t="s">
        <v>335</v>
      </c>
      <c r="AH1222" s="150">
        <v>0</v>
      </c>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1" x14ac:dyDescent="0.2">
      <c r="A1223" s="157"/>
      <c r="B1223" s="158"/>
      <c r="C1223" s="186" t="s">
        <v>1165</v>
      </c>
      <c r="D1223" s="165"/>
      <c r="E1223" s="166">
        <v>486.96749999999997</v>
      </c>
      <c r="F1223" s="160"/>
      <c r="G1223" s="160"/>
      <c r="H1223" s="160"/>
      <c r="I1223" s="160"/>
      <c r="J1223" s="160"/>
      <c r="K1223" s="160"/>
      <c r="L1223" s="160"/>
      <c r="M1223" s="160"/>
      <c r="N1223" s="160"/>
      <c r="O1223" s="160"/>
      <c r="P1223" s="160"/>
      <c r="Q1223" s="160"/>
      <c r="R1223" s="160"/>
      <c r="S1223" s="160"/>
      <c r="T1223" s="160"/>
      <c r="U1223" s="160"/>
      <c r="V1223" s="160"/>
      <c r="W1223" s="160"/>
      <c r="X1223" s="150"/>
      <c r="Y1223" s="150"/>
      <c r="Z1223" s="150"/>
      <c r="AA1223" s="150"/>
      <c r="AB1223" s="150"/>
      <c r="AC1223" s="150"/>
      <c r="AD1223" s="150"/>
      <c r="AE1223" s="150"/>
      <c r="AF1223" s="150"/>
      <c r="AG1223" s="150" t="s">
        <v>335</v>
      </c>
      <c r="AH1223" s="150">
        <v>0</v>
      </c>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1" x14ac:dyDescent="0.2">
      <c r="A1224" s="157"/>
      <c r="B1224" s="158"/>
      <c r="C1224" s="186" t="s">
        <v>1151</v>
      </c>
      <c r="D1224" s="165"/>
      <c r="E1224" s="166"/>
      <c r="F1224" s="160"/>
      <c r="G1224" s="160"/>
      <c r="H1224" s="160"/>
      <c r="I1224" s="160"/>
      <c r="J1224" s="160"/>
      <c r="K1224" s="160"/>
      <c r="L1224" s="160"/>
      <c r="M1224" s="160"/>
      <c r="N1224" s="160"/>
      <c r="O1224" s="160"/>
      <c r="P1224" s="160"/>
      <c r="Q1224" s="160"/>
      <c r="R1224" s="160"/>
      <c r="S1224" s="160"/>
      <c r="T1224" s="160"/>
      <c r="U1224" s="160"/>
      <c r="V1224" s="160"/>
      <c r="W1224" s="160"/>
      <c r="X1224" s="150"/>
      <c r="Y1224" s="150"/>
      <c r="Z1224" s="150"/>
      <c r="AA1224" s="150"/>
      <c r="AB1224" s="150"/>
      <c r="AC1224" s="150"/>
      <c r="AD1224" s="150"/>
      <c r="AE1224" s="150"/>
      <c r="AF1224" s="150"/>
      <c r="AG1224" s="150" t="s">
        <v>335</v>
      </c>
      <c r="AH1224" s="150">
        <v>0</v>
      </c>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1" x14ac:dyDescent="0.2">
      <c r="A1225" s="157"/>
      <c r="B1225" s="158"/>
      <c r="C1225" s="186" t="s">
        <v>1166</v>
      </c>
      <c r="D1225" s="165"/>
      <c r="E1225" s="166">
        <v>142.70349999999999</v>
      </c>
      <c r="F1225" s="160"/>
      <c r="G1225" s="160"/>
      <c r="H1225" s="160"/>
      <c r="I1225" s="160"/>
      <c r="J1225" s="160"/>
      <c r="K1225" s="160"/>
      <c r="L1225" s="160"/>
      <c r="M1225" s="160"/>
      <c r="N1225" s="160"/>
      <c r="O1225" s="160"/>
      <c r="P1225" s="160"/>
      <c r="Q1225" s="160"/>
      <c r="R1225" s="160"/>
      <c r="S1225" s="160"/>
      <c r="T1225" s="160"/>
      <c r="U1225" s="160"/>
      <c r="V1225" s="160"/>
      <c r="W1225" s="160"/>
      <c r="X1225" s="150"/>
      <c r="Y1225" s="150"/>
      <c r="Z1225" s="150"/>
      <c r="AA1225" s="150"/>
      <c r="AB1225" s="150"/>
      <c r="AC1225" s="150"/>
      <c r="AD1225" s="150"/>
      <c r="AE1225" s="150"/>
      <c r="AF1225" s="150"/>
      <c r="AG1225" s="150" t="s">
        <v>335</v>
      </c>
      <c r="AH1225" s="150">
        <v>0</v>
      </c>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outlineLevel="1" x14ac:dyDescent="0.2">
      <c r="A1226" s="157"/>
      <c r="B1226" s="158"/>
      <c r="C1226" s="186" t="s">
        <v>1145</v>
      </c>
      <c r="D1226" s="165"/>
      <c r="E1226" s="166"/>
      <c r="F1226" s="160"/>
      <c r="G1226" s="160"/>
      <c r="H1226" s="160"/>
      <c r="I1226" s="160"/>
      <c r="J1226" s="160"/>
      <c r="K1226" s="160"/>
      <c r="L1226" s="160"/>
      <c r="M1226" s="160"/>
      <c r="N1226" s="160"/>
      <c r="O1226" s="160"/>
      <c r="P1226" s="160"/>
      <c r="Q1226" s="160"/>
      <c r="R1226" s="160"/>
      <c r="S1226" s="160"/>
      <c r="T1226" s="160"/>
      <c r="U1226" s="160"/>
      <c r="V1226" s="160"/>
      <c r="W1226" s="160"/>
      <c r="X1226" s="150"/>
      <c r="Y1226" s="150"/>
      <c r="Z1226" s="150"/>
      <c r="AA1226" s="150"/>
      <c r="AB1226" s="150"/>
      <c r="AC1226" s="150"/>
      <c r="AD1226" s="150"/>
      <c r="AE1226" s="150"/>
      <c r="AF1226" s="150"/>
      <c r="AG1226" s="150" t="s">
        <v>335</v>
      </c>
      <c r="AH1226" s="150">
        <v>0</v>
      </c>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outlineLevel="1" x14ac:dyDescent="0.2">
      <c r="A1227" s="157"/>
      <c r="B1227" s="158"/>
      <c r="C1227" s="186" t="s">
        <v>1167</v>
      </c>
      <c r="D1227" s="165"/>
      <c r="E1227" s="166">
        <v>17.594999999999999</v>
      </c>
      <c r="F1227" s="160"/>
      <c r="G1227" s="160"/>
      <c r="H1227" s="160"/>
      <c r="I1227" s="160"/>
      <c r="J1227" s="160"/>
      <c r="K1227" s="160"/>
      <c r="L1227" s="160"/>
      <c r="M1227" s="160"/>
      <c r="N1227" s="160"/>
      <c r="O1227" s="160"/>
      <c r="P1227" s="160"/>
      <c r="Q1227" s="160"/>
      <c r="R1227" s="160"/>
      <c r="S1227" s="160"/>
      <c r="T1227" s="160"/>
      <c r="U1227" s="160"/>
      <c r="V1227" s="160"/>
      <c r="W1227" s="160"/>
      <c r="X1227" s="150"/>
      <c r="Y1227" s="150"/>
      <c r="Z1227" s="150"/>
      <c r="AA1227" s="150"/>
      <c r="AB1227" s="150"/>
      <c r="AC1227" s="150"/>
      <c r="AD1227" s="150"/>
      <c r="AE1227" s="150"/>
      <c r="AF1227" s="150"/>
      <c r="AG1227" s="150" t="s">
        <v>335</v>
      </c>
      <c r="AH1227" s="150">
        <v>0</v>
      </c>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c r="BF1227" s="150"/>
      <c r="BG1227" s="150"/>
      <c r="BH1227" s="150"/>
    </row>
    <row r="1228" spans="1:60" outlineLevel="1" x14ac:dyDescent="0.2">
      <c r="A1228" s="157"/>
      <c r="B1228" s="158"/>
      <c r="C1228" s="246"/>
      <c r="D1228" s="247"/>
      <c r="E1228" s="247"/>
      <c r="F1228" s="247"/>
      <c r="G1228" s="247"/>
      <c r="H1228" s="160"/>
      <c r="I1228" s="160"/>
      <c r="J1228" s="160"/>
      <c r="K1228" s="160"/>
      <c r="L1228" s="160"/>
      <c r="M1228" s="160"/>
      <c r="N1228" s="160"/>
      <c r="O1228" s="160"/>
      <c r="P1228" s="160"/>
      <c r="Q1228" s="160"/>
      <c r="R1228" s="160"/>
      <c r="S1228" s="160"/>
      <c r="T1228" s="160"/>
      <c r="U1228" s="160"/>
      <c r="V1228" s="160"/>
      <c r="W1228" s="160"/>
      <c r="X1228" s="150"/>
      <c r="Y1228" s="150"/>
      <c r="Z1228" s="150"/>
      <c r="AA1228" s="150"/>
      <c r="AB1228" s="150"/>
      <c r="AC1228" s="150"/>
      <c r="AD1228" s="150"/>
      <c r="AE1228" s="150"/>
      <c r="AF1228" s="150"/>
      <c r="AG1228" s="150" t="s">
        <v>315</v>
      </c>
      <c r="AH1228" s="150"/>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1" x14ac:dyDescent="0.2">
      <c r="A1229" s="174">
        <v>193</v>
      </c>
      <c r="B1229" s="175" t="s">
        <v>1170</v>
      </c>
      <c r="C1229" s="185" t="s">
        <v>1171</v>
      </c>
      <c r="D1229" s="176" t="s">
        <v>405</v>
      </c>
      <c r="E1229" s="177">
        <v>505.24560000000002</v>
      </c>
      <c r="F1229" s="178"/>
      <c r="G1229" s="179">
        <f>ROUND(E1229*F1229,2)</f>
        <v>0</v>
      </c>
      <c r="H1229" s="178"/>
      <c r="I1229" s="179">
        <f>ROUND(E1229*H1229,2)</f>
        <v>0</v>
      </c>
      <c r="J1229" s="178"/>
      <c r="K1229" s="179">
        <f>ROUND(E1229*J1229,2)</f>
        <v>0</v>
      </c>
      <c r="L1229" s="179">
        <v>21</v>
      </c>
      <c r="M1229" s="179">
        <f>G1229*(1+L1229/100)</f>
        <v>0</v>
      </c>
      <c r="N1229" s="179">
        <v>0</v>
      </c>
      <c r="O1229" s="179">
        <f>ROUND(E1229*N1229,2)</f>
        <v>0</v>
      </c>
      <c r="P1229" s="179">
        <v>0</v>
      </c>
      <c r="Q1229" s="179">
        <f>ROUND(E1229*P1229,2)</f>
        <v>0</v>
      </c>
      <c r="R1229" s="179"/>
      <c r="S1229" s="179" t="s">
        <v>342</v>
      </c>
      <c r="T1229" s="180" t="s">
        <v>311</v>
      </c>
      <c r="U1229" s="160">
        <v>0</v>
      </c>
      <c r="V1229" s="160">
        <f>ROUND(E1229*U1229,2)</f>
        <v>0</v>
      </c>
      <c r="W1229" s="160"/>
      <c r="X1229" s="150"/>
      <c r="Y1229" s="150"/>
      <c r="Z1229" s="150"/>
      <c r="AA1229" s="150"/>
      <c r="AB1229" s="150"/>
      <c r="AC1229" s="150"/>
      <c r="AD1229" s="150"/>
      <c r="AE1229" s="150"/>
      <c r="AF1229" s="150"/>
      <c r="AG1229" s="150" t="s">
        <v>1160</v>
      </c>
      <c r="AH1229" s="150"/>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1" x14ac:dyDescent="0.2">
      <c r="A1230" s="157"/>
      <c r="B1230" s="158"/>
      <c r="C1230" s="186" t="s">
        <v>610</v>
      </c>
      <c r="D1230" s="165"/>
      <c r="E1230" s="166"/>
      <c r="F1230" s="160"/>
      <c r="G1230" s="160"/>
      <c r="H1230" s="160"/>
      <c r="I1230" s="160"/>
      <c r="J1230" s="160"/>
      <c r="K1230" s="160"/>
      <c r="L1230" s="160"/>
      <c r="M1230" s="160"/>
      <c r="N1230" s="160"/>
      <c r="O1230" s="160"/>
      <c r="P1230" s="160"/>
      <c r="Q1230" s="160"/>
      <c r="R1230" s="160"/>
      <c r="S1230" s="160"/>
      <c r="T1230" s="160"/>
      <c r="U1230" s="160"/>
      <c r="V1230" s="160"/>
      <c r="W1230" s="160"/>
      <c r="X1230" s="150"/>
      <c r="Y1230" s="150"/>
      <c r="Z1230" s="150"/>
      <c r="AA1230" s="150"/>
      <c r="AB1230" s="150"/>
      <c r="AC1230" s="150"/>
      <c r="AD1230" s="150"/>
      <c r="AE1230" s="150"/>
      <c r="AF1230" s="150"/>
      <c r="AG1230" s="150" t="s">
        <v>335</v>
      </c>
      <c r="AH1230" s="150">
        <v>0</v>
      </c>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1" x14ac:dyDescent="0.2">
      <c r="A1231" s="157"/>
      <c r="B1231" s="158"/>
      <c r="C1231" s="186" t="s">
        <v>627</v>
      </c>
      <c r="D1231" s="165"/>
      <c r="E1231" s="166"/>
      <c r="F1231" s="160"/>
      <c r="G1231" s="160"/>
      <c r="H1231" s="160"/>
      <c r="I1231" s="160"/>
      <c r="J1231" s="160"/>
      <c r="K1231" s="160"/>
      <c r="L1231" s="160"/>
      <c r="M1231" s="160"/>
      <c r="N1231" s="160"/>
      <c r="O1231" s="160"/>
      <c r="P1231" s="160"/>
      <c r="Q1231" s="160"/>
      <c r="R1231" s="160"/>
      <c r="S1231" s="160"/>
      <c r="T1231" s="160"/>
      <c r="U1231" s="160"/>
      <c r="V1231" s="160"/>
      <c r="W1231" s="160"/>
      <c r="X1231" s="150"/>
      <c r="Y1231" s="150"/>
      <c r="Z1231" s="150"/>
      <c r="AA1231" s="150"/>
      <c r="AB1231" s="150"/>
      <c r="AC1231" s="150"/>
      <c r="AD1231" s="150"/>
      <c r="AE1231" s="150"/>
      <c r="AF1231" s="150"/>
      <c r="AG1231" s="150" t="s">
        <v>335</v>
      </c>
      <c r="AH1231" s="150">
        <v>0</v>
      </c>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outlineLevel="1" x14ac:dyDescent="0.2">
      <c r="A1232" s="157"/>
      <c r="B1232" s="158"/>
      <c r="C1232" s="186" t="s">
        <v>1172</v>
      </c>
      <c r="D1232" s="165"/>
      <c r="E1232" s="166">
        <v>126.9255</v>
      </c>
      <c r="F1232" s="160"/>
      <c r="G1232" s="160"/>
      <c r="H1232" s="160"/>
      <c r="I1232" s="160"/>
      <c r="J1232" s="160"/>
      <c r="K1232" s="160"/>
      <c r="L1232" s="160"/>
      <c r="M1232" s="160"/>
      <c r="N1232" s="160"/>
      <c r="O1232" s="160"/>
      <c r="P1232" s="160"/>
      <c r="Q1232" s="160"/>
      <c r="R1232" s="160"/>
      <c r="S1232" s="160"/>
      <c r="T1232" s="160"/>
      <c r="U1232" s="160"/>
      <c r="V1232" s="160"/>
      <c r="W1232" s="160"/>
      <c r="X1232" s="150"/>
      <c r="Y1232" s="150"/>
      <c r="Z1232" s="150"/>
      <c r="AA1232" s="150"/>
      <c r="AB1232" s="150"/>
      <c r="AC1232" s="150"/>
      <c r="AD1232" s="150"/>
      <c r="AE1232" s="150"/>
      <c r="AF1232" s="150"/>
      <c r="AG1232" s="150" t="s">
        <v>335</v>
      </c>
      <c r="AH1232" s="150">
        <v>0</v>
      </c>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1" x14ac:dyDescent="0.2">
      <c r="A1233" s="157"/>
      <c r="B1233" s="158"/>
      <c r="C1233" s="186" t="s">
        <v>646</v>
      </c>
      <c r="D1233" s="165"/>
      <c r="E1233" s="166"/>
      <c r="F1233" s="160"/>
      <c r="G1233" s="160"/>
      <c r="H1233" s="160"/>
      <c r="I1233" s="160"/>
      <c r="J1233" s="160"/>
      <c r="K1233" s="160"/>
      <c r="L1233" s="160"/>
      <c r="M1233" s="160"/>
      <c r="N1233" s="160"/>
      <c r="O1233" s="160"/>
      <c r="P1233" s="160"/>
      <c r="Q1233" s="160"/>
      <c r="R1233" s="160"/>
      <c r="S1233" s="160"/>
      <c r="T1233" s="160"/>
      <c r="U1233" s="160"/>
      <c r="V1233" s="160"/>
      <c r="W1233" s="160"/>
      <c r="X1233" s="150"/>
      <c r="Y1233" s="150"/>
      <c r="Z1233" s="150"/>
      <c r="AA1233" s="150"/>
      <c r="AB1233" s="150"/>
      <c r="AC1233" s="150"/>
      <c r="AD1233" s="150"/>
      <c r="AE1233" s="150"/>
      <c r="AF1233" s="150"/>
      <c r="AG1233" s="150" t="s">
        <v>335</v>
      </c>
      <c r="AH1233" s="150">
        <v>0</v>
      </c>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outlineLevel="1" x14ac:dyDescent="0.2">
      <c r="A1234" s="157"/>
      <c r="B1234" s="158"/>
      <c r="C1234" s="186" t="s">
        <v>1173</v>
      </c>
      <c r="D1234" s="165"/>
      <c r="E1234" s="166">
        <v>304.6465</v>
      </c>
      <c r="F1234" s="160"/>
      <c r="G1234" s="160"/>
      <c r="H1234" s="160"/>
      <c r="I1234" s="160"/>
      <c r="J1234" s="160"/>
      <c r="K1234" s="160"/>
      <c r="L1234" s="160"/>
      <c r="M1234" s="160"/>
      <c r="N1234" s="160"/>
      <c r="O1234" s="160"/>
      <c r="P1234" s="160"/>
      <c r="Q1234" s="160"/>
      <c r="R1234" s="160"/>
      <c r="S1234" s="160"/>
      <c r="T1234" s="160"/>
      <c r="U1234" s="160"/>
      <c r="V1234" s="160"/>
      <c r="W1234" s="160"/>
      <c r="X1234" s="150"/>
      <c r="Y1234" s="150"/>
      <c r="Z1234" s="150"/>
      <c r="AA1234" s="150"/>
      <c r="AB1234" s="150"/>
      <c r="AC1234" s="150"/>
      <c r="AD1234" s="150"/>
      <c r="AE1234" s="150"/>
      <c r="AF1234" s="150"/>
      <c r="AG1234" s="150" t="s">
        <v>335</v>
      </c>
      <c r="AH1234" s="150">
        <v>0</v>
      </c>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1" x14ac:dyDescent="0.2">
      <c r="A1235" s="157"/>
      <c r="B1235" s="158"/>
      <c r="C1235" s="186" t="s">
        <v>611</v>
      </c>
      <c r="D1235" s="165"/>
      <c r="E1235" s="166"/>
      <c r="F1235" s="160"/>
      <c r="G1235" s="160"/>
      <c r="H1235" s="160"/>
      <c r="I1235" s="160"/>
      <c r="J1235" s="160"/>
      <c r="K1235" s="160"/>
      <c r="L1235" s="160"/>
      <c r="M1235" s="160"/>
      <c r="N1235" s="160"/>
      <c r="O1235" s="160"/>
      <c r="P1235" s="160"/>
      <c r="Q1235" s="160"/>
      <c r="R1235" s="160"/>
      <c r="S1235" s="160"/>
      <c r="T1235" s="160"/>
      <c r="U1235" s="160"/>
      <c r="V1235" s="160"/>
      <c r="W1235" s="160"/>
      <c r="X1235" s="150"/>
      <c r="Y1235" s="150"/>
      <c r="Z1235" s="150"/>
      <c r="AA1235" s="150"/>
      <c r="AB1235" s="150"/>
      <c r="AC1235" s="150"/>
      <c r="AD1235" s="150"/>
      <c r="AE1235" s="150"/>
      <c r="AF1235" s="150"/>
      <c r="AG1235" s="150" t="s">
        <v>335</v>
      </c>
      <c r="AH1235" s="150">
        <v>0</v>
      </c>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1" x14ac:dyDescent="0.2">
      <c r="A1236" s="157"/>
      <c r="B1236" s="158"/>
      <c r="C1236" s="186" t="s">
        <v>1174</v>
      </c>
      <c r="D1236" s="165"/>
      <c r="E1236" s="166">
        <v>6.4515000000000002</v>
      </c>
      <c r="F1236" s="160"/>
      <c r="G1236" s="160"/>
      <c r="H1236" s="160"/>
      <c r="I1236" s="160"/>
      <c r="J1236" s="160"/>
      <c r="K1236" s="160"/>
      <c r="L1236" s="160"/>
      <c r="M1236" s="160"/>
      <c r="N1236" s="160"/>
      <c r="O1236" s="160"/>
      <c r="P1236" s="160"/>
      <c r="Q1236" s="160"/>
      <c r="R1236" s="160"/>
      <c r="S1236" s="160"/>
      <c r="T1236" s="160"/>
      <c r="U1236" s="160"/>
      <c r="V1236" s="160"/>
      <c r="W1236" s="160"/>
      <c r="X1236" s="150"/>
      <c r="Y1236" s="150"/>
      <c r="Z1236" s="150"/>
      <c r="AA1236" s="150"/>
      <c r="AB1236" s="150"/>
      <c r="AC1236" s="150"/>
      <c r="AD1236" s="150"/>
      <c r="AE1236" s="150"/>
      <c r="AF1236" s="150"/>
      <c r="AG1236" s="150" t="s">
        <v>335</v>
      </c>
      <c r="AH1236" s="150">
        <v>0</v>
      </c>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1" x14ac:dyDescent="0.2">
      <c r="A1237" s="157"/>
      <c r="B1237" s="158"/>
      <c r="C1237" s="186" t="s">
        <v>613</v>
      </c>
      <c r="D1237" s="165"/>
      <c r="E1237" s="166"/>
      <c r="F1237" s="160"/>
      <c r="G1237" s="160"/>
      <c r="H1237" s="160"/>
      <c r="I1237" s="160"/>
      <c r="J1237" s="160"/>
      <c r="K1237" s="160"/>
      <c r="L1237" s="160"/>
      <c r="M1237" s="160"/>
      <c r="N1237" s="160"/>
      <c r="O1237" s="160"/>
      <c r="P1237" s="160"/>
      <c r="Q1237" s="160"/>
      <c r="R1237" s="160"/>
      <c r="S1237" s="160"/>
      <c r="T1237" s="160"/>
      <c r="U1237" s="160"/>
      <c r="V1237" s="160"/>
      <c r="W1237" s="160"/>
      <c r="X1237" s="150"/>
      <c r="Y1237" s="150"/>
      <c r="Z1237" s="150"/>
      <c r="AA1237" s="150"/>
      <c r="AB1237" s="150"/>
      <c r="AC1237" s="150"/>
      <c r="AD1237" s="150"/>
      <c r="AE1237" s="150"/>
      <c r="AF1237" s="150"/>
      <c r="AG1237" s="150" t="s">
        <v>335</v>
      </c>
      <c r="AH1237" s="150">
        <v>0</v>
      </c>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outlineLevel="1" x14ac:dyDescent="0.2">
      <c r="A1238" s="157"/>
      <c r="B1238" s="158"/>
      <c r="C1238" s="186" t="s">
        <v>1175</v>
      </c>
      <c r="D1238" s="165"/>
      <c r="E1238" s="166">
        <v>8.7859999999999996</v>
      </c>
      <c r="F1238" s="160"/>
      <c r="G1238" s="160"/>
      <c r="H1238" s="160"/>
      <c r="I1238" s="160"/>
      <c r="J1238" s="160"/>
      <c r="K1238" s="160"/>
      <c r="L1238" s="160"/>
      <c r="M1238" s="160"/>
      <c r="N1238" s="160"/>
      <c r="O1238" s="160"/>
      <c r="P1238" s="160"/>
      <c r="Q1238" s="160"/>
      <c r="R1238" s="160"/>
      <c r="S1238" s="160"/>
      <c r="T1238" s="160"/>
      <c r="U1238" s="160"/>
      <c r="V1238" s="160"/>
      <c r="W1238" s="160"/>
      <c r="X1238" s="150"/>
      <c r="Y1238" s="150"/>
      <c r="Z1238" s="150"/>
      <c r="AA1238" s="150"/>
      <c r="AB1238" s="150"/>
      <c r="AC1238" s="150"/>
      <c r="AD1238" s="150"/>
      <c r="AE1238" s="150"/>
      <c r="AF1238" s="150"/>
      <c r="AG1238" s="150" t="s">
        <v>335</v>
      </c>
      <c r="AH1238" s="150">
        <v>0</v>
      </c>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c r="BF1238" s="150"/>
      <c r="BG1238" s="150"/>
      <c r="BH1238" s="150"/>
    </row>
    <row r="1239" spans="1:60" outlineLevel="1" x14ac:dyDescent="0.2">
      <c r="A1239" s="157"/>
      <c r="B1239" s="158"/>
      <c r="C1239" s="186" t="s">
        <v>1002</v>
      </c>
      <c r="D1239" s="165"/>
      <c r="E1239" s="166"/>
      <c r="F1239" s="160"/>
      <c r="G1239" s="160"/>
      <c r="H1239" s="160"/>
      <c r="I1239" s="160"/>
      <c r="J1239" s="160"/>
      <c r="K1239" s="160"/>
      <c r="L1239" s="160"/>
      <c r="M1239" s="160"/>
      <c r="N1239" s="160"/>
      <c r="O1239" s="160"/>
      <c r="P1239" s="160"/>
      <c r="Q1239" s="160"/>
      <c r="R1239" s="160"/>
      <c r="S1239" s="160"/>
      <c r="T1239" s="160"/>
      <c r="U1239" s="160"/>
      <c r="V1239" s="160"/>
      <c r="W1239" s="160"/>
      <c r="X1239" s="150"/>
      <c r="Y1239" s="150"/>
      <c r="Z1239" s="150"/>
      <c r="AA1239" s="150"/>
      <c r="AB1239" s="150"/>
      <c r="AC1239" s="150"/>
      <c r="AD1239" s="150"/>
      <c r="AE1239" s="150"/>
      <c r="AF1239" s="150"/>
      <c r="AG1239" s="150" t="s">
        <v>335</v>
      </c>
      <c r="AH1239" s="150">
        <v>0</v>
      </c>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1" x14ac:dyDescent="0.2">
      <c r="A1240" s="157"/>
      <c r="B1240" s="158"/>
      <c r="C1240" s="186" t="s">
        <v>381</v>
      </c>
      <c r="D1240" s="165"/>
      <c r="E1240" s="166"/>
      <c r="F1240" s="160"/>
      <c r="G1240" s="160"/>
      <c r="H1240" s="160"/>
      <c r="I1240" s="160"/>
      <c r="J1240" s="160"/>
      <c r="K1240" s="160"/>
      <c r="L1240" s="160"/>
      <c r="M1240" s="160"/>
      <c r="N1240" s="160"/>
      <c r="O1240" s="160"/>
      <c r="P1240" s="160"/>
      <c r="Q1240" s="160"/>
      <c r="R1240" s="160"/>
      <c r="S1240" s="160"/>
      <c r="T1240" s="160"/>
      <c r="U1240" s="160"/>
      <c r="V1240" s="160"/>
      <c r="W1240" s="160"/>
      <c r="X1240" s="150"/>
      <c r="Y1240" s="150"/>
      <c r="Z1240" s="150"/>
      <c r="AA1240" s="150"/>
      <c r="AB1240" s="150"/>
      <c r="AC1240" s="150"/>
      <c r="AD1240" s="150"/>
      <c r="AE1240" s="150"/>
      <c r="AF1240" s="150"/>
      <c r="AG1240" s="150" t="s">
        <v>335</v>
      </c>
      <c r="AH1240" s="150">
        <v>0</v>
      </c>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outlineLevel="1" x14ac:dyDescent="0.2">
      <c r="A1241" s="157"/>
      <c r="B1241" s="158"/>
      <c r="C1241" s="186" t="s">
        <v>1143</v>
      </c>
      <c r="D1241" s="165"/>
      <c r="E1241" s="166"/>
      <c r="F1241" s="160"/>
      <c r="G1241" s="160"/>
      <c r="H1241" s="160"/>
      <c r="I1241" s="160"/>
      <c r="J1241" s="160"/>
      <c r="K1241" s="160"/>
      <c r="L1241" s="160"/>
      <c r="M1241" s="160"/>
      <c r="N1241" s="160"/>
      <c r="O1241" s="160"/>
      <c r="P1241" s="160"/>
      <c r="Q1241" s="160"/>
      <c r="R1241" s="160"/>
      <c r="S1241" s="160"/>
      <c r="T1241" s="160"/>
      <c r="U1241" s="160"/>
      <c r="V1241" s="160"/>
      <c r="W1241" s="160"/>
      <c r="X1241" s="150"/>
      <c r="Y1241" s="150"/>
      <c r="Z1241" s="150"/>
      <c r="AA1241" s="150"/>
      <c r="AB1241" s="150"/>
      <c r="AC1241" s="150"/>
      <c r="AD1241" s="150"/>
      <c r="AE1241" s="150"/>
      <c r="AF1241" s="150"/>
      <c r="AG1241" s="150" t="s">
        <v>335</v>
      </c>
      <c r="AH1241" s="150">
        <v>0</v>
      </c>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outlineLevel="1" x14ac:dyDescent="0.2">
      <c r="A1242" s="157"/>
      <c r="B1242" s="158"/>
      <c r="C1242" s="186" t="s">
        <v>1176</v>
      </c>
      <c r="D1242" s="165"/>
      <c r="E1242" s="166">
        <v>58.436100000000003</v>
      </c>
      <c r="F1242" s="160"/>
      <c r="G1242" s="160"/>
      <c r="H1242" s="160"/>
      <c r="I1242" s="160"/>
      <c r="J1242" s="160"/>
      <c r="K1242" s="160"/>
      <c r="L1242" s="160"/>
      <c r="M1242" s="160"/>
      <c r="N1242" s="160"/>
      <c r="O1242" s="160"/>
      <c r="P1242" s="160"/>
      <c r="Q1242" s="160"/>
      <c r="R1242" s="160"/>
      <c r="S1242" s="160"/>
      <c r="T1242" s="160"/>
      <c r="U1242" s="160"/>
      <c r="V1242" s="160"/>
      <c r="W1242" s="160"/>
      <c r="X1242" s="150"/>
      <c r="Y1242" s="150"/>
      <c r="Z1242" s="150"/>
      <c r="AA1242" s="150"/>
      <c r="AB1242" s="150"/>
      <c r="AC1242" s="150"/>
      <c r="AD1242" s="150"/>
      <c r="AE1242" s="150"/>
      <c r="AF1242" s="150"/>
      <c r="AG1242" s="150" t="s">
        <v>335</v>
      </c>
      <c r="AH1242" s="150">
        <v>0</v>
      </c>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outlineLevel="1" x14ac:dyDescent="0.2">
      <c r="A1243" s="157"/>
      <c r="B1243" s="158"/>
      <c r="C1243" s="246"/>
      <c r="D1243" s="247"/>
      <c r="E1243" s="247"/>
      <c r="F1243" s="247"/>
      <c r="G1243" s="247"/>
      <c r="H1243" s="160"/>
      <c r="I1243" s="160"/>
      <c r="J1243" s="160"/>
      <c r="K1243" s="160"/>
      <c r="L1243" s="160"/>
      <c r="M1243" s="160"/>
      <c r="N1243" s="160"/>
      <c r="O1243" s="160"/>
      <c r="P1243" s="160"/>
      <c r="Q1243" s="160"/>
      <c r="R1243" s="160"/>
      <c r="S1243" s="160"/>
      <c r="T1243" s="160"/>
      <c r="U1243" s="160"/>
      <c r="V1243" s="160"/>
      <c r="W1243" s="160"/>
      <c r="X1243" s="150"/>
      <c r="Y1243" s="150"/>
      <c r="Z1243" s="150"/>
      <c r="AA1243" s="150"/>
      <c r="AB1243" s="150"/>
      <c r="AC1243" s="150"/>
      <c r="AD1243" s="150"/>
      <c r="AE1243" s="150"/>
      <c r="AF1243" s="150"/>
      <c r="AG1243" s="150" t="s">
        <v>315</v>
      </c>
      <c r="AH1243" s="150"/>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c r="BF1243" s="150"/>
      <c r="BG1243" s="150"/>
      <c r="BH1243" s="150"/>
    </row>
    <row r="1244" spans="1:60" outlineLevel="1" x14ac:dyDescent="0.2">
      <c r="A1244" s="174">
        <v>194</v>
      </c>
      <c r="B1244" s="175" t="s">
        <v>1177</v>
      </c>
      <c r="C1244" s="185" t="s">
        <v>1178</v>
      </c>
      <c r="D1244" s="176" t="s">
        <v>405</v>
      </c>
      <c r="E1244" s="177">
        <v>18.763400000000001</v>
      </c>
      <c r="F1244" s="178"/>
      <c r="G1244" s="179">
        <f>ROUND(E1244*F1244,2)</f>
        <v>0</v>
      </c>
      <c r="H1244" s="178"/>
      <c r="I1244" s="179">
        <f>ROUND(E1244*H1244,2)</f>
        <v>0</v>
      </c>
      <c r="J1244" s="178"/>
      <c r="K1244" s="179">
        <f>ROUND(E1244*J1244,2)</f>
        <v>0</v>
      </c>
      <c r="L1244" s="179">
        <v>21</v>
      </c>
      <c r="M1244" s="179">
        <f>G1244*(1+L1244/100)</f>
        <v>0</v>
      </c>
      <c r="N1244" s="179">
        <v>0</v>
      </c>
      <c r="O1244" s="179">
        <f>ROUND(E1244*N1244,2)</f>
        <v>0</v>
      </c>
      <c r="P1244" s="179">
        <v>0</v>
      </c>
      <c r="Q1244" s="179">
        <f>ROUND(E1244*P1244,2)</f>
        <v>0</v>
      </c>
      <c r="R1244" s="179"/>
      <c r="S1244" s="179" t="s">
        <v>342</v>
      </c>
      <c r="T1244" s="180" t="s">
        <v>311</v>
      </c>
      <c r="U1244" s="160">
        <v>0</v>
      </c>
      <c r="V1244" s="160">
        <f>ROUND(E1244*U1244,2)</f>
        <v>0</v>
      </c>
      <c r="W1244" s="160"/>
      <c r="X1244" s="150"/>
      <c r="Y1244" s="150"/>
      <c r="Z1244" s="150"/>
      <c r="AA1244" s="150"/>
      <c r="AB1244" s="150"/>
      <c r="AC1244" s="150"/>
      <c r="AD1244" s="150"/>
      <c r="AE1244" s="150"/>
      <c r="AF1244" s="150"/>
      <c r="AG1244" s="150" t="s">
        <v>1160</v>
      </c>
      <c r="AH1244" s="150"/>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1" x14ac:dyDescent="0.2">
      <c r="A1245" s="157"/>
      <c r="B1245" s="158"/>
      <c r="C1245" s="186" t="s">
        <v>610</v>
      </c>
      <c r="D1245" s="165"/>
      <c r="E1245" s="166"/>
      <c r="F1245" s="160"/>
      <c r="G1245" s="160"/>
      <c r="H1245" s="160"/>
      <c r="I1245" s="160"/>
      <c r="J1245" s="160"/>
      <c r="K1245" s="160"/>
      <c r="L1245" s="160"/>
      <c r="M1245" s="160"/>
      <c r="N1245" s="160"/>
      <c r="O1245" s="160"/>
      <c r="P1245" s="160"/>
      <c r="Q1245" s="160"/>
      <c r="R1245" s="160"/>
      <c r="S1245" s="160"/>
      <c r="T1245" s="160"/>
      <c r="U1245" s="160"/>
      <c r="V1245" s="160"/>
      <c r="W1245" s="160"/>
      <c r="X1245" s="150"/>
      <c r="Y1245" s="150"/>
      <c r="Z1245" s="150"/>
      <c r="AA1245" s="150"/>
      <c r="AB1245" s="150"/>
      <c r="AC1245" s="150"/>
      <c r="AD1245" s="150"/>
      <c r="AE1245" s="150"/>
      <c r="AF1245" s="150"/>
      <c r="AG1245" s="150" t="s">
        <v>335</v>
      </c>
      <c r="AH1245" s="150">
        <v>0</v>
      </c>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outlineLevel="1" x14ac:dyDescent="0.2">
      <c r="A1246" s="157"/>
      <c r="B1246" s="158"/>
      <c r="C1246" s="186" t="s">
        <v>615</v>
      </c>
      <c r="D1246" s="165"/>
      <c r="E1246" s="166"/>
      <c r="F1246" s="160"/>
      <c r="G1246" s="160"/>
      <c r="H1246" s="160"/>
      <c r="I1246" s="160"/>
      <c r="J1246" s="160"/>
      <c r="K1246" s="160"/>
      <c r="L1246" s="160"/>
      <c r="M1246" s="160"/>
      <c r="N1246" s="160"/>
      <c r="O1246" s="160"/>
      <c r="P1246" s="160"/>
      <c r="Q1246" s="160"/>
      <c r="R1246" s="160"/>
      <c r="S1246" s="160"/>
      <c r="T1246" s="160"/>
      <c r="U1246" s="160"/>
      <c r="V1246" s="160"/>
      <c r="W1246" s="160"/>
      <c r="X1246" s="150"/>
      <c r="Y1246" s="150"/>
      <c r="Z1246" s="150"/>
      <c r="AA1246" s="150"/>
      <c r="AB1246" s="150"/>
      <c r="AC1246" s="150"/>
      <c r="AD1246" s="150"/>
      <c r="AE1246" s="150"/>
      <c r="AF1246" s="150"/>
      <c r="AG1246" s="150" t="s">
        <v>335</v>
      </c>
      <c r="AH1246" s="150">
        <v>0</v>
      </c>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1" x14ac:dyDescent="0.2">
      <c r="A1247" s="157"/>
      <c r="B1247" s="158"/>
      <c r="C1247" s="186" t="s">
        <v>1179</v>
      </c>
      <c r="D1247" s="165"/>
      <c r="E1247" s="166">
        <v>16.652000000000001</v>
      </c>
      <c r="F1247" s="160"/>
      <c r="G1247" s="160"/>
      <c r="H1247" s="160"/>
      <c r="I1247" s="160"/>
      <c r="J1247" s="160"/>
      <c r="K1247" s="160"/>
      <c r="L1247" s="160"/>
      <c r="M1247" s="160"/>
      <c r="N1247" s="160"/>
      <c r="O1247" s="160"/>
      <c r="P1247" s="160"/>
      <c r="Q1247" s="160"/>
      <c r="R1247" s="160"/>
      <c r="S1247" s="160"/>
      <c r="T1247" s="160"/>
      <c r="U1247" s="160"/>
      <c r="V1247" s="160"/>
      <c r="W1247" s="160"/>
      <c r="X1247" s="150"/>
      <c r="Y1247" s="150"/>
      <c r="Z1247" s="150"/>
      <c r="AA1247" s="150"/>
      <c r="AB1247" s="150"/>
      <c r="AC1247" s="150"/>
      <c r="AD1247" s="150"/>
      <c r="AE1247" s="150"/>
      <c r="AF1247" s="150"/>
      <c r="AG1247" s="150" t="s">
        <v>335</v>
      </c>
      <c r="AH1247" s="150">
        <v>0</v>
      </c>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outlineLevel="1" x14ac:dyDescent="0.2">
      <c r="A1248" s="157"/>
      <c r="B1248" s="158"/>
      <c r="C1248" s="186" t="s">
        <v>1002</v>
      </c>
      <c r="D1248" s="165"/>
      <c r="E1248" s="166"/>
      <c r="F1248" s="160"/>
      <c r="G1248" s="160"/>
      <c r="H1248" s="160"/>
      <c r="I1248" s="160"/>
      <c r="J1248" s="160"/>
      <c r="K1248" s="160"/>
      <c r="L1248" s="160"/>
      <c r="M1248" s="160"/>
      <c r="N1248" s="160"/>
      <c r="O1248" s="160"/>
      <c r="P1248" s="160"/>
      <c r="Q1248" s="160"/>
      <c r="R1248" s="160"/>
      <c r="S1248" s="160"/>
      <c r="T1248" s="160"/>
      <c r="U1248" s="160"/>
      <c r="V1248" s="160"/>
      <c r="W1248" s="160"/>
      <c r="X1248" s="150"/>
      <c r="Y1248" s="150"/>
      <c r="Z1248" s="150"/>
      <c r="AA1248" s="150"/>
      <c r="AB1248" s="150"/>
      <c r="AC1248" s="150"/>
      <c r="AD1248" s="150"/>
      <c r="AE1248" s="150"/>
      <c r="AF1248" s="150"/>
      <c r="AG1248" s="150" t="s">
        <v>335</v>
      </c>
      <c r="AH1248" s="150">
        <v>0</v>
      </c>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1" x14ac:dyDescent="0.2">
      <c r="A1249" s="157"/>
      <c r="B1249" s="158"/>
      <c r="C1249" s="186" t="s">
        <v>381</v>
      </c>
      <c r="D1249" s="165"/>
      <c r="E1249" s="166"/>
      <c r="F1249" s="160"/>
      <c r="G1249" s="160"/>
      <c r="H1249" s="160"/>
      <c r="I1249" s="160"/>
      <c r="J1249" s="160"/>
      <c r="K1249" s="160"/>
      <c r="L1249" s="160"/>
      <c r="M1249" s="160"/>
      <c r="N1249" s="160"/>
      <c r="O1249" s="160"/>
      <c r="P1249" s="160"/>
      <c r="Q1249" s="160"/>
      <c r="R1249" s="160"/>
      <c r="S1249" s="160"/>
      <c r="T1249" s="160"/>
      <c r="U1249" s="160"/>
      <c r="V1249" s="160"/>
      <c r="W1249" s="160"/>
      <c r="X1249" s="150"/>
      <c r="Y1249" s="150"/>
      <c r="Z1249" s="150"/>
      <c r="AA1249" s="150"/>
      <c r="AB1249" s="150"/>
      <c r="AC1249" s="150"/>
      <c r="AD1249" s="150"/>
      <c r="AE1249" s="150"/>
      <c r="AF1249" s="150"/>
      <c r="AG1249" s="150" t="s">
        <v>335</v>
      </c>
      <c r="AH1249" s="150">
        <v>0</v>
      </c>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outlineLevel="1" x14ac:dyDescent="0.2">
      <c r="A1250" s="157"/>
      <c r="B1250" s="158"/>
      <c r="C1250" s="186" t="s">
        <v>1145</v>
      </c>
      <c r="D1250" s="165"/>
      <c r="E1250" s="166"/>
      <c r="F1250" s="160"/>
      <c r="G1250" s="160"/>
      <c r="H1250" s="160"/>
      <c r="I1250" s="160"/>
      <c r="J1250" s="160"/>
      <c r="K1250" s="160"/>
      <c r="L1250" s="160"/>
      <c r="M1250" s="160"/>
      <c r="N1250" s="160"/>
      <c r="O1250" s="160"/>
      <c r="P1250" s="160"/>
      <c r="Q1250" s="160"/>
      <c r="R1250" s="160"/>
      <c r="S1250" s="160"/>
      <c r="T1250" s="160"/>
      <c r="U1250" s="160"/>
      <c r="V1250" s="160"/>
      <c r="W1250" s="160"/>
      <c r="X1250" s="150"/>
      <c r="Y1250" s="150"/>
      <c r="Z1250" s="150"/>
      <c r="AA1250" s="150"/>
      <c r="AB1250" s="150"/>
      <c r="AC1250" s="150"/>
      <c r="AD1250" s="150"/>
      <c r="AE1250" s="150"/>
      <c r="AF1250" s="150"/>
      <c r="AG1250" s="150" t="s">
        <v>335</v>
      </c>
      <c r="AH1250" s="150">
        <v>0</v>
      </c>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1" x14ac:dyDescent="0.2">
      <c r="A1251" s="157"/>
      <c r="B1251" s="158"/>
      <c r="C1251" s="186" t="s">
        <v>1180</v>
      </c>
      <c r="D1251" s="165"/>
      <c r="E1251" s="166">
        <v>2.1114000000000002</v>
      </c>
      <c r="F1251" s="160"/>
      <c r="G1251" s="160"/>
      <c r="H1251" s="160"/>
      <c r="I1251" s="160"/>
      <c r="J1251" s="160"/>
      <c r="K1251" s="160"/>
      <c r="L1251" s="160"/>
      <c r="M1251" s="160"/>
      <c r="N1251" s="160"/>
      <c r="O1251" s="160"/>
      <c r="P1251" s="160"/>
      <c r="Q1251" s="160"/>
      <c r="R1251" s="160"/>
      <c r="S1251" s="160"/>
      <c r="T1251" s="160"/>
      <c r="U1251" s="160"/>
      <c r="V1251" s="160"/>
      <c r="W1251" s="160"/>
      <c r="X1251" s="150"/>
      <c r="Y1251" s="150"/>
      <c r="Z1251" s="150"/>
      <c r="AA1251" s="150"/>
      <c r="AB1251" s="150"/>
      <c r="AC1251" s="150"/>
      <c r="AD1251" s="150"/>
      <c r="AE1251" s="150"/>
      <c r="AF1251" s="150"/>
      <c r="AG1251" s="150" t="s">
        <v>335</v>
      </c>
      <c r="AH1251" s="150">
        <v>0</v>
      </c>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outlineLevel="1" x14ac:dyDescent="0.2">
      <c r="A1252" s="157"/>
      <c r="B1252" s="158"/>
      <c r="C1252" s="246"/>
      <c r="D1252" s="247"/>
      <c r="E1252" s="247"/>
      <c r="F1252" s="247"/>
      <c r="G1252" s="247"/>
      <c r="H1252" s="160"/>
      <c r="I1252" s="160"/>
      <c r="J1252" s="160"/>
      <c r="K1252" s="160"/>
      <c r="L1252" s="160"/>
      <c r="M1252" s="160"/>
      <c r="N1252" s="160"/>
      <c r="O1252" s="160"/>
      <c r="P1252" s="160"/>
      <c r="Q1252" s="160"/>
      <c r="R1252" s="160"/>
      <c r="S1252" s="160"/>
      <c r="T1252" s="160"/>
      <c r="U1252" s="160"/>
      <c r="V1252" s="160"/>
      <c r="W1252" s="160"/>
      <c r="X1252" s="150"/>
      <c r="Y1252" s="150"/>
      <c r="Z1252" s="150"/>
      <c r="AA1252" s="150"/>
      <c r="AB1252" s="150"/>
      <c r="AC1252" s="150"/>
      <c r="AD1252" s="150"/>
      <c r="AE1252" s="150"/>
      <c r="AF1252" s="150"/>
      <c r="AG1252" s="150" t="s">
        <v>315</v>
      </c>
      <c r="AH1252" s="150"/>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1" x14ac:dyDescent="0.2">
      <c r="A1253" s="157">
        <v>195</v>
      </c>
      <c r="B1253" s="158" t="s">
        <v>1181</v>
      </c>
      <c r="C1253" s="190" t="s">
        <v>1182</v>
      </c>
      <c r="D1253" s="159" t="s">
        <v>0</v>
      </c>
      <c r="E1253" s="182"/>
      <c r="F1253" s="161"/>
      <c r="G1253" s="160">
        <f>ROUND(E1253*F1253,2)</f>
        <v>0</v>
      </c>
      <c r="H1253" s="161"/>
      <c r="I1253" s="160">
        <f>ROUND(E1253*H1253,2)</f>
        <v>0</v>
      </c>
      <c r="J1253" s="161"/>
      <c r="K1253" s="160">
        <f>ROUND(E1253*J1253,2)</f>
        <v>0</v>
      </c>
      <c r="L1253" s="160">
        <v>21</v>
      </c>
      <c r="M1253" s="160">
        <f>G1253*(1+L1253/100)</f>
        <v>0</v>
      </c>
      <c r="N1253" s="160">
        <v>0</v>
      </c>
      <c r="O1253" s="160">
        <f>ROUND(E1253*N1253,2)</f>
        <v>0</v>
      </c>
      <c r="P1253" s="160">
        <v>0</v>
      </c>
      <c r="Q1253" s="160">
        <f>ROUND(E1253*P1253,2)</f>
        <v>0</v>
      </c>
      <c r="R1253" s="160" t="s">
        <v>872</v>
      </c>
      <c r="S1253" s="160" t="s">
        <v>310</v>
      </c>
      <c r="T1253" s="160" t="s">
        <v>379</v>
      </c>
      <c r="U1253" s="160">
        <v>0</v>
      </c>
      <c r="V1253" s="160">
        <f>ROUND(E1253*U1253,2)</f>
        <v>0</v>
      </c>
      <c r="W1253" s="160"/>
      <c r="X1253" s="150"/>
      <c r="Y1253" s="150"/>
      <c r="Z1253" s="150"/>
      <c r="AA1253" s="150"/>
      <c r="AB1253" s="150"/>
      <c r="AC1253" s="150"/>
      <c r="AD1253" s="150"/>
      <c r="AE1253" s="150"/>
      <c r="AF1253" s="150"/>
      <c r="AG1253" s="150" t="s">
        <v>961</v>
      </c>
      <c r="AH1253" s="150"/>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outlineLevel="1" x14ac:dyDescent="0.2">
      <c r="A1254" s="157"/>
      <c r="B1254" s="158"/>
      <c r="C1254" s="257" t="s">
        <v>1183</v>
      </c>
      <c r="D1254" s="258"/>
      <c r="E1254" s="258"/>
      <c r="F1254" s="258"/>
      <c r="G1254" s="258"/>
      <c r="H1254" s="160"/>
      <c r="I1254" s="160"/>
      <c r="J1254" s="160"/>
      <c r="K1254" s="160"/>
      <c r="L1254" s="160"/>
      <c r="M1254" s="160"/>
      <c r="N1254" s="160"/>
      <c r="O1254" s="160"/>
      <c r="P1254" s="160"/>
      <c r="Q1254" s="160"/>
      <c r="R1254" s="160"/>
      <c r="S1254" s="160"/>
      <c r="T1254" s="160"/>
      <c r="U1254" s="160"/>
      <c r="V1254" s="160"/>
      <c r="W1254" s="160"/>
      <c r="X1254" s="150"/>
      <c r="Y1254" s="150"/>
      <c r="Z1254" s="150"/>
      <c r="AA1254" s="150"/>
      <c r="AB1254" s="150"/>
      <c r="AC1254" s="150"/>
      <c r="AD1254" s="150"/>
      <c r="AE1254" s="150"/>
      <c r="AF1254" s="150"/>
      <c r="AG1254" s="150" t="s">
        <v>388</v>
      </c>
      <c r="AH1254" s="150"/>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outlineLevel="1" x14ac:dyDescent="0.2">
      <c r="A1255" s="157"/>
      <c r="B1255" s="158"/>
      <c r="C1255" s="186" t="s">
        <v>1026</v>
      </c>
      <c r="D1255" s="165"/>
      <c r="E1255" s="166"/>
      <c r="F1255" s="160"/>
      <c r="G1255" s="160"/>
      <c r="H1255" s="160"/>
      <c r="I1255" s="160"/>
      <c r="J1255" s="160"/>
      <c r="K1255" s="160"/>
      <c r="L1255" s="160"/>
      <c r="M1255" s="160"/>
      <c r="N1255" s="160"/>
      <c r="O1255" s="160"/>
      <c r="P1255" s="160"/>
      <c r="Q1255" s="160"/>
      <c r="R1255" s="160"/>
      <c r="S1255" s="160"/>
      <c r="T1255" s="160"/>
      <c r="U1255" s="160"/>
      <c r="V1255" s="160"/>
      <c r="W1255" s="160"/>
      <c r="X1255" s="150"/>
      <c r="Y1255" s="150"/>
      <c r="Z1255" s="150"/>
      <c r="AA1255" s="150"/>
      <c r="AB1255" s="150"/>
      <c r="AC1255" s="150"/>
      <c r="AD1255" s="150"/>
      <c r="AE1255" s="150"/>
      <c r="AF1255" s="150"/>
      <c r="AG1255" s="150" t="s">
        <v>335</v>
      </c>
      <c r="AH1255" s="150">
        <v>0</v>
      </c>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outlineLevel="1" x14ac:dyDescent="0.2">
      <c r="A1256" s="157"/>
      <c r="B1256" s="158"/>
      <c r="C1256" s="186" t="s">
        <v>1184</v>
      </c>
      <c r="D1256" s="165"/>
      <c r="E1256" s="166"/>
      <c r="F1256" s="160"/>
      <c r="G1256" s="160"/>
      <c r="H1256" s="160"/>
      <c r="I1256" s="160"/>
      <c r="J1256" s="160"/>
      <c r="K1256" s="160"/>
      <c r="L1256" s="160"/>
      <c r="M1256" s="160"/>
      <c r="N1256" s="160"/>
      <c r="O1256" s="160"/>
      <c r="P1256" s="160"/>
      <c r="Q1256" s="160"/>
      <c r="R1256" s="160"/>
      <c r="S1256" s="160"/>
      <c r="T1256" s="160"/>
      <c r="U1256" s="160"/>
      <c r="V1256" s="160"/>
      <c r="W1256" s="160"/>
      <c r="X1256" s="150"/>
      <c r="Y1256" s="150"/>
      <c r="Z1256" s="150"/>
      <c r="AA1256" s="150"/>
      <c r="AB1256" s="150"/>
      <c r="AC1256" s="150"/>
      <c r="AD1256" s="150"/>
      <c r="AE1256" s="150"/>
      <c r="AF1256" s="150"/>
      <c r="AG1256" s="150" t="s">
        <v>335</v>
      </c>
      <c r="AH1256" s="150">
        <v>0</v>
      </c>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outlineLevel="1" x14ac:dyDescent="0.2">
      <c r="A1257" s="157"/>
      <c r="B1257" s="158"/>
      <c r="C1257" s="186" t="s">
        <v>1185</v>
      </c>
      <c r="D1257" s="165"/>
      <c r="E1257" s="166">
        <v>6456.4672</v>
      </c>
      <c r="F1257" s="160"/>
      <c r="G1257" s="160"/>
      <c r="H1257" s="160"/>
      <c r="I1257" s="160"/>
      <c r="J1257" s="160"/>
      <c r="K1257" s="160"/>
      <c r="L1257" s="160"/>
      <c r="M1257" s="160"/>
      <c r="N1257" s="160"/>
      <c r="O1257" s="160"/>
      <c r="P1257" s="160"/>
      <c r="Q1257" s="160"/>
      <c r="R1257" s="160"/>
      <c r="S1257" s="160"/>
      <c r="T1257" s="160"/>
      <c r="U1257" s="160"/>
      <c r="V1257" s="160"/>
      <c r="W1257" s="160"/>
      <c r="X1257" s="150"/>
      <c r="Y1257" s="150"/>
      <c r="Z1257" s="150"/>
      <c r="AA1257" s="150"/>
      <c r="AB1257" s="150"/>
      <c r="AC1257" s="150"/>
      <c r="AD1257" s="150"/>
      <c r="AE1257" s="150"/>
      <c r="AF1257" s="150"/>
      <c r="AG1257" s="150" t="s">
        <v>335</v>
      </c>
      <c r="AH1257" s="150">
        <v>0</v>
      </c>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row>
    <row r="1258" spans="1:60" outlineLevel="1" x14ac:dyDescent="0.2">
      <c r="A1258" s="157"/>
      <c r="B1258" s="158"/>
      <c r="C1258" s="246"/>
      <c r="D1258" s="247"/>
      <c r="E1258" s="247"/>
      <c r="F1258" s="247"/>
      <c r="G1258" s="247"/>
      <c r="H1258" s="160"/>
      <c r="I1258" s="160"/>
      <c r="J1258" s="160"/>
      <c r="K1258" s="160"/>
      <c r="L1258" s="160"/>
      <c r="M1258" s="160"/>
      <c r="N1258" s="160"/>
      <c r="O1258" s="160"/>
      <c r="P1258" s="160"/>
      <c r="Q1258" s="160"/>
      <c r="R1258" s="160"/>
      <c r="S1258" s="160"/>
      <c r="T1258" s="160"/>
      <c r="U1258" s="160"/>
      <c r="V1258" s="160"/>
      <c r="W1258" s="160"/>
      <c r="X1258" s="150"/>
      <c r="Y1258" s="150"/>
      <c r="Z1258" s="150"/>
      <c r="AA1258" s="150"/>
      <c r="AB1258" s="150"/>
      <c r="AC1258" s="150"/>
      <c r="AD1258" s="150"/>
      <c r="AE1258" s="150"/>
      <c r="AF1258" s="150"/>
      <c r="AG1258" s="150" t="s">
        <v>315</v>
      </c>
      <c r="AH1258" s="150"/>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x14ac:dyDescent="0.2">
      <c r="A1259" s="168" t="s">
        <v>305</v>
      </c>
      <c r="B1259" s="169" t="s">
        <v>261</v>
      </c>
      <c r="C1259" s="184" t="s">
        <v>262</v>
      </c>
      <c r="D1259" s="170"/>
      <c r="E1259" s="171"/>
      <c r="F1259" s="172"/>
      <c r="G1259" s="172">
        <f>SUMIF(AG1260:AG1298,"&lt;&gt;NOR",G1260:G1298)</f>
        <v>0</v>
      </c>
      <c r="H1259" s="172"/>
      <c r="I1259" s="172">
        <f>SUM(I1260:I1298)</f>
        <v>0</v>
      </c>
      <c r="J1259" s="172"/>
      <c r="K1259" s="172">
        <f>SUM(K1260:K1298)</f>
        <v>0</v>
      </c>
      <c r="L1259" s="172"/>
      <c r="M1259" s="172">
        <f>SUM(M1260:M1298)</f>
        <v>0</v>
      </c>
      <c r="N1259" s="172"/>
      <c r="O1259" s="172">
        <f>SUM(O1260:O1298)</f>
        <v>6.43</v>
      </c>
      <c r="P1259" s="172"/>
      <c r="Q1259" s="172">
        <f>SUM(Q1260:Q1298)</f>
        <v>0</v>
      </c>
      <c r="R1259" s="172"/>
      <c r="S1259" s="172"/>
      <c r="T1259" s="173"/>
      <c r="U1259" s="167"/>
      <c r="V1259" s="167">
        <f>SUM(V1260:V1298)</f>
        <v>218.63</v>
      </c>
      <c r="W1259" s="167"/>
      <c r="AG1259" t="s">
        <v>306</v>
      </c>
    </row>
    <row r="1260" spans="1:60" outlineLevel="1" x14ac:dyDescent="0.2">
      <c r="A1260" s="174">
        <v>196</v>
      </c>
      <c r="B1260" s="175" t="s">
        <v>1186</v>
      </c>
      <c r="C1260" s="185" t="s">
        <v>1187</v>
      </c>
      <c r="D1260" s="176" t="s">
        <v>405</v>
      </c>
      <c r="E1260" s="177">
        <v>317.185</v>
      </c>
      <c r="F1260" s="178"/>
      <c r="G1260" s="179">
        <f>ROUND(E1260*F1260,2)</f>
        <v>0</v>
      </c>
      <c r="H1260" s="178"/>
      <c r="I1260" s="179">
        <f>ROUND(E1260*H1260,2)</f>
        <v>0</v>
      </c>
      <c r="J1260" s="178"/>
      <c r="K1260" s="179">
        <f>ROUND(E1260*J1260,2)</f>
        <v>0</v>
      </c>
      <c r="L1260" s="179">
        <v>21</v>
      </c>
      <c r="M1260" s="179">
        <f>G1260*(1+L1260/100)</f>
        <v>0</v>
      </c>
      <c r="N1260" s="179">
        <v>1.035E-2</v>
      </c>
      <c r="O1260" s="179">
        <f>ROUND(E1260*N1260,2)</f>
        <v>3.28</v>
      </c>
      <c r="P1260" s="179">
        <v>0</v>
      </c>
      <c r="Q1260" s="179">
        <f>ROUND(E1260*P1260,2)</f>
        <v>0</v>
      </c>
      <c r="R1260" s="179"/>
      <c r="S1260" s="179" t="s">
        <v>342</v>
      </c>
      <c r="T1260" s="180" t="s">
        <v>311</v>
      </c>
      <c r="U1260" s="160">
        <v>0.35149999999999998</v>
      </c>
      <c r="V1260" s="160">
        <f>ROUND(E1260*U1260,2)</f>
        <v>111.49</v>
      </c>
      <c r="W1260" s="160"/>
      <c r="X1260" s="150"/>
      <c r="Y1260" s="150"/>
      <c r="Z1260" s="150"/>
      <c r="AA1260" s="150"/>
      <c r="AB1260" s="150"/>
      <c r="AC1260" s="150"/>
      <c r="AD1260" s="150"/>
      <c r="AE1260" s="150"/>
      <c r="AF1260" s="150"/>
      <c r="AG1260" s="150" t="s">
        <v>556</v>
      </c>
      <c r="AH1260" s="150"/>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50"/>
      <c r="BC1260" s="150"/>
      <c r="BD1260" s="150"/>
      <c r="BE1260" s="150"/>
      <c r="BF1260" s="150"/>
      <c r="BG1260" s="150"/>
      <c r="BH1260" s="150"/>
    </row>
    <row r="1261" spans="1:60" outlineLevel="1" x14ac:dyDescent="0.2">
      <c r="A1261" s="157"/>
      <c r="B1261" s="158"/>
      <c r="C1261" s="186" t="s">
        <v>610</v>
      </c>
      <c r="D1261" s="165"/>
      <c r="E1261" s="166"/>
      <c r="F1261" s="160"/>
      <c r="G1261" s="160"/>
      <c r="H1261" s="160"/>
      <c r="I1261" s="160"/>
      <c r="J1261" s="160"/>
      <c r="K1261" s="160"/>
      <c r="L1261" s="160"/>
      <c r="M1261" s="160"/>
      <c r="N1261" s="160"/>
      <c r="O1261" s="160"/>
      <c r="P1261" s="160"/>
      <c r="Q1261" s="160"/>
      <c r="R1261" s="160"/>
      <c r="S1261" s="160"/>
      <c r="T1261" s="160"/>
      <c r="U1261" s="160"/>
      <c r="V1261" s="160"/>
      <c r="W1261" s="160"/>
      <c r="X1261" s="150"/>
      <c r="Y1261" s="150"/>
      <c r="Z1261" s="150"/>
      <c r="AA1261" s="150"/>
      <c r="AB1261" s="150"/>
      <c r="AC1261" s="150"/>
      <c r="AD1261" s="150"/>
      <c r="AE1261" s="150"/>
      <c r="AF1261" s="150"/>
      <c r="AG1261" s="150" t="s">
        <v>335</v>
      </c>
      <c r="AH1261" s="150">
        <v>0</v>
      </c>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1" x14ac:dyDescent="0.2">
      <c r="A1262" s="157"/>
      <c r="B1262" s="158"/>
      <c r="C1262" s="186" t="s">
        <v>627</v>
      </c>
      <c r="D1262" s="165"/>
      <c r="E1262" s="166"/>
      <c r="F1262" s="160"/>
      <c r="G1262" s="160"/>
      <c r="H1262" s="160"/>
      <c r="I1262" s="160"/>
      <c r="J1262" s="160"/>
      <c r="K1262" s="160"/>
      <c r="L1262" s="160"/>
      <c r="M1262" s="160"/>
      <c r="N1262" s="160"/>
      <c r="O1262" s="160"/>
      <c r="P1262" s="160"/>
      <c r="Q1262" s="160"/>
      <c r="R1262" s="160"/>
      <c r="S1262" s="160"/>
      <c r="T1262" s="160"/>
      <c r="U1262" s="160"/>
      <c r="V1262" s="160"/>
      <c r="W1262" s="160"/>
      <c r="X1262" s="150"/>
      <c r="Y1262" s="150"/>
      <c r="Z1262" s="150"/>
      <c r="AA1262" s="150"/>
      <c r="AB1262" s="150"/>
      <c r="AC1262" s="150"/>
      <c r="AD1262" s="150"/>
      <c r="AE1262" s="150"/>
      <c r="AF1262" s="150"/>
      <c r="AG1262" s="150" t="s">
        <v>335</v>
      </c>
      <c r="AH1262" s="150">
        <v>0</v>
      </c>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1" x14ac:dyDescent="0.2">
      <c r="A1263" s="157"/>
      <c r="B1263" s="158"/>
      <c r="C1263" s="186" t="s">
        <v>628</v>
      </c>
      <c r="D1263" s="165"/>
      <c r="E1263" s="166">
        <v>110.37</v>
      </c>
      <c r="F1263" s="160"/>
      <c r="G1263" s="160"/>
      <c r="H1263" s="160"/>
      <c r="I1263" s="160"/>
      <c r="J1263" s="160"/>
      <c r="K1263" s="160"/>
      <c r="L1263" s="160"/>
      <c r="M1263" s="160"/>
      <c r="N1263" s="160"/>
      <c r="O1263" s="160"/>
      <c r="P1263" s="160"/>
      <c r="Q1263" s="160"/>
      <c r="R1263" s="160"/>
      <c r="S1263" s="160"/>
      <c r="T1263" s="160"/>
      <c r="U1263" s="160"/>
      <c r="V1263" s="160"/>
      <c r="W1263" s="160"/>
      <c r="X1263" s="150"/>
      <c r="Y1263" s="150"/>
      <c r="Z1263" s="150"/>
      <c r="AA1263" s="150"/>
      <c r="AB1263" s="150"/>
      <c r="AC1263" s="150"/>
      <c r="AD1263" s="150"/>
      <c r="AE1263" s="150"/>
      <c r="AF1263" s="150"/>
      <c r="AG1263" s="150" t="s">
        <v>335</v>
      </c>
      <c r="AH1263" s="150">
        <v>0</v>
      </c>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1" x14ac:dyDescent="0.2">
      <c r="A1264" s="157"/>
      <c r="B1264" s="158"/>
      <c r="C1264" s="186" t="s">
        <v>611</v>
      </c>
      <c r="D1264" s="165"/>
      <c r="E1264" s="166"/>
      <c r="F1264" s="160"/>
      <c r="G1264" s="160"/>
      <c r="H1264" s="160"/>
      <c r="I1264" s="160"/>
      <c r="J1264" s="160"/>
      <c r="K1264" s="160"/>
      <c r="L1264" s="160"/>
      <c r="M1264" s="160"/>
      <c r="N1264" s="160"/>
      <c r="O1264" s="160"/>
      <c r="P1264" s="160"/>
      <c r="Q1264" s="160"/>
      <c r="R1264" s="160"/>
      <c r="S1264" s="160"/>
      <c r="T1264" s="160"/>
      <c r="U1264" s="160"/>
      <c r="V1264" s="160"/>
      <c r="W1264" s="160"/>
      <c r="X1264" s="150"/>
      <c r="Y1264" s="150"/>
      <c r="Z1264" s="150"/>
      <c r="AA1264" s="150"/>
      <c r="AB1264" s="150"/>
      <c r="AC1264" s="150"/>
      <c r="AD1264" s="150"/>
      <c r="AE1264" s="150"/>
      <c r="AF1264" s="150"/>
      <c r="AG1264" s="150" t="s">
        <v>335</v>
      </c>
      <c r="AH1264" s="150">
        <v>0</v>
      </c>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1" x14ac:dyDescent="0.2">
      <c r="A1265" s="157"/>
      <c r="B1265" s="158"/>
      <c r="C1265" s="186" t="s">
        <v>1188</v>
      </c>
      <c r="D1265" s="165"/>
      <c r="E1265" s="166">
        <v>2.8050000000000002</v>
      </c>
      <c r="F1265" s="160"/>
      <c r="G1265" s="160"/>
      <c r="H1265" s="160"/>
      <c r="I1265" s="160"/>
      <c r="J1265" s="160"/>
      <c r="K1265" s="160"/>
      <c r="L1265" s="160"/>
      <c r="M1265" s="160"/>
      <c r="N1265" s="160"/>
      <c r="O1265" s="160"/>
      <c r="P1265" s="160"/>
      <c r="Q1265" s="160"/>
      <c r="R1265" s="160"/>
      <c r="S1265" s="160"/>
      <c r="T1265" s="160"/>
      <c r="U1265" s="160"/>
      <c r="V1265" s="160"/>
      <c r="W1265" s="160"/>
      <c r="X1265" s="150"/>
      <c r="Y1265" s="150"/>
      <c r="Z1265" s="150"/>
      <c r="AA1265" s="150"/>
      <c r="AB1265" s="150"/>
      <c r="AC1265" s="150"/>
      <c r="AD1265" s="150"/>
      <c r="AE1265" s="150"/>
      <c r="AF1265" s="150"/>
      <c r="AG1265" s="150" t="s">
        <v>335</v>
      </c>
      <c r="AH1265" s="150">
        <v>0</v>
      </c>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1" x14ac:dyDescent="0.2">
      <c r="A1266" s="157"/>
      <c r="B1266" s="158"/>
      <c r="C1266" s="186" t="s">
        <v>613</v>
      </c>
      <c r="D1266" s="165"/>
      <c r="E1266" s="166"/>
      <c r="F1266" s="160"/>
      <c r="G1266" s="160"/>
      <c r="H1266" s="160"/>
      <c r="I1266" s="160"/>
      <c r="J1266" s="160"/>
      <c r="K1266" s="160"/>
      <c r="L1266" s="160"/>
      <c r="M1266" s="160"/>
      <c r="N1266" s="160"/>
      <c r="O1266" s="160"/>
      <c r="P1266" s="160"/>
      <c r="Q1266" s="160"/>
      <c r="R1266" s="160"/>
      <c r="S1266" s="160"/>
      <c r="T1266" s="160"/>
      <c r="U1266" s="160"/>
      <c r="V1266" s="160"/>
      <c r="W1266" s="160"/>
      <c r="X1266" s="150"/>
      <c r="Y1266" s="150"/>
      <c r="Z1266" s="150"/>
      <c r="AA1266" s="150"/>
      <c r="AB1266" s="150"/>
      <c r="AC1266" s="150"/>
      <c r="AD1266" s="150"/>
      <c r="AE1266" s="150"/>
      <c r="AF1266" s="150"/>
      <c r="AG1266" s="150" t="s">
        <v>335</v>
      </c>
      <c r="AH1266" s="150">
        <v>0</v>
      </c>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1" x14ac:dyDescent="0.2">
      <c r="A1267" s="157"/>
      <c r="B1267" s="158"/>
      <c r="C1267" s="186" t="s">
        <v>1189</v>
      </c>
      <c r="D1267" s="165"/>
      <c r="E1267" s="166">
        <v>3.82</v>
      </c>
      <c r="F1267" s="160"/>
      <c r="G1267" s="160"/>
      <c r="H1267" s="160"/>
      <c r="I1267" s="160"/>
      <c r="J1267" s="160"/>
      <c r="K1267" s="160"/>
      <c r="L1267" s="160"/>
      <c r="M1267" s="160"/>
      <c r="N1267" s="160"/>
      <c r="O1267" s="160"/>
      <c r="P1267" s="160"/>
      <c r="Q1267" s="160"/>
      <c r="R1267" s="160"/>
      <c r="S1267" s="160"/>
      <c r="T1267" s="160"/>
      <c r="U1267" s="160"/>
      <c r="V1267" s="160"/>
      <c r="W1267" s="160"/>
      <c r="X1267" s="150"/>
      <c r="Y1267" s="150"/>
      <c r="Z1267" s="150"/>
      <c r="AA1267" s="150"/>
      <c r="AB1267" s="150"/>
      <c r="AC1267" s="150"/>
      <c r="AD1267" s="150"/>
      <c r="AE1267" s="150"/>
      <c r="AF1267" s="150"/>
      <c r="AG1267" s="150" t="s">
        <v>335</v>
      </c>
      <c r="AH1267" s="150">
        <v>0</v>
      </c>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1" x14ac:dyDescent="0.2">
      <c r="A1268" s="157"/>
      <c r="B1268" s="158"/>
      <c r="C1268" s="186" t="s">
        <v>629</v>
      </c>
      <c r="D1268" s="165"/>
      <c r="E1268" s="166"/>
      <c r="F1268" s="160"/>
      <c r="G1268" s="160"/>
      <c r="H1268" s="160"/>
      <c r="I1268" s="160"/>
      <c r="J1268" s="160"/>
      <c r="K1268" s="160"/>
      <c r="L1268" s="160"/>
      <c r="M1268" s="160"/>
      <c r="N1268" s="160"/>
      <c r="O1268" s="160"/>
      <c r="P1268" s="160"/>
      <c r="Q1268" s="160"/>
      <c r="R1268" s="160"/>
      <c r="S1268" s="160"/>
      <c r="T1268" s="160"/>
      <c r="U1268" s="160"/>
      <c r="V1268" s="160"/>
      <c r="W1268" s="160"/>
      <c r="X1268" s="150"/>
      <c r="Y1268" s="150"/>
      <c r="Z1268" s="150"/>
      <c r="AA1268" s="150"/>
      <c r="AB1268" s="150"/>
      <c r="AC1268" s="150"/>
      <c r="AD1268" s="150"/>
      <c r="AE1268" s="150"/>
      <c r="AF1268" s="150"/>
      <c r="AG1268" s="150" t="s">
        <v>335</v>
      </c>
      <c r="AH1268" s="150">
        <v>0</v>
      </c>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outlineLevel="1" x14ac:dyDescent="0.2">
      <c r="A1269" s="157"/>
      <c r="B1269" s="158"/>
      <c r="C1269" s="186" t="s">
        <v>630</v>
      </c>
      <c r="D1269" s="165"/>
      <c r="E1269" s="166">
        <v>192.95</v>
      </c>
      <c r="F1269" s="160"/>
      <c r="G1269" s="160"/>
      <c r="H1269" s="160"/>
      <c r="I1269" s="160"/>
      <c r="J1269" s="160"/>
      <c r="K1269" s="160"/>
      <c r="L1269" s="160"/>
      <c r="M1269" s="160"/>
      <c r="N1269" s="160"/>
      <c r="O1269" s="160"/>
      <c r="P1269" s="160"/>
      <c r="Q1269" s="160"/>
      <c r="R1269" s="160"/>
      <c r="S1269" s="160"/>
      <c r="T1269" s="160"/>
      <c r="U1269" s="160"/>
      <c r="V1269" s="160"/>
      <c r="W1269" s="160"/>
      <c r="X1269" s="150"/>
      <c r="Y1269" s="150"/>
      <c r="Z1269" s="150"/>
      <c r="AA1269" s="150"/>
      <c r="AB1269" s="150"/>
      <c r="AC1269" s="150"/>
      <c r="AD1269" s="150"/>
      <c r="AE1269" s="150"/>
      <c r="AF1269" s="150"/>
      <c r="AG1269" s="150" t="s">
        <v>335</v>
      </c>
      <c r="AH1269" s="150">
        <v>0</v>
      </c>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outlineLevel="1" x14ac:dyDescent="0.2">
      <c r="A1270" s="157"/>
      <c r="B1270" s="158"/>
      <c r="C1270" s="186" t="s">
        <v>615</v>
      </c>
      <c r="D1270" s="165"/>
      <c r="E1270" s="166"/>
      <c r="F1270" s="160"/>
      <c r="G1270" s="160"/>
      <c r="H1270" s="160"/>
      <c r="I1270" s="160"/>
      <c r="J1270" s="160"/>
      <c r="K1270" s="160"/>
      <c r="L1270" s="160"/>
      <c r="M1270" s="160"/>
      <c r="N1270" s="160"/>
      <c r="O1270" s="160"/>
      <c r="P1270" s="160"/>
      <c r="Q1270" s="160"/>
      <c r="R1270" s="160"/>
      <c r="S1270" s="160"/>
      <c r="T1270" s="160"/>
      <c r="U1270" s="160"/>
      <c r="V1270" s="160"/>
      <c r="W1270" s="160"/>
      <c r="X1270" s="150"/>
      <c r="Y1270" s="150"/>
      <c r="Z1270" s="150"/>
      <c r="AA1270" s="150"/>
      <c r="AB1270" s="150"/>
      <c r="AC1270" s="150"/>
      <c r="AD1270" s="150"/>
      <c r="AE1270" s="150"/>
      <c r="AF1270" s="150"/>
      <c r="AG1270" s="150" t="s">
        <v>335</v>
      </c>
      <c r="AH1270" s="150">
        <v>0</v>
      </c>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row>
    <row r="1271" spans="1:60" outlineLevel="1" x14ac:dyDescent="0.2">
      <c r="A1271" s="157"/>
      <c r="B1271" s="158"/>
      <c r="C1271" s="186" t="s">
        <v>1190</v>
      </c>
      <c r="D1271" s="165"/>
      <c r="E1271" s="166">
        <v>7.24</v>
      </c>
      <c r="F1271" s="160"/>
      <c r="G1271" s="160"/>
      <c r="H1271" s="160"/>
      <c r="I1271" s="160"/>
      <c r="J1271" s="160"/>
      <c r="K1271" s="160"/>
      <c r="L1271" s="160"/>
      <c r="M1271" s="160"/>
      <c r="N1271" s="160"/>
      <c r="O1271" s="160"/>
      <c r="P1271" s="160"/>
      <c r="Q1271" s="160"/>
      <c r="R1271" s="160"/>
      <c r="S1271" s="160"/>
      <c r="T1271" s="160"/>
      <c r="U1271" s="160"/>
      <c r="V1271" s="160"/>
      <c r="W1271" s="160"/>
      <c r="X1271" s="150"/>
      <c r="Y1271" s="150"/>
      <c r="Z1271" s="150"/>
      <c r="AA1271" s="150"/>
      <c r="AB1271" s="150"/>
      <c r="AC1271" s="150"/>
      <c r="AD1271" s="150"/>
      <c r="AE1271" s="150"/>
      <c r="AF1271" s="150"/>
      <c r="AG1271" s="150" t="s">
        <v>335</v>
      </c>
      <c r="AH1271" s="150">
        <v>0</v>
      </c>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1" x14ac:dyDescent="0.2">
      <c r="A1272" s="157"/>
      <c r="B1272" s="158"/>
      <c r="C1272" s="246"/>
      <c r="D1272" s="247"/>
      <c r="E1272" s="247"/>
      <c r="F1272" s="247"/>
      <c r="G1272" s="247"/>
      <c r="H1272" s="160"/>
      <c r="I1272" s="160"/>
      <c r="J1272" s="160"/>
      <c r="K1272" s="160"/>
      <c r="L1272" s="160"/>
      <c r="M1272" s="160"/>
      <c r="N1272" s="160"/>
      <c r="O1272" s="160"/>
      <c r="P1272" s="160"/>
      <c r="Q1272" s="160"/>
      <c r="R1272" s="160"/>
      <c r="S1272" s="160"/>
      <c r="T1272" s="160"/>
      <c r="U1272" s="160"/>
      <c r="V1272" s="160"/>
      <c r="W1272" s="160"/>
      <c r="X1272" s="150"/>
      <c r="Y1272" s="150"/>
      <c r="Z1272" s="150"/>
      <c r="AA1272" s="150"/>
      <c r="AB1272" s="150"/>
      <c r="AC1272" s="150"/>
      <c r="AD1272" s="150"/>
      <c r="AE1272" s="150"/>
      <c r="AF1272" s="150"/>
      <c r="AG1272" s="150" t="s">
        <v>315</v>
      </c>
      <c r="AH1272" s="150"/>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1" x14ac:dyDescent="0.2">
      <c r="A1273" s="174">
        <v>197</v>
      </c>
      <c r="B1273" s="175" t="s">
        <v>1191</v>
      </c>
      <c r="C1273" s="185" t="s">
        <v>1192</v>
      </c>
      <c r="D1273" s="176" t="s">
        <v>405</v>
      </c>
      <c r="E1273" s="177">
        <v>13.865</v>
      </c>
      <c r="F1273" s="178"/>
      <c r="G1273" s="179">
        <f>ROUND(E1273*F1273,2)</f>
        <v>0</v>
      </c>
      <c r="H1273" s="178"/>
      <c r="I1273" s="179">
        <f>ROUND(E1273*H1273,2)</f>
        <v>0</v>
      </c>
      <c r="J1273" s="178"/>
      <c r="K1273" s="179">
        <f>ROUND(E1273*J1273,2)</f>
        <v>0</v>
      </c>
      <c r="L1273" s="179">
        <v>21</v>
      </c>
      <c r="M1273" s="179">
        <f>G1273*(1+L1273/100)</f>
        <v>0</v>
      </c>
      <c r="N1273" s="179">
        <v>1.035E-2</v>
      </c>
      <c r="O1273" s="179">
        <f>ROUND(E1273*N1273,2)</f>
        <v>0.14000000000000001</v>
      </c>
      <c r="P1273" s="179">
        <v>0</v>
      </c>
      <c r="Q1273" s="179">
        <f>ROUND(E1273*P1273,2)</f>
        <v>0</v>
      </c>
      <c r="R1273" s="179"/>
      <c r="S1273" s="179" t="s">
        <v>342</v>
      </c>
      <c r="T1273" s="180" t="s">
        <v>311</v>
      </c>
      <c r="U1273" s="160">
        <v>0.35149999999999998</v>
      </c>
      <c r="V1273" s="160">
        <f>ROUND(E1273*U1273,2)</f>
        <v>4.87</v>
      </c>
      <c r="W1273" s="160"/>
      <c r="X1273" s="150"/>
      <c r="Y1273" s="150"/>
      <c r="Z1273" s="150"/>
      <c r="AA1273" s="150"/>
      <c r="AB1273" s="150"/>
      <c r="AC1273" s="150"/>
      <c r="AD1273" s="150"/>
      <c r="AE1273" s="150"/>
      <c r="AF1273" s="150"/>
      <c r="AG1273" s="150" t="s">
        <v>556</v>
      </c>
      <c r="AH1273" s="150"/>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1" x14ac:dyDescent="0.2">
      <c r="A1274" s="157"/>
      <c r="B1274" s="158"/>
      <c r="C1274" s="186" t="s">
        <v>610</v>
      </c>
      <c r="D1274" s="165"/>
      <c r="E1274" s="166"/>
      <c r="F1274" s="160"/>
      <c r="G1274" s="160"/>
      <c r="H1274" s="160"/>
      <c r="I1274" s="160"/>
      <c r="J1274" s="160"/>
      <c r="K1274" s="160"/>
      <c r="L1274" s="160"/>
      <c r="M1274" s="160"/>
      <c r="N1274" s="160"/>
      <c r="O1274" s="160"/>
      <c r="P1274" s="160"/>
      <c r="Q1274" s="160"/>
      <c r="R1274" s="160"/>
      <c r="S1274" s="160"/>
      <c r="T1274" s="160"/>
      <c r="U1274" s="160"/>
      <c r="V1274" s="160"/>
      <c r="W1274" s="160"/>
      <c r="X1274" s="150"/>
      <c r="Y1274" s="150"/>
      <c r="Z1274" s="150"/>
      <c r="AA1274" s="150"/>
      <c r="AB1274" s="150"/>
      <c r="AC1274" s="150"/>
      <c r="AD1274" s="150"/>
      <c r="AE1274" s="150"/>
      <c r="AF1274" s="150"/>
      <c r="AG1274" s="150" t="s">
        <v>335</v>
      </c>
      <c r="AH1274" s="150">
        <v>0</v>
      </c>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1" x14ac:dyDescent="0.2">
      <c r="A1275" s="157"/>
      <c r="B1275" s="158"/>
      <c r="C1275" s="186" t="s">
        <v>611</v>
      </c>
      <c r="D1275" s="165"/>
      <c r="E1275" s="166"/>
      <c r="F1275" s="160"/>
      <c r="G1275" s="160"/>
      <c r="H1275" s="160"/>
      <c r="I1275" s="160"/>
      <c r="J1275" s="160"/>
      <c r="K1275" s="160"/>
      <c r="L1275" s="160"/>
      <c r="M1275" s="160"/>
      <c r="N1275" s="160"/>
      <c r="O1275" s="160"/>
      <c r="P1275" s="160"/>
      <c r="Q1275" s="160"/>
      <c r="R1275" s="160"/>
      <c r="S1275" s="160"/>
      <c r="T1275" s="160"/>
      <c r="U1275" s="160"/>
      <c r="V1275" s="160"/>
      <c r="W1275" s="160"/>
      <c r="X1275" s="150"/>
      <c r="Y1275" s="150"/>
      <c r="Z1275" s="150"/>
      <c r="AA1275" s="150"/>
      <c r="AB1275" s="150"/>
      <c r="AC1275" s="150"/>
      <c r="AD1275" s="150"/>
      <c r="AE1275" s="150"/>
      <c r="AF1275" s="150"/>
      <c r="AG1275" s="150" t="s">
        <v>335</v>
      </c>
      <c r="AH1275" s="150">
        <v>0</v>
      </c>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outlineLevel="1" x14ac:dyDescent="0.2">
      <c r="A1276" s="157"/>
      <c r="B1276" s="158"/>
      <c r="C1276" s="186" t="s">
        <v>1188</v>
      </c>
      <c r="D1276" s="165"/>
      <c r="E1276" s="166">
        <v>2.8050000000000002</v>
      </c>
      <c r="F1276" s="160"/>
      <c r="G1276" s="160"/>
      <c r="H1276" s="160"/>
      <c r="I1276" s="160"/>
      <c r="J1276" s="160"/>
      <c r="K1276" s="160"/>
      <c r="L1276" s="160"/>
      <c r="M1276" s="160"/>
      <c r="N1276" s="160"/>
      <c r="O1276" s="160"/>
      <c r="P1276" s="160"/>
      <c r="Q1276" s="160"/>
      <c r="R1276" s="160"/>
      <c r="S1276" s="160"/>
      <c r="T1276" s="160"/>
      <c r="U1276" s="160"/>
      <c r="V1276" s="160"/>
      <c r="W1276" s="160"/>
      <c r="X1276" s="150"/>
      <c r="Y1276" s="150"/>
      <c r="Z1276" s="150"/>
      <c r="AA1276" s="150"/>
      <c r="AB1276" s="150"/>
      <c r="AC1276" s="150"/>
      <c r="AD1276" s="150"/>
      <c r="AE1276" s="150"/>
      <c r="AF1276" s="150"/>
      <c r="AG1276" s="150" t="s">
        <v>335</v>
      </c>
      <c r="AH1276" s="150">
        <v>0</v>
      </c>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1" x14ac:dyDescent="0.2">
      <c r="A1277" s="157"/>
      <c r="B1277" s="158"/>
      <c r="C1277" s="186" t="s">
        <v>613</v>
      </c>
      <c r="D1277" s="165"/>
      <c r="E1277" s="166"/>
      <c r="F1277" s="160"/>
      <c r="G1277" s="160"/>
      <c r="H1277" s="160"/>
      <c r="I1277" s="160"/>
      <c r="J1277" s="160"/>
      <c r="K1277" s="160"/>
      <c r="L1277" s="160"/>
      <c r="M1277" s="160"/>
      <c r="N1277" s="160"/>
      <c r="O1277" s="160"/>
      <c r="P1277" s="160"/>
      <c r="Q1277" s="160"/>
      <c r="R1277" s="160"/>
      <c r="S1277" s="160"/>
      <c r="T1277" s="160"/>
      <c r="U1277" s="160"/>
      <c r="V1277" s="160"/>
      <c r="W1277" s="160"/>
      <c r="X1277" s="150"/>
      <c r="Y1277" s="150"/>
      <c r="Z1277" s="150"/>
      <c r="AA1277" s="150"/>
      <c r="AB1277" s="150"/>
      <c r="AC1277" s="150"/>
      <c r="AD1277" s="150"/>
      <c r="AE1277" s="150"/>
      <c r="AF1277" s="150"/>
      <c r="AG1277" s="150" t="s">
        <v>335</v>
      </c>
      <c r="AH1277" s="150">
        <v>0</v>
      </c>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outlineLevel="1" x14ac:dyDescent="0.2">
      <c r="A1278" s="157"/>
      <c r="B1278" s="158"/>
      <c r="C1278" s="186" t="s">
        <v>1189</v>
      </c>
      <c r="D1278" s="165"/>
      <c r="E1278" s="166">
        <v>3.82</v>
      </c>
      <c r="F1278" s="160"/>
      <c r="G1278" s="160"/>
      <c r="H1278" s="160"/>
      <c r="I1278" s="160"/>
      <c r="J1278" s="160"/>
      <c r="K1278" s="160"/>
      <c r="L1278" s="160"/>
      <c r="M1278" s="160"/>
      <c r="N1278" s="160"/>
      <c r="O1278" s="160"/>
      <c r="P1278" s="160"/>
      <c r="Q1278" s="160"/>
      <c r="R1278" s="160"/>
      <c r="S1278" s="160"/>
      <c r="T1278" s="160"/>
      <c r="U1278" s="160"/>
      <c r="V1278" s="160"/>
      <c r="W1278" s="160"/>
      <c r="X1278" s="150"/>
      <c r="Y1278" s="150"/>
      <c r="Z1278" s="150"/>
      <c r="AA1278" s="150"/>
      <c r="AB1278" s="150"/>
      <c r="AC1278" s="150"/>
      <c r="AD1278" s="150"/>
      <c r="AE1278" s="150"/>
      <c r="AF1278" s="150"/>
      <c r="AG1278" s="150" t="s">
        <v>335</v>
      </c>
      <c r="AH1278" s="150">
        <v>0</v>
      </c>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1" x14ac:dyDescent="0.2">
      <c r="A1279" s="157"/>
      <c r="B1279" s="158"/>
      <c r="C1279" s="186" t="s">
        <v>615</v>
      </c>
      <c r="D1279" s="165"/>
      <c r="E1279" s="166"/>
      <c r="F1279" s="160"/>
      <c r="G1279" s="160"/>
      <c r="H1279" s="160"/>
      <c r="I1279" s="160"/>
      <c r="J1279" s="160"/>
      <c r="K1279" s="160"/>
      <c r="L1279" s="160"/>
      <c r="M1279" s="160"/>
      <c r="N1279" s="160"/>
      <c r="O1279" s="160"/>
      <c r="P1279" s="160"/>
      <c r="Q1279" s="160"/>
      <c r="R1279" s="160"/>
      <c r="S1279" s="160"/>
      <c r="T1279" s="160"/>
      <c r="U1279" s="160"/>
      <c r="V1279" s="160"/>
      <c r="W1279" s="160"/>
      <c r="X1279" s="150"/>
      <c r="Y1279" s="150"/>
      <c r="Z1279" s="150"/>
      <c r="AA1279" s="150"/>
      <c r="AB1279" s="150"/>
      <c r="AC1279" s="150"/>
      <c r="AD1279" s="150"/>
      <c r="AE1279" s="150"/>
      <c r="AF1279" s="150"/>
      <c r="AG1279" s="150" t="s">
        <v>335</v>
      </c>
      <c r="AH1279" s="150">
        <v>0</v>
      </c>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outlineLevel="1" x14ac:dyDescent="0.2">
      <c r="A1280" s="157"/>
      <c r="B1280" s="158"/>
      <c r="C1280" s="186" t="s">
        <v>1190</v>
      </c>
      <c r="D1280" s="165"/>
      <c r="E1280" s="166">
        <v>7.24</v>
      </c>
      <c r="F1280" s="160"/>
      <c r="G1280" s="160"/>
      <c r="H1280" s="160"/>
      <c r="I1280" s="160"/>
      <c r="J1280" s="160"/>
      <c r="K1280" s="160"/>
      <c r="L1280" s="160"/>
      <c r="M1280" s="160"/>
      <c r="N1280" s="160"/>
      <c r="O1280" s="160"/>
      <c r="P1280" s="160"/>
      <c r="Q1280" s="160"/>
      <c r="R1280" s="160"/>
      <c r="S1280" s="160"/>
      <c r="T1280" s="160"/>
      <c r="U1280" s="160"/>
      <c r="V1280" s="160"/>
      <c r="W1280" s="160"/>
      <c r="X1280" s="150"/>
      <c r="Y1280" s="150"/>
      <c r="Z1280" s="150"/>
      <c r="AA1280" s="150"/>
      <c r="AB1280" s="150"/>
      <c r="AC1280" s="150"/>
      <c r="AD1280" s="150"/>
      <c r="AE1280" s="150"/>
      <c r="AF1280" s="150"/>
      <c r="AG1280" s="150" t="s">
        <v>335</v>
      </c>
      <c r="AH1280" s="150">
        <v>0</v>
      </c>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1" x14ac:dyDescent="0.2">
      <c r="A1281" s="157"/>
      <c r="B1281" s="158"/>
      <c r="C1281" s="246"/>
      <c r="D1281" s="247"/>
      <c r="E1281" s="247"/>
      <c r="F1281" s="247"/>
      <c r="G1281" s="247"/>
      <c r="H1281" s="160"/>
      <c r="I1281" s="160"/>
      <c r="J1281" s="160"/>
      <c r="K1281" s="160"/>
      <c r="L1281" s="160"/>
      <c r="M1281" s="160"/>
      <c r="N1281" s="160"/>
      <c r="O1281" s="160"/>
      <c r="P1281" s="160"/>
      <c r="Q1281" s="160"/>
      <c r="R1281" s="160"/>
      <c r="S1281" s="160"/>
      <c r="T1281" s="160"/>
      <c r="U1281" s="160"/>
      <c r="V1281" s="160"/>
      <c r="W1281" s="160"/>
      <c r="X1281" s="150"/>
      <c r="Y1281" s="150"/>
      <c r="Z1281" s="150"/>
      <c r="AA1281" s="150"/>
      <c r="AB1281" s="150"/>
      <c r="AC1281" s="150"/>
      <c r="AD1281" s="150"/>
      <c r="AE1281" s="150"/>
      <c r="AF1281" s="150"/>
      <c r="AG1281" s="150" t="s">
        <v>315</v>
      </c>
      <c r="AH1281" s="150"/>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outlineLevel="1" x14ac:dyDescent="0.2">
      <c r="A1282" s="174">
        <v>198</v>
      </c>
      <c r="B1282" s="175" t="s">
        <v>1193</v>
      </c>
      <c r="C1282" s="185" t="s">
        <v>1194</v>
      </c>
      <c r="D1282" s="176" t="s">
        <v>405</v>
      </c>
      <c r="E1282" s="177">
        <v>290.95999999999998</v>
      </c>
      <c r="F1282" s="178"/>
      <c r="G1282" s="179">
        <f>ROUND(E1282*F1282,2)</f>
        <v>0</v>
      </c>
      <c r="H1282" s="178"/>
      <c r="I1282" s="179">
        <f>ROUND(E1282*H1282,2)</f>
        <v>0</v>
      </c>
      <c r="J1282" s="178"/>
      <c r="K1282" s="179">
        <f>ROUND(E1282*J1282,2)</f>
        <v>0</v>
      </c>
      <c r="L1282" s="179">
        <v>21</v>
      </c>
      <c r="M1282" s="179">
        <f>G1282*(1+L1282/100)</f>
        <v>0</v>
      </c>
      <c r="N1282" s="179">
        <v>1.035E-2</v>
      </c>
      <c r="O1282" s="179">
        <f>ROUND(E1282*N1282,2)</f>
        <v>3.01</v>
      </c>
      <c r="P1282" s="179">
        <v>0</v>
      </c>
      <c r="Q1282" s="179">
        <f>ROUND(E1282*P1282,2)</f>
        <v>0</v>
      </c>
      <c r="R1282" s="179"/>
      <c r="S1282" s="179" t="s">
        <v>342</v>
      </c>
      <c r="T1282" s="180" t="s">
        <v>311</v>
      </c>
      <c r="U1282" s="160">
        <v>0.35149999999999998</v>
      </c>
      <c r="V1282" s="160">
        <f>ROUND(E1282*U1282,2)</f>
        <v>102.27</v>
      </c>
      <c r="W1282" s="160"/>
      <c r="X1282" s="150"/>
      <c r="Y1282" s="150"/>
      <c r="Z1282" s="150"/>
      <c r="AA1282" s="150"/>
      <c r="AB1282" s="150"/>
      <c r="AC1282" s="150"/>
      <c r="AD1282" s="150"/>
      <c r="AE1282" s="150"/>
      <c r="AF1282" s="150"/>
      <c r="AG1282" s="150" t="s">
        <v>556</v>
      </c>
      <c r="AH1282" s="150"/>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outlineLevel="1" x14ac:dyDescent="0.2">
      <c r="A1283" s="157"/>
      <c r="B1283" s="158"/>
      <c r="C1283" s="186" t="s">
        <v>1195</v>
      </c>
      <c r="D1283" s="165"/>
      <c r="E1283" s="166"/>
      <c r="F1283" s="160"/>
      <c r="G1283" s="160"/>
      <c r="H1283" s="160"/>
      <c r="I1283" s="160"/>
      <c r="J1283" s="160"/>
      <c r="K1283" s="160"/>
      <c r="L1283" s="160"/>
      <c r="M1283" s="160"/>
      <c r="N1283" s="160"/>
      <c r="O1283" s="160"/>
      <c r="P1283" s="160"/>
      <c r="Q1283" s="160"/>
      <c r="R1283" s="160"/>
      <c r="S1283" s="160"/>
      <c r="T1283" s="160"/>
      <c r="U1283" s="160"/>
      <c r="V1283" s="160"/>
      <c r="W1283" s="160"/>
      <c r="X1283" s="150"/>
      <c r="Y1283" s="150"/>
      <c r="Z1283" s="150"/>
      <c r="AA1283" s="150"/>
      <c r="AB1283" s="150"/>
      <c r="AC1283" s="150"/>
      <c r="AD1283" s="150"/>
      <c r="AE1283" s="150"/>
      <c r="AF1283" s="150"/>
      <c r="AG1283" s="150" t="s">
        <v>335</v>
      </c>
      <c r="AH1283" s="150">
        <v>0</v>
      </c>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ht="22.5" outlineLevel="1" x14ac:dyDescent="0.2">
      <c r="A1284" s="157"/>
      <c r="B1284" s="158"/>
      <c r="C1284" s="186" t="s">
        <v>1196</v>
      </c>
      <c r="D1284" s="165"/>
      <c r="E1284" s="166"/>
      <c r="F1284" s="160"/>
      <c r="G1284" s="160"/>
      <c r="H1284" s="160"/>
      <c r="I1284" s="160"/>
      <c r="J1284" s="160"/>
      <c r="K1284" s="160"/>
      <c r="L1284" s="160"/>
      <c r="M1284" s="160"/>
      <c r="N1284" s="160"/>
      <c r="O1284" s="160"/>
      <c r="P1284" s="160"/>
      <c r="Q1284" s="160"/>
      <c r="R1284" s="160"/>
      <c r="S1284" s="160"/>
      <c r="T1284" s="160"/>
      <c r="U1284" s="160"/>
      <c r="V1284" s="160"/>
      <c r="W1284" s="160"/>
      <c r="X1284" s="150"/>
      <c r="Y1284" s="150"/>
      <c r="Z1284" s="150"/>
      <c r="AA1284" s="150"/>
      <c r="AB1284" s="150"/>
      <c r="AC1284" s="150"/>
      <c r="AD1284" s="150"/>
      <c r="AE1284" s="150"/>
      <c r="AF1284" s="150"/>
      <c r="AG1284" s="150" t="s">
        <v>335</v>
      </c>
      <c r="AH1284" s="150">
        <v>0</v>
      </c>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1" x14ac:dyDescent="0.2">
      <c r="A1285" s="157"/>
      <c r="B1285" s="158"/>
      <c r="C1285" s="186" t="s">
        <v>649</v>
      </c>
      <c r="D1285" s="165"/>
      <c r="E1285" s="166"/>
      <c r="F1285" s="160"/>
      <c r="G1285" s="160"/>
      <c r="H1285" s="160"/>
      <c r="I1285" s="160"/>
      <c r="J1285" s="160"/>
      <c r="K1285" s="160"/>
      <c r="L1285" s="160"/>
      <c r="M1285" s="160"/>
      <c r="N1285" s="160"/>
      <c r="O1285" s="160"/>
      <c r="P1285" s="160"/>
      <c r="Q1285" s="160"/>
      <c r="R1285" s="160"/>
      <c r="S1285" s="160"/>
      <c r="T1285" s="160"/>
      <c r="U1285" s="160"/>
      <c r="V1285" s="160"/>
      <c r="W1285" s="160"/>
      <c r="X1285" s="150"/>
      <c r="Y1285" s="150"/>
      <c r="Z1285" s="150"/>
      <c r="AA1285" s="150"/>
      <c r="AB1285" s="150"/>
      <c r="AC1285" s="150"/>
      <c r="AD1285" s="150"/>
      <c r="AE1285" s="150"/>
      <c r="AF1285" s="150"/>
      <c r="AG1285" s="150" t="s">
        <v>335</v>
      </c>
      <c r="AH1285" s="150">
        <v>0</v>
      </c>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outlineLevel="1" x14ac:dyDescent="0.2">
      <c r="A1286" s="157"/>
      <c r="B1286" s="158"/>
      <c r="C1286" s="186" t="s">
        <v>650</v>
      </c>
      <c r="D1286" s="165"/>
      <c r="E1286" s="166">
        <v>9.52</v>
      </c>
      <c r="F1286" s="160"/>
      <c r="G1286" s="160"/>
      <c r="H1286" s="160"/>
      <c r="I1286" s="160"/>
      <c r="J1286" s="160"/>
      <c r="K1286" s="160"/>
      <c r="L1286" s="160"/>
      <c r="M1286" s="160"/>
      <c r="N1286" s="160"/>
      <c r="O1286" s="160"/>
      <c r="P1286" s="160"/>
      <c r="Q1286" s="160"/>
      <c r="R1286" s="160"/>
      <c r="S1286" s="160"/>
      <c r="T1286" s="160"/>
      <c r="U1286" s="160"/>
      <c r="V1286" s="160"/>
      <c r="W1286" s="160"/>
      <c r="X1286" s="150"/>
      <c r="Y1286" s="150"/>
      <c r="Z1286" s="150"/>
      <c r="AA1286" s="150"/>
      <c r="AB1286" s="150"/>
      <c r="AC1286" s="150"/>
      <c r="AD1286" s="150"/>
      <c r="AE1286" s="150"/>
      <c r="AF1286" s="150"/>
      <c r="AG1286" s="150" t="s">
        <v>335</v>
      </c>
      <c r="AH1286" s="150">
        <v>0</v>
      </c>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1" x14ac:dyDescent="0.2">
      <c r="A1287" s="157"/>
      <c r="B1287" s="158"/>
      <c r="C1287" s="186" t="s">
        <v>651</v>
      </c>
      <c r="D1287" s="165"/>
      <c r="E1287" s="166"/>
      <c r="F1287" s="160"/>
      <c r="G1287" s="160"/>
      <c r="H1287" s="160"/>
      <c r="I1287" s="160"/>
      <c r="J1287" s="160"/>
      <c r="K1287" s="160"/>
      <c r="L1287" s="160"/>
      <c r="M1287" s="160"/>
      <c r="N1287" s="160"/>
      <c r="O1287" s="160"/>
      <c r="P1287" s="160"/>
      <c r="Q1287" s="160"/>
      <c r="R1287" s="160"/>
      <c r="S1287" s="160"/>
      <c r="T1287" s="160"/>
      <c r="U1287" s="160"/>
      <c r="V1287" s="160"/>
      <c r="W1287" s="160"/>
      <c r="X1287" s="150"/>
      <c r="Y1287" s="150"/>
      <c r="Z1287" s="150"/>
      <c r="AA1287" s="150"/>
      <c r="AB1287" s="150"/>
      <c r="AC1287" s="150"/>
      <c r="AD1287" s="150"/>
      <c r="AE1287" s="150"/>
      <c r="AF1287" s="150"/>
      <c r="AG1287" s="150" t="s">
        <v>335</v>
      </c>
      <c r="AH1287" s="150">
        <v>0</v>
      </c>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outlineLevel="1" x14ac:dyDescent="0.2">
      <c r="A1288" s="157"/>
      <c r="B1288" s="158"/>
      <c r="C1288" s="186" t="s">
        <v>652</v>
      </c>
      <c r="D1288" s="165"/>
      <c r="E1288" s="166">
        <v>16.53</v>
      </c>
      <c r="F1288" s="160"/>
      <c r="G1288" s="160"/>
      <c r="H1288" s="160"/>
      <c r="I1288" s="160"/>
      <c r="J1288" s="160"/>
      <c r="K1288" s="160"/>
      <c r="L1288" s="160"/>
      <c r="M1288" s="160"/>
      <c r="N1288" s="160"/>
      <c r="O1288" s="160"/>
      <c r="P1288" s="160"/>
      <c r="Q1288" s="160"/>
      <c r="R1288" s="160"/>
      <c r="S1288" s="160"/>
      <c r="T1288" s="160"/>
      <c r="U1288" s="160"/>
      <c r="V1288" s="160"/>
      <c r="W1288" s="160"/>
      <c r="X1288" s="150"/>
      <c r="Y1288" s="150"/>
      <c r="Z1288" s="150"/>
      <c r="AA1288" s="150"/>
      <c r="AB1288" s="150"/>
      <c r="AC1288" s="150"/>
      <c r="AD1288" s="150"/>
      <c r="AE1288" s="150"/>
      <c r="AF1288" s="150"/>
      <c r="AG1288" s="150" t="s">
        <v>335</v>
      </c>
      <c r="AH1288" s="150">
        <v>0</v>
      </c>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outlineLevel="1" x14ac:dyDescent="0.2">
      <c r="A1289" s="157"/>
      <c r="B1289" s="158"/>
      <c r="C1289" s="186" t="s">
        <v>610</v>
      </c>
      <c r="D1289" s="165"/>
      <c r="E1289" s="166"/>
      <c r="F1289" s="160"/>
      <c r="G1289" s="160"/>
      <c r="H1289" s="160"/>
      <c r="I1289" s="160"/>
      <c r="J1289" s="160"/>
      <c r="K1289" s="160"/>
      <c r="L1289" s="160"/>
      <c r="M1289" s="160"/>
      <c r="N1289" s="160"/>
      <c r="O1289" s="160"/>
      <c r="P1289" s="160"/>
      <c r="Q1289" s="160"/>
      <c r="R1289" s="160"/>
      <c r="S1289" s="160"/>
      <c r="T1289" s="160"/>
      <c r="U1289" s="160"/>
      <c r="V1289" s="160"/>
      <c r="W1289" s="160"/>
      <c r="X1289" s="150"/>
      <c r="Y1289" s="150"/>
      <c r="Z1289" s="150"/>
      <c r="AA1289" s="150"/>
      <c r="AB1289" s="150"/>
      <c r="AC1289" s="150"/>
      <c r="AD1289" s="150"/>
      <c r="AE1289" s="150"/>
      <c r="AF1289" s="150"/>
      <c r="AG1289" s="150" t="s">
        <v>335</v>
      </c>
      <c r="AH1289" s="150">
        <v>0</v>
      </c>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1" x14ac:dyDescent="0.2">
      <c r="A1290" s="157"/>
      <c r="B1290" s="158"/>
      <c r="C1290" s="186" t="s">
        <v>646</v>
      </c>
      <c r="D1290" s="165"/>
      <c r="E1290" s="166"/>
      <c r="F1290" s="160"/>
      <c r="G1290" s="160"/>
      <c r="H1290" s="160"/>
      <c r="I1290" s="160"/>
      <c r="J1290" s="160"/>
      <c r="K1290" s="160"/>
      <c r="L1290" s="160"/>
      <c r="M1290" s="160"/>
      <c r="N1290" s="160"/>
      <c r="O1290" s="160"/>
      <c r="P1290" s="160"/>
      <c r="Q1290" s="160"/>
      <c r="R1290" s="160"/>
      <c r="S1290" s="160"/>
      <c r="T1290" s="160"/>
      <c r="U1290" s="160"/>
      <c r="V1290" s="160"/>
      <c r="W1290" s="160"/>
      <c r="X1290" s="150"/>
      <c r="Y1290" s="150"/>
      <c r="Z1290" s="150"/>
      <c r="AA1290" s="150"/>
      <c r="AB1290" s="150"/>
      <c r="AC1290" s="150"/>
      <c r="AD1290" s="150"/>
      <c r="AE1290" s="150"/>
      <c r="AF1290" s="150"/>
      <c r="AG1290" s="150" t="s">
        <v>335</v>
      </c>
      <c r="AH1290" s="150">
        <v>0</v>
      </c>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1" x14ac:dyDescent="0.2">
      <c r="A1291" s="157"/>
      <c r="B1291" s="158"/>
      <c r="C1291" s="186" t="s">
        <v>678</v>
      </c>
      <c r="D1291" s="165"/>
      <c r="E1291" s="166">
        <v>264.91000000000003</v>
      </c>
      <c r="F1291" s="160"/>
      <c r="G1291" s="160"/>
      <c r="H1291" s="160"/>
      <c r="I1291" s="160"/>
      <c r="J1291" s="160"/>
      <c r="K1291" s="160"/>
      <c r="L1291" s="160"/>
      <c r="M1291" s="160"/>
      <c r="N1291" s="160"/>
      <c r="O1291" s="160"/>
      <c r="P1291" s="160"/>
      <c r="Q1291" s="160"/>
      <c r="R1291" s="160"/>
      <c r="S1291" s="160"/>
      <c r="T1291" s="160"/>
      <c r="U1291" s="160"/>
      <c r="V1291" s="160"/>
      <c r="W1291" s="160"/>
      <c r="X1291" s="150"/>
      <c r="Y1291" s="150"/>
      <c r="Z1291" s="150"/>
      <c r="AA1291" s="150"/>
      <c r="AB1291" s="150"/>
      <c r="AC1291" s="150"/>
      <c r="AD1291" s="150"/>
      <c r="AE1291" s="150"/>
      <c r="AF1291" s="150"/>
      <c r="AG1291" s="150" t="s">
        <v>335</v>
      </c>
      <c r="AH1291" s="150">
        <v>0</v>
      </c>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outlineLevel="1" x14ac:dyDescent="0.2">
      <c r="A1292" s="157"/>
      <c r="B1292" s="158"/>
      <c r="C1292" s="246"/>
      <c r="D1292" s="247"/>
      <c r="E1292" s="247"/>
      <c r="F1292" s="247"/>
      <c r="G1292" s="247"/>
      <c r="H1292" s="160"/>
      <c r="I1292" s="160"/>
      <c r="J1292" s="160"/>
      <c r="K1292" s="160"/>
      <c r="L1292" s="160"/>
      <c r="M1292" s="160"/>
      <c r="N1292" s="160"/>
      <c r="O1292" s="160"/>
      <c r="P1292" s="160"/>
      <c r="Q1292" s="160"/>
      <c r="R1292" s="160"/>
      <c r="S1292" s="160"/>
      <c r="T1292" s="160"/>
      <c r="U1292" s="160"/>
      <c r="V1292" s="160"/>
      <c r="W1292" s="160"/>
      <c r="X1292" s="150"/>
      <c r="Y1292" s="150"/>
      <c r="Z1292" s="150"/>
      <c r="AA1292" s="150"/>
      <c r="AB1292" s="150"/>
      <c r="AC1292" s="150"/>
      <c r="AD1292" s="150"/>
      <c r="AE1292" s="150"/>
      <c r="AF1292" s="150"/>
      <c r="AG1292" s="150" t="s">
        <v>315</v>
      </c>
      <c r="AH1292" s="150"/>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1" x14ac:dyDescent="0.2">
      <c r="A1293" s="157">
        <v>199</v>
      </c>
      <c r="B1293" s="158" t="s">
        <v>1197</v>
      </c>
      <c r="C1293" s="190" t="s">
        <v>1198</v>
      </c>
      <c r="D1293" s="159" t="s">
        <v>0</v>
      </c>
      <c r="E1293" s="182"/>
      <c r="F1293" s="161"/>
      <c r="G1293" s="160">
        <f>ROUND(E1293*F1293,2)</f>
        <v>0</v>
      </c>
      <c r="H1293" s="161"/>
      <c r="I1293" s="160">
        <f>ROUND(E1293*H1293,2)</f>
        <v>0</v>
      </c>
      <c r="J1293" s="161"/>
      <c r="K1293" s="160">
        <f>ROUND(E1293*J1293,2)</f>
        <v>0</v>
      </c>
      <c r="L1293" s="160">
        <v>21</v>
      </c>
      <c r="M1293" s="160">
        <f>G1293*(1+L1293/100)</f>
        <v>0</v>
      </c>
      <c r="N1293" s="160">
        <v>0</v>
      </c>
      <c r="O1293" s="160">
        <f>ROUND(E1293*N1293,2)</f>
        <v>0</v>
      </c>
      <c r="P1293" s="160">
        <v>0</v>
      </c>
      <c r="Q1293" s="160">
        <f>ROUND(E1293*P1293,2)</f>
        <v>0</v>
      </c>
      <c r="R1293" s="160" t="s">
        <v>1199</v>
      </c>
      <c r="S1293" s="160" t="s">
        <v>310</v>
      </c>
      <c r="T1293" s="160" t="s">
        <v>379</v>
      </c>
      <c r="U1293" s="160">
        <v>0</v>
      </c>
      <c r="V1293" s="160">
        <f>ROUND(E1293*U1293,2)</f>
        <v>0</v>
      </c>
      <c r="W1293" s="160"/>
      <c r="X1293" s="150"/>
      <c r="Y1293" s="150"/>
      <c r="Z1293" s="150"/>
      <c r="AA1293" s="150"/>
      <c r="AB1293" s="150"/>
      <c r="AC1293" s="150"/>
      <c r="AD1293" s="150"/>
      <c r="AE1293" s="150"/>
      <c r="AF1293" s="150"/>
      <c r="AG1293" s="150" t="s">
        <v>961</v>
      </c>
      <c r="AH1293" s="150"/>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1" x14ac:dyDescent="0.2">
      <c r="A1294" s="157"/>
      <c r="B1294" s="158"/>
      <c r="C1294" s="257" t="s">
        <v>1025</v>
      </c>
      <c r="D1294" s="258"/>
      <c r="E1294" s="258"/>
      <c r="F1294" s="258"/>
      <c r="G1294" s="258"/>
      <c r="H1294" s="160"/>
      <c r="I1294" s="160"/>
      <c r="J1294" s="160"/>
      <c r="K1294" s="160"/>
      <c r="L1294" s="160"/>
      <c r="M1294" s="160"/>
      <c r="N1294" s="160"/>
      <c r="O1294" s="160"/>
      <c r="P1294" s="160"/>
      <c r="Q1294" s="160"/>
      <c r="R1294" s="160"/>
      <c r="S1294" s="160"/>
      <c r="T1294" s="160"/>
      <c r="U1294" s="160"/>
      <c r="V1294" s="160"/>
      <c r="W1294" s="160"/>
      <c r="X1294" s="150"/>
      <c r="Y1294" s="150"/>
      <c r="Z1294" s="150"/>
      <c r="AA1294" s="150"/>
      <c r="AB1294" s="150"/>
      <c r="AC1294" s="150"/>
      <c r="AD1294" s="150"/>
      <c r="AE1294" s="150"/>
      <c r="AF1294" s="150"/>
      <c r="AG1294" s="150" t="s">
        <v>388</v>
      </c>
      <c r="AH1294" s="150"/>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outlineLevel="1" x14ac:dyDescent="0.2">
      <c r="A1295" s="157"/>
      <c r="B1295" s="158"/>
      <c r="C1295" s="186" t="s">
        <v>1026</v>
      </c>
      <c r="D1295" s="165"/>
      <c r="E1295" s="166"/>
      <c r="F1295" s="160"/>
      <c r="G1295" s="160"/>
      <c r="H1295" s="160"/>
      <c r="I1295" s="160"/>
      <c r="J1295" s="160"/>
      <c r="K1295" s="160"/>
      <c r="L1295" s="160"/>
      <c r="M1295" s="160"/>
      <c r="N1295" s="160"/>
      <c r="O1295" s="160"/>
      <c r="P1295" s="160"/>
      <c r="Q1295" s="160"/>
      <c r="R1295" s="160"/>
      <c r="S1295" s="160"/>
      <c r="T1295" s="160"/>
      <c r="U1295" s="160"/>
      <c r="V1295" s="160"/>
      <c r="W1295" s="160"/>
      <c r="X1295" s="150"/>
      <c r="Y1295" s="150"/>
      <c r="Z1295" s="150"/>
      <c r="AA1295" s="150"/>
      <c r="AB1295" s="150"/>
      <c r="AC1295" s="150"/>
      <c r="AD1295" s="150"/>
      <c r="AE1295" s="150"/>
      <c r="AF1295" s="150"/>
      <c r="AG1295" s="150" t="s">
        <v>335</v>
      </c>
      <c r="AH1295" s="150">
        <v>0</v>
      </c>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1" x14ac:dyDescent="0.2">
      <c r="A1296" s="157"/>
      <c r="B1296" s="158"/>
      <c r="C1296" s="186" t="s">
        <v>1200</v>
      </c>
      <c r="D1296" s="165"/>
      <c r="E1296" s="166"/>
      <c r="F1296" s="160"/>
      <c r="G1296" s="160"/>
      <c r="H1296" s="160"/>
      <c r="I1296" s="160"/>
      <c r="J1296" s="160"/>
      <c r="K1296" s="160"/>
      <c r="L1296" s="160"/>
      <c r="M1296" s="160"/>
      <c r="N1296" s="160"/>
      <c r="O1296" s="160"/>
      <c r="P1296" s="160"/>
      <c r="Q1296" s="160"/>
      <c r="R1296" s="160"/>
      <c r="S1296" s="160"/>
      <c r="T1296" s="160"/>
      <c r="U1296" s="160"/>
      <c r="V1296" s="160"/>
      <c r="W1296" s="160"/>
      <c r="X1296" s="150"/>
      <c r="Y1296" s="150"/>
      <c r="Z1296" s="150"/>
      <c r="AA1296" s="150"/>
      <c r="AB1296" s="150"/>
      <c r="AC1296" s="150"/>
      <c r="AD1296" s="150"/>
      <c r="AE1296" s="150"/>
      <c r="AF1296" s="150"/>
      <c r="AG1296" s="150" t="s">
        <v>335</v>
      </c>
      <c r="AH1296" s="150">
        <v>0</v>
      </c>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outlineLevel="1" x14ac:dyDescent="0.2">
      <c r="A1297" s="157"/>
      <c r="B1297" s="158"/>
      <c r="C1297" s="186" t="s">
        <v>1201</v>
      </c>
      <c r="D1297" s="165"/>
      <c r="E1297" s="166">
        <v>1357.5170000000001</v>
      </c>
      <c r="F1297" s="160"/>
      <c r="G1297" s="160"/>
      <c r="H1297" s="160"/>
      <c r="I1297" s="160"/>
      <c r="J1297" s="160"/>
      <c r="K1297" s="160"/>
      <c r="L1297" s="160"/>
      <c r="M1297" s="160"/>
      <c r="N1297" s="160"/>
      <c r="O1297" s="160"/>
      <c r="P1297" s="160"/>
      <c r="Q1297" s="160"/>
      <c r="R1297" s="160"/>
      <c r="S1297" s="160"/>
      <c r="T1297" s="160"/>
      <c r="U1297" s="160"/>
      <c r="V1297" s="160"/>
      <c r="W1297" s="160"/>
      <c r="X1297" s="150"/>
      <c r="Y1297" s="150"/>
      <c r="Z1297" s="150"/>
      <c r="AA1297" s="150"/>
      <c r="AB1297" s="150"/>
      <c r="AC1297" s="150"/>
      <c r="AD1297" s="150"/>
      <c r="AE1297" s="150"/>
      <c r="AF1297" s="150"/>
      <c r="AG1297" s="150" t="s">
        <v>335</v>
      </c>
      <c r="AH1297" s="150">
        <v>0</v>
      </c>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1" x14ac:dyDescent="0.2">
      <c r="A1298" s="157"/>
      <c r="B1298" s="158"/>
      <c r="C1298" s="246"/>
      <c r="D1298" s="247"/>
      <c r="E1298" s="247"/>
      <c r="F1298" s="247"/>
      <c r="G1298" s="247"/>
      <c r="H1298" s="160"/>
      <c r="I1298" s="160"/>
      <c r="J1298" s="160"/>
      <c r="K1298" s="160"/>
      <c r="L1298" s="160"/>
      <c r="M1298" s="160"/>
      <c r="N1298" s="160"/>
      <c r="O1298" s="160"/>
      <c r="P1298" s="160"/>
      <c r="Q1298" s="160"/>
      <c r="R1298" s="160"/>
      <c r="S1298" s="160"/>
      <c r="T1298" s="160"/>
      <c r="U1298" s="160"/>
      <c r="V1298" s="160"/>
      <c r="W1298" s="160"/>
      <c r="X1298" s="150"/>
      <c r="Y1298" s="150"/>
      <c r="Z1298" s="150"/>
      <c r="AA1298" s="150"/>
      <c r="AB1298" s="150"/>
      <c r="AC1298" s="150"/>
      <c r="AD1298" s="150"/>
      <c r="AE1298" s="150"/>
      <c r="AF1298" s="150"/>
      <c r="AG1298" s="150" t="s">
        <v>315</v>
      </c>
      <c r="AH1298" s="150"/>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x14ac:dyDescent="0.2">
      <c r="A1299" s="168" t="s">
        <v>305</v>
      </c>
      <c r="B1299" s="169" t="s">
        <v>263</v>
      </c>
      <c r="C1299" s="184" t="s">
        <v>264</v>
      </c>
      <c r="D1299" s="170"/>
      <c r="E1299" s="171"/>
      <c r="F1299" s="172"/>
      <c r="G1299" s="172">
        <f>SUMIF(AG1300:AG1382,"&lt;&gt;NOR",G1300:G1382)</f>
        <v>0</v>
      </c>
      <c r="H1299" s="172"/>
      <c r="I1299" s="172">
        <f>SUM(I1300:I1382)</f>
        <v>0</v>
      </c>
      <c r="J1299" s="172"/>
      <c r="K1299" s="172">
        <f>SUM(K1300:K1382)</f>
        <v>0</v>
      </c>
      <c r="L1299" s="172"/>
      <c r="M1299" s="172">
        <f>SUM(M1300:M1382)</f>
        <v>0</v>
      </c>
      <c r="N1299" s="172"/>
      <c r="O1299" s="172">
        <f>SUM(O1300:O1382)</f>
        <v>11.57</v>
      </c>
      <c r="P1299" s="172"/>
      <c r="Q1299" s="172">
        <f>SUM(Q1300:Q1382)</f>
        <v>2.7</v>
      </c>
      <c r="R1299" s="172"/>
      <c r="S1299" s="172"/>
      <c r="T1299" s="173"/>
      <c r="U1299" s="167"/>
      <c r="V1299" s="167">
        <f>SUM(V1300:V1382)</f>
        <v>964.94</v>
      </c>
      <c r="W1299" s="167"/>
      <c r="AG1299" t="s">
        <v>306</v>
      </c>
    </row>
    <row r="1300" spans="1:60" outlineLevel="1" x14ac:dyDescent="0.2">
      <c r="A1300" s="174">
        <v>200</v>
      </c>
      <c r="B1300" s="175" t="s">
        <v>1202</v>
      </c>
      <c r="C1300" s="185" t="s">
        <v>1203</v>
      </c>
      <c r="D1300" s="176" t="s">
        <v>460</v>
      </c>
      <c r="E1300" s="177">
        <v>201.39840000000001</v>
      </c>
      <c r="F1300" s="178"/>
      <c r="G1300" s="179">
        <f>ROUND(E1300*F1300,2)</f>
        <v>0</v>
      </c>
      <c r="H1300" s="178"/>
      <c r="I1300" s="179">
        <f>ROUND(E1300*H1300,2)</f>
        <v>0</v>
      </c>
      <c r="J1300" s="178"/>
      <c r="K1300" s="179">
        <f>ROUND(E1300*J1300,2)</f>
        <v>0</v>
      </c>
      <c r="L1300" s="179">
        <v>21</v>
      </c>
      <c r="M1300" s="179">
        <f>G1300*(1+L1300/100)</f>
        <v>0</v>
      </c>
      <c r="N1300" s="179">
        <v>4.0000000000000003E-5</v>
      </c>
      <c r="O1300" s="179">
        <f>ROUND(E1300*N1300,2)</f>
        <v>0.01</v>
      </c>
      <c r="P1300" s="179">
        <v>0</v>
      </c>
      <c r="Q1300" s="179">
        <f>ROUND(E1300*P1300,2)</f>
        <v>0</v>
      </c>
      <c r="R1300" s="179" t="s">
        <v>1204</v>
      </c>
      <c r="S1300" s="179" t="s">
        <v>310</v>
      </c>
      <c r="T1300" s="180" t="s">
        <v>379</v>
      </c>
      <c r="U1300" s="160">
        <v>0</v>
      </c>
      <c r="V1300" s="160">
        <f>ROUND(E1300*U1300,2)</f>
        <v>0</v>
      </c>
      <c r="W1300" s="160"/>
      <c r="X1300" s="150"/>
      <c r="Y1300" s="150"/>
      <c r="Z1300" s="150"/>
      <c r="AA1300" s="150"/>
      <c r="AB1300" s="150"/>
      <c r="AC1300" s="150"/>
      <c r="AD1300" s="150"/>
      <c r="AE1300" s="150"/>
      <c r="AF1300" s="150"/>
      <c r="AG1300" s="150" t="s">
        <v>556</v>
      </c>
      <c r="AH1300" s="150"/>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1" x14ac:dyDescent="0.2">
      <c r="A1301" s="157"/>
      <c r="B1301" s="158"/>
      <c r="C1301" s="186" t="s">
        <v>1205</v>
      </c>
      <c r="D1301" s="165"/>
      <c r="E1301" s="166"/>
      <c r="F1301" s="160"/>
      <c r="G1301" s="160"/>
      <c r="H1301" s="160"/>
      <c r="I1301" s="160"/>
      <c r="J1301" s="160"/>
      <c r="K1301" s="160"/>
      <c r="L1301" s="160"/>
      <c r="M1301" s="160"/>
      <c r="N1301" s="160"/>
      <c r="O1301" s="160"/>
      <c r="P1301" s="160"/>
      <c r="Q1301" s="160"/>
      <c r="R1301" s="160"/>
      <c r="S1301" s="160"/>
      <c r="T1301" s="160"/>
      <c r="U1301" s="160"/>
      <c r="V1301" s="160"/>
      <c r="W1301" s="160"/>
      <c r="X1301" s="150"/>
      <c r="Y1301" s="150"/>
      <c r="Z1301" s="150"/>
      <c r="AA1301" s="150"/>
      <c r="AB1301" s="150"/>
      <c r="AC1301" s="150"/>
      <c r="AD1301" s="150"/>
      <c r="AE1301" s="150"/>
      <c r="AF1301" s="150"/>
      <c r="AG1301" s="150" t="s">
        <v>335</v>
      </c>
      <c r="AH1301" s="150">
        <v>0</v>
      </c>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1" x14ac:dyDescent="0.2">
      <c r="A1302" s="157"/>
      <c r="B1302" s="158"/>
      <c r="C1302" s="186" t="s">
        <v>985</v>
      </c>
      <c r="D1302" s="165"/>
      <c r="E1302" s="166"/>
      <c r="F1302" s="160"/>
      <c r="G1302" s="160"/>
      <c r="H1302" s="160"/>
      <c r="I1302" s="160"/>
      <c r="J1302" s="160"/>
      <c r="K1302" s="160"/>
      <c r="L1302" s="160"/>
      <c r="M1302" s="160"/>
      <c r="N1302" s="160"/>
      <c r="O1302" s="160"/>
      <c r="P1302" s="160"/>
      <c r="Q1302" s="160"/>
      <c r="R1302" s="160"/>
      <c r="S1302" s="160"/>
      <c r="T1302" s="160"/>
      <c r="U1302" s="160"/>
      <c r="V1302" s="160"/>
      <c r="W1302" s="160"/>
      <c r="X1302" s="150"/>
      <c r="Y1302" s="150"/>
      <c r="Z1302" s="150"/>
      <c r="AA1302" s="150"/>
      <c r="AB1302" s="150"/>
      <c r="AC1302" s="150"/>
      <c r="AD1302" s="150"/>
      <c r="AE1302" s="150"/>
      <c r="AF1302" s="150"/>
      <c r="AG1302" s="150" t="s">
        <v>335</v>
      </c>
      <c r="AH1302" s="150">
        <v>0</v>
      </c>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1" x14ac:dyDescent="0.2">
      <c r="A1303" s="157"/>
      <c r="B1303" s="158"/>
      <c r="C1303" s="186" t="s">
        <v>1206</v>
      </c>
      <c r="D1303" s="165"/>
      <c r="E1303" s="166">
        <v>201.39840000000001</v>
      </c>
      <c r="F1303" s="160"/>
      <c r="G1303" s="160"/>
      <c r="H1303" s="160"/>
      <c r="I1303" s="160"/>
      <c r="J1303" s="160"/>
      <c r="K1303" s="160"/>
      <c r="L1303" s="160"/>
      <c r="M1303" s="160"/>
      <c r="N1303" s="160"/>
      <c r="O1303" s="160"/>
      <c r="P1303" s="160"/>
      <c r="Q1303" s="160"/>
      <c r="R1303" s="160"/>
      <c r="S1303" s="160"/>
      <c r="T1303" s="160"/>
      <c r="U1303" s="160"/>
      <c r="V1303" s="160"/>
      <c r="W1303" s="160"/>
      <c r="X1303" s="150"/>
      <c r="Y1303" s="150"/>
      <c r="Z1303" s="150"/>
      <c r="AA1303" s="150"/>
      <c r="AB1303" s="150"/>
      <c r="AC1303" s="150"/>
      <c r="AD1303" s="150"/>
      <c r="AE1303" s="150"/>
      <c r="AF1303" s="150"/>
      <c r="AG1303" s="150" t="s">
        <v>335</v>
      </c>
      <c r="AH1303" s="150">
        <v>0</v>
      </c>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outlineLevel="1" x14ac:dyDescent="0.2">
      <c r="A1304" s="157"/>
      <c r="B1304" s="158"/>
      <c r="C1304" s="246"/>
      <c r="D1304" s="247"/>
      <c r="E1304" s="247"/>
      <c r="F1304" s="247"/>
      <c r="G1304" s="247"/>
      <c r="H1304" s="160"/>
      <c r="I1304" s="160"/>
      <c r="J1304" s="160"/>
      <c r="K1304" s="160"/>
      <c r="L1304" s="160"/>
      <c r="M1304" s="160"/>
      <c r="N1304" s="160"/>
      <c r="O1304" s="160"/>
      <c r="P1304" s="160"/>
      <c r="Q1304" s="160"/>
      <c r="R1304" s="160"/>
      <c r="S1304" s="160"/>
      <c r="T1304" s="160"/>
      <c r="U1304" s="160"/>
      <c r="V1304" s="160"/>
      <c r="W1304" s="160"/>
      <c r="X1304" s="150"/>
      <c r="Y1304" s="150"/>
      <c r="Z1304" s="150"/>
      <c r="AA1304" s="150"/>
      <c r="AB1304" s="150"/>
      <c r="AC1304" s="150"/>
      <c r="AD1304" s="150"/>
      <c r="AE1304" s="150"/>
      <c r="AF1304" s="150"/>
      <c r="AG1304" s="150" t="s">
        <v>315</v>
      </c>
      <c r="AH1304" s="150"/>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1" x14ac:dyDescent="0.2">
      <c r="A1305" s="174">
        <v>201</v>
      </c>
      <c r="B1305" s="175" t="s">
        <v>1207</v>
      </c>
      <c r="C1305" s="185" t="s">
        <v>1208</v>
      </c>
      <c r="D1305" s="176" t="s">
        <v>377</v>
      </c>
      <c r="E1305" s="177">
        <v>160</v>
      </c>
      <c r="F1305" s="178"/>
      <c r="G1305" s="179">
        <f>ROUND(E1305*F1305,2)</f>
        <v>0</v>
      </c>
      <c r="H1305" s="178"/>
      <c r="I1305" s="179">
        <f>ROUND(E1305*H1305,2)</f>
        <v>0</v>
      </c>
      <c r="J1305" s="178"/>
      <c r="K1305" s="179">
        <f>ROUND(E1305*J1305,2)</f>
        <v>0</v>
      </c>
      <c r="L1305" s="179">
        <v>21</v>
      </c>
      <c r="M1305" s="179">
        <f>G1305*(1+L1305/100)</f>
        <v>0</v>
      </c>
      <c r="N1305" s="179">
        <v>1.4E-3</v>
      </c>
      <c r="O1305" s="179">
        <f>ROUND(E1305*N1305,2)</f>
        <v>0.22</v>
      </c>
      <c r="P1305" s="179">
        <v>0</v>
      </c>
      <c r="Q1305" s="179">
        <f>ROUND(E1305*P1305,2)</f>
        <v>0</v>
      </c>
      <c r="R1305" s="179" t="s">
        <v>1204</v>
      </c>
      <c r="S1305" s="179" t="s">
        <v>310</v>
      </c>
      <c r="T1305" s="180" t="s">
        <v>379</v>
      </c>
      <c r="U1305" s="160">
        <v>0.15</v>
      </c>
      <c r="V1305" s="160">
        <f>ROUND(E1305*U1305,2)</f>
        <v>24</v>
      </c>
      <c r="W1305" s="160"/>
      <c r="X1305" s="150"/>
      <c r="Y1305" s="150"/>
      <c r="Z1305" s="150"/>
      <c r="AA1305" s="150"/>
      <c r="AB1305" s="150"/>
      <c r="AC1305" s="150"/>
      <c r="AD1305" s="150"/>
      <c r="AE1305" s="150"/>
      <c r="AF1305" s="150"/>
      <c r="AG1305" s="150" t="s">
        <v>358</v>
      </c>
      <c r="AH1305" s="150"/>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outlineLevel="1" x14ac:dyDescent="0.2">
      <c r="A1306" s="157"/>
      <c r="B1306" s="158"/>
      <c r="C1306" s="186" t="s">
        <v>381</v>
      </c>
      <c r="D1306" s="165"/>
      <c r="E1306" s="166"/>
      <c r="F1306" s="160"/>
      <c r="G1306" s="160"/>
      <c r="H1306" s="160"/>
      <c r="I1306" s="160"/>
      <c r="J1306" s="160"/>
      <c r="K1306" s="160"/>
      <c r="L1306" s="160"/>
      <c r="M1306" s="160"/>
      <c r="N1306" s="160"/>
      <c r="O1306" s="160"/>
      <c r="P1306" s="160"/>
      <c r="Q1306" s="160"/>
      <c r="R1306" s="160"/>
      <c r="S1306" s="160"/>
      <c r="T1306" s="160"/>
      <c r="U1306" s="160"/>
      <c r="V1306" s="160"/>
      <c r="W1306" s="160"/>
      <c r="X1306" s="150"/>
      <c r="Y1306" s="150"/>
      <c r="Z1306" s="150"/>
      <c r="AA1306" s="150"/>
      <c r="AB1306" s="150"/>
      <c r="AC1306" s="150"/>
      <c r="AD1306" s="150"/>
      <c r="AE1306" s="150"/>
      <c r="AF1306" s="150"/>
      <c r="AG1306" s="150" t="s">
        <v>335</v>
      </c>
      <c r="AH1306" s="150">
        <v>0</v>
      </c>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1" x14ac:dyDescent="0.2">
      <c r="A1307" s="157"/>
      <c r="B1307" s="158"/>
      <c r="C1307" s="186" t="s">
        <v>1209</v>
      </c>
      <c r="D1307" s="165"/>
      <c r="E1307" s="166">
        <v>160</v>
      </c>
      <c r="F1307" s="160"/>
      <c r="G1307" s="160"/>
      <c r="H1307" s="160"/>
      <c r="I1307" s="160"/>
      <c r="J1307" s="160"/>
      <c r="K1307" s="160"/>
      <c r="L1307" s="160"/>
      <c r="M1307" s="160"/>
      <c r="N1307" s="160"/>
      <c r="O1307" s="160"/>
      <c r="P1307" s="160"/>
      <c r="Q1307" s="160"/>
      <c r="R1307" s="160"/>
      <c r="S1307" s="160"/>
      <c r="T1307" s="160"/>
      <c r="U1307" s="160"/>
      <c r="V1307" s="160"/>
      <c r="W1307" s="160"/>
      <c r="X1307" s="150"/>
      <c r="Y1307" s="150"/>
      <c r="Z1307" s="150"/>
      <c r="AA1307" s="150"/>
      <c r="AB1307" s="150"/>
      <c r="AC1307" s="150"/>
      <c r="AD1307" s="150"/>
      <c r="AE1307" s="150"/>
      <c r="AF1307" s="150"/>
      <c r="AG1307" s="150" t="s">
        <v>335</v>
      </c>
      <c r="AH1307" s="150">
        <v>0</v>
      </c>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outlineLevel="1" x14ac:dyDescent="0.2">
      <c r="A1308" s="157"/>
      <c r="B1308" s="158"/>
      <c r="C1308" s="246"/>
      <c r="D1308" s="247"/>
      <c r="E1308" s="247"/>
      <c r="F1308" s="247"/>
      <c r="G1308" s="247"/>
      <c r="H1308" s="160"/>
      <c r="I1308" s="160"/>
      <c r="J1308" s="160"/>
      <c r="K1308" s="160"/>
      <c r="L1308" s="160"/>
      <c r="M1308" s="160"/>
      <c r="N1308" s="160"/>
      <c r="O1308" s="160"/>
      <c r="P1308" s="160"/>
      <c r="Q1308" s="160"/>
      <c r="R1308" s="160"/>
      <c r="S1308" s="160"/>
      <c r="T1308" s="160"/>
      <c r="U1308" s="160"/>
      <c r="V1308" s="160"/>
      <c r="W1308" s="160"/>
      <c r="X1308" s="150"/>
      <c r="Y1308" s="150"/>
      <c r="Z1308" s="150"/>
      <c r="AA1308" s="150"/>
      <c r="AB1308" s="150"/>
      <c r="AC1308" s="150"/>
      <c r="AD1308" s="150"/>
      <c r="AE1308" s="150"/>
      <c r="AF1308" s="150"/>
      <c r="AG1308" s="150" t="s">
        <v>315</v>
      </c>
      <c r="AH1308" s="150"/>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1" x14ac:dyDescent="0.2">
      <c r="A1309" s="174">
        <v>202</v>
      </c>
      <c r="B1309" s="175" t="s">
        <v>1210</v>
      </c>
      <c r="C1309" s="185" t="s">
        <v>1211</v>
      </c>
      <c r="D1309" s="176" t="s">
        <v>405</v>
      </c>
      <c r="E1309" s="177">
        <v>402.79680000000002</v>
      </c>
      <c r="F1309" s="178"/>
      <c r="G1309" s="179">
        <f>ROUND(E1309*F1309,2)</f>
        <v>0</v>
      </c>
      <c r="H1309" s="178"/>
      <c r="I1309" s="179">
        <f>ROUND(E1309*H1309,2)</f>
        <v>0</v>
      </c>
      <c r="J1309" s="178"/>
      <c r="K1309" s="179">
        <f>ROUND(E1309*J1309,2)</f>
        <v>0</v>
      </c>
      <c r="L1309" s="179">
        <v>21</v>
      </c>
      <c r="M1309" s="179">
        <f>G1309*(1+L1309/100)</f>
        <v>0</v>
      </c>
      <c r="N1309" s="179">
        <v>2.8999999999999998E-3</v>
      </c>
      <c r="O1309" s="179">
        <f>ROUND(E1309*N1309,2)</f>
        <v>1.17</v>
      </c>
      <c r="P1309" s="179">
        <v>0</v>
      </c>
      <c r="Q1309" s="179">
        <f>ROUND(E1309*P1309,2)</f>
        <v>0</v>
      </c>
      <c r="R1309" s="179"/>
      <c r="S1309" s="179" t="s">
        <v>342</v>
      </c>
      <c r="T1309" s="180" t="s">
        <v>1212</v>
      </c>
      <c r="U1309" s="160">
        <v>1.1679999999999999</v>
      </c>
      <c r="V1309" s="160">
        <f>ROUND(E1309*U1309,2)</f>
        <v>470.47</v>
      </c>
      <c r="W1309" s="160"/>
      <c r="X1309" s="150"/>
      <c r="Y1309" s="150"/>
      <c r="Z1309" s="150"/>
      <c r="AA1309" s="150"/>
      <c r="AB1309" s="150"/>
      <c r="AC1309" s="150"/>
      <c r="AD1309" s="150"/>
      <c r="AE1309" s="150"/>
      <c r="AF1309" s="150"/>
      <c r="AG1309" s="150" t="s">
        <v>358</v>
      </c>
      <c r="AH1309" s="150"/>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1" x14ac:dyDescent="0.2">
      <c r="A1310" s="157"/>
      <c r="B1310" s="158"/>
      <c r="C1310" s="186" t="s">
        <v>558</v>
      </c>
      <c r="D1310" s="165"/>
      <c r="E1310" s="166"/>
      <c r="F1310" s="160"/>
      <c r="G1310" s="160"/>
      <c r="H1310" s="160"/>
      <c r="I1310" s="160"/>
      <c r="J1310" s="160"/>
      <c r="K1310" s="160"/>
      <c r="L1310" s="160"/>
      <c r="M1310" s="160"/>
      <c r="N1310" s="160"/>
      <c r="O1310" s="160"/>
      <c r="P1310" s="160"/>
      <c r="Q1310" s="160"/>
      <c r="R1310" s="160"/>
      <c r="S1310" s="160"/>
      <c r="T1310" s="160"/>
      <c r="U1310" s="160"/>
      <c r="V1310" s="160"/>
      <c r="W1310" s="160"/>
      <c r="X1310" s="150"/>
      <c r="Y1310" s="150"/>
      <c r="Z1310" s="150"/>
      <c r="AA1310" s="150"/>
      <c r="AB1310" s="150"/>
      <c r="AC1310" s="150"/>
      <c r="AD1310" s="150"/>
      <c r="AE1310" s="150"/>
      <c r="AF1310" s="150"/>
      <c r="AG1310" s="150" t="s">
        <v>335</v>
      </c>
      <c r="AH1310" s="150">
        <v>0</v>
      </c>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1" x14ac:dyDescent="0.2">
      <c r="A1311" s="157"/>
      <c r="B1311" s="158"/>
      <c r="C1311" s="186" t="s">
        <v>559</v>
      </c>
      <c r="D1311" s="165"/>
      <c r="E1311" s="166"/>
      <c r="F1311" s="160"/>
      <c r="G1311" s="160"/>
      <c r="H1311" s="160"/>
      <c r="I1311" s="160"/>
      <c r="J1311" s="160"/>
      <c r="K1311" s="160"/>
      <c r="L1311" s="160"/>
      <c r="M1311" s="160"/>
      <c r="N1311" s="160"/>
      <c r="O1311" s="160"/>
      <c r="P1311" s="160"/>
      <c r="Q1311" s="160"/>
      <c r="R1311" s="160"/>
      <c r="S1311" s="160"/>
      <c r="T1311" s="160"/>
      <c r="U1311" s="160"/>
      <c r="V1311" s="160"/>
      <c r="W1311" s="160"/>
      <c r="X1311" s="150"/>
      <c r="Y1311" s="150"/>
      <c r="Z1311" s="150"/>
      <c r="AA1311" s="150"/>
      <c r="AB1311" s="150"/>
      <c r="AC1311" s="150"/>
      <c r="AD1311" s="150"/>
      <c r="AE1311" s="150"/>
      <c r="AF1311" s="150"/>
      <c r="AG1311" s="150" t="s">
        <v>335</v>
      </c>
      <c r="AH1311" s="150">
        <v>0</v>
      </c>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outlineLevel="1" x14ac:dyDescent="0.2">
      <c r="A1312" s="157"/>
      <c r="B1312" s="158"/>
      <c r="C1312" s="186" t="s">
        <v>1213</v>
      </c>
      <c r="D1312" s="165"/>
      <c r="E1312" s="166"/>
      <c r="F1312" s="160"/>
      <c r="G1312" s="160"/>
      <c r="H1312" s="160"/>
      <c r="I1312" s="160"/>
      <c r="J1312" s="160"/>
      <c r="K1312" s="160"/>
      <c r="L1312" s="160"/>
      <c r="M1312" s="160"/>
      <c r="N1312" s="160"/>
      <c r="O1312" s="160"/>
      <c r="P1312" s="160"/>
      <c r="Q1312" s="160"/>
      <c r="R1312" s="160"/>
      <c r="S1312" s="160"/>
      <c r="T1312" s="160"/>
      <c r="U1312" s="160"/>
      <c r="V1312" s="160"/>
      <c r="W1312" s="160"/>
      <c r="X1312" s="150"/>
      <c r="Y1312" s="150"/>
      <c r="Z1312" s="150"/>
      <c r="AA1312" s="150"/>
      <c r="AB1312" s="150"/>
      <c r="AC1312" s="150"/>
      <c r="AD1312" s="150"/>
      <c r="AE1312" s="150"/>
      <c r="AF1312" s="150"/>
      <c r="AG1312" s="150" t="s">
        <v>335</v>
      </c>
      <c r="AH1312" s="150">
        <v>0</v>
      </c>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outlineLevel="1" x14ac:dyDescent="0.2">
      <c r="A1313" s="157"/>
      <c r="B1313" s="158"/>
      <c r="C1313" s="186" t="s">
        <v>1214</v>
      </c>
      <c r="D1313" s="165"/>
      <c r="E1313" s="166">
        <v>92.3</v>
      </c>
      <c r="F1313" s="160"/>
      <c r="G1313" s="160"/>
      <c r="H1313" s="160"/>
      <c r="I1313" s="160"/>
      <c r="J1313" s="160"/>
      <c r="K1313" s="160"/>
      <c r="L1313" s="160"/>
      <c r="M1313" s="160"/>
      <c r="N1313" s="160"/>
      <c r="O1313" s="160"/>
      <c r="P1313" s="160"/>
      <c r="Q1313" s="160"/>
      <c r="R1313" s="160"/>
      <c r="S1313" s="160"/>
      <c r="T1313" s="160"/>
      <c r="U1313" s="160"/>
      <c r="V1313" s="160"/>
      <c r="W1313" s="160"/>
      <c r="X1313" s="150"/>
      <c r="Y1313" s="150"/>
      <c r="Z1313" s="150"/>
      <c r="AA1313" s="150"/>
      <c r="AB1313" s="150"/>
      <c r="AC1313" s="150"/>
      <c r="AD1313" s="150"/>
      <c r="AE1313" s="150"/>
      <c r="AF1313" s="150"/>
      <c r="AG1313" s="150" t="s">
        <v>335</v>
      </c>
      <c r="AH1313" s="150">
        <v>0</v>
      </c>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outlineLevel="1" x14ac:dyDescent="0.2">
      <c r="A1314" s="157"/>
      <c r="B1314" s="158"/>
      <c r="C1314" s="186" t="s">
        <v>1215</v>
      </c>
      <c r="D1314" s="165"/>
      <c r="E1314" s="166">
        <v>-14.32</v>
      </c>
      <c r="F1314" s="160"/>
      <c r="G1314" s="160"/>
      <c r="H1314" s="160"/>
      <c r="I1314" s="160"/>
      <c r="J1314" s="160"/>
      <c r="K1314" s="160"/>
      <c r="L1314" s="160"/>
      <c r="M1314" s="160"/>
      <c r="N1314" s="160"/>
      <c r="O1314" s="160"/>
      <c r="P1314" s="160"/>
      <c r="Q1314" s="160"/>
      <c r="R1314" s="160"/>
      <c r="S1314" s="160"/>
      <c r="T1314" s="160"/>
      <c r="U1314" s="160"/>
      <c r="V1314" s="160"/>
      <c r="W1314" s="160"/>
      <c r="X1314" s="150"/>
      <c r="Y1314" s="150"/>
      <c r="Z1314" s="150"/>
      <c r="AA1314" s="150"/>
      <c r="AB1314" s="150"/>
      <c r="AC1314" s="150"/>
      <c r="AD1314" s="150"/>
      <c r="AE1314" s="150"/>
      <c r="AF1314" s="150"/>
      <c r="AG1314" s="150" t="s">
        <v>335</v>
      </c>
      <c r="AH1314" s="150">
        <v>0</v>
      </c>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1" x14ac:dyDescent="0.2">
      <c r="A1315" s="157"/>
      <c r="B1315" s="158"/>
      <c r="C1315" s="186" t="s">
        <v>1216</v>
      </c>
      <c r="D1315" s="165"/>
      <c r="E1315" s="166"/>
      <c r="F1315" s="160"/>
      <c r="G1315" s="160"/>
      <c r="H1315" s="160"/>
      <c r="I1315" s="160"/>
      <c r="J1315" s="160"/>
      <c r="K1315" s="160"/>
      <c r="L1315" s="160"/>
      <c r="M1315" s="160"/>
      <c r="N1315" s="160"/>
      <c r="O1315" s="160"/>
      <c r="P1315" s="160"/>
      <c r="Q1315" s="160"/>
      <c r="R1315" s="160"/>
      <c r="S1315" s="160"/>
      <c r="T1315" s="160"/>
      <c r="U1315" s="160"/>
      <c r="V1315" s="160"/>
      <c r="W1315" s="160"/>
      <c r="X1315" s="150"/>
      <c r="Y1315" s="150"/>
      <c r="Z1315" s="150"/>
      <c r="AA1315" s="150"/>
      <c r="AB1315" s="150"/>
      <c r="AC1315" s="150"/>
      <c r="AD1315" s="150"/>
      <c r="AE1315" s="150"/>
      <c r="AF1315" s="150"/>
      <c r="AG1315" s="150" t="s">
        <v>335</v>
      </c>
      <c r="AH1315" s="150">
        <v>0</v>
      </c>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outlineLevel="1" x14ac:dyDescent="0.2">
      <c r="A1316" s="157"/>
      <c r="B1316" s="158"/>
      <c r="C1316" s="186" t="s">
        <v>1213</v>
      </c>
      <c r="D1316" s="165"/>
      <c r="E1316" s="166"/>
      <c r="F1316" s="160"/>
      <c r="G1316" s="160"/>
      <c r="H1316" s="160"/>
      <c r="I1316" s="160"/>
      <c r="J1316" s="160"/>
      <c r="K1316" s="160"/>
      <c r="L1316" s="160"/>
      <c r="M1316" s="160"/>
      <c r="N1316" s="160"/>
      <c r="O1316" s="160"/>
      <c r="P1316" s="160"/>
      <c r="Q1316" s="160"/>
      <c r="R1316" s="160"/>
      <c r="S1316" s="160"/>
      <c r="T1316" s="160"/>
      <c r="U1316" s="160"/>
      <c r="V1316" s="160"/>
      <c r="W1316" s="160"/>
      <c r="X1316" s="150"/>
      <c r="Y1316" s="150"/>
      <c r="Z1316" s="150"/>
      <c r="AA1316" s="150"/>
      <c r="AB1316" s="150"/>
      <c r="AC1316" s="150"/>
      <c r="AD1316" s="150"/>
      <c r="AE1316" s="150"/>
      <c r="AF1316" s="150"/>
      <c r="AG1316" s="150" t="s">
        <v>335</v>
      </c>
      <c r="AH1316" s="150">
        <v>0</v>
      </c>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1" x14ac:dyDescent="0.2">
      <c r="A1317" s="157"/>
      <c r="B1317" s="158"/>
      <c r="C1317" s="186" t="s">
        <v>1217</v>
      </c>
      <c r="D1317" s="165"/>
      <c r="E1317" s="166">
        <v>87.1</v>
      </c>
      <c r="F1317" s="160"/>
      <c r="G1317" s="160"/>
      <c r="H1317" s="160"/>
      <c r="I1317" s="160"/>
      <c r="J1317" s="160"/>
      <c r="K1317" s="160"/>
      <c r="L1317" s="160"/>
      <c r="M1317" s="160"/>
      <c r="N1317" s="160"/>
      <c r="O1317" s="160"/>
      <c r="P1317" s="160"/>
      <c r="Q1317" s="160"/>
      <c r="R1317" s="160"/>
      <c r="S1317" s="160"/>
      <c r="T1317" s="160"/>
      <c r="U1317" s="160"/>
      <c r="V1317" s="160"/>
      <c r="W1317" s="160"/>
      <c r="X1317" s="150"/>
      <c r="Y1317" s="150"/>
      <c r="Z1317" s="150"/>
      <c r="AA1317" s="150"/>
      <c r="AB1317" s="150"/>
      <c r="AC1317" s="150"/>
      <c r="AD1317" s="150"/>
      <c r="AE1317" s="150"/>
      <c r="AF1317" s="150"/>
      <c r="AG1317" s="150" t="s">
        <v>335</v>
      </c>
      <c r="AH1317" s="150">
        <v>0</v>
      </c>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outlineLevel="1" x14ac:dyDescent="0.2">
      <c r="A1318" s="157"/>
      <c r="B1318" s="158"/>
      <c r="C1318" s="186" t="s">
        <v>1218</v>
      </c>
      <c r="D1318" s="165"/>
      <c r="E1318" s="166">
        <v>-22.05</v>
      </c>
      <c r="F1318" s="160"/>
      <c r="G1318" s="160"/>
      <c r="H1318" s="160"/>
      <c r="I1318" s="160"/>
      <c r="J1318" s="160"/>
      <c r="K1318" s="160"/>
      <c r="L1318" s="160"/>
      <c r="M1318" s="160"/>
      <c r="N1318" s="160"/>
      <c r="O1318" s="160"/>
      <c r="P1318" s="160"/>
      <c r="Q1318" s="160"/>
      <c r="R1318" s="160"/>
      <c r="S1318" s="160"/>
      <c r="T1318" s="160"/>
      <c r="U1318" s="160"/>
      <c r="V1318" s="160"/>
      <c r="W1318" s="160"/>
      <c r="X1318" s="150"/>
      <c r="Y1318" s="150"/>
      <c r="Z1318" s="150"/>
      <c r="AA1318" s="150"/>
      <c r="AB1318" s="150"/>
      <c r="AC1318" s="150"/>
      <c r="AD1318" s="150"/>
      <c r="AE1318" s="150"/>
      <c r="AF1318" s="150"/>
      <c r="AG1318" s="150" t="s">
        <v>335</v>
      </c>
      <c r="AH1318" s="150">
        <v>0</v>
      </c>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c r="BF1318" s="150"/>
      <c r="BG1318" s="150"/>
      <c r="BH1318" s="150"/>
    </row>
    <row r="1319" spans="1:60" outlineLevel="1" x14ac:dyDescent="0.2">
      <c r="A1319" s="157"/>
      <c r="B1319" s="158"/>
      <c r="C1319" s="186" t="s">
        <v>1219</v>
      </c>
      <c r="D1319" s="165"/>
      <c r="E1319" s="166"/>
      <c r="F1319" s="160"/>
      <c r="G1319" s="160"/>
      <c r="H1319" s="160"/>
      <c r="I1319" s="160"/>
      <c r="J1319" s="160"/>
      <c r="K1319" s="160"/>
      <c r="L1319" s="160"/>
      <c r="M1319" s="160"/>
      <c r="N1319" s="160"/>
      <c r="O1319" s="160"/>
      <c r="P1319" s="160"/>
      <c r="Q1319" s="160"/>
      <c r="R1319" s="160"/>
      <c r="S1319" s="160"/>
      <c r="T1319" s="160"/>
      <c r="U1319" s="160"/>
      <c r="V1319" s="160"/>
      <c r="W1319" s="160"/>
      <c r="X1319" s="150"/>
      <c r="Y1319" s="150"/>
      <c r="Z1319" s="150"/>
      <c r="AA1319" s="150"/>
      <c r="AB1319" s="150"/>
      <c r="AC1319" s="150"/>
      <c r="AD1319" s="150"/>
      <c r="AE1319" s="150"/>
      <c r="AF1319" s="150"/>
      <c r="AG1319" s="150" t="s">
        <v>335</v>
      </c>
      <c r="AH1319" s="150">
        <v>0</v>
      </c>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outlineLevel="1" x14ac:dyDescent="0.2">
      <c r="A1320" s="157"/>
      <c r="B1320" s="158"/>
      <c r="C1320" s="186" t="s">
        <v>1213</v>
      </c>
      <c r="D1320" s="165"/>
      <c r="E1320" s="166"/>
      <c r="F1320" s="160"/>
      <c r="G1320" s="160"/>
      <c r="H1320" s="160"/>
      <c r="I1320" s="160"/>
      <c r="J1320" s="160"/>
      <c r="K1320" s="160"/>
      <c r="L1320" s="160"/>
      <c r="M1320" s="160"/>
      <c r="N1320" s="160"/>
      <c r="O1320" s="160"/>
      <c r="P1320" s="160"/>
      <c r="Q1320" s="160"/>
      <c r="R1320" s="160"/>
      <c r="S1320" s="160"/>
      <c r="T1320" s="160"/>
      <c r="U1320" s="160"/>
      <c r="V1320" s="160"/>
      <c r="W1320" s="160"/>
      <c r="X1320" s="150"/>
      <c r="Y1320" s="150"/>
      <c r="Z1320" s="150"/>
      <c r="AA1320" s="150"/>
      <c r="AB1320" s="150"/>
      <c r="AC1320" s="150"/>
      <c r="AD1320" s="150"/>
      <c r="AE1320" s="150"/>
      <c r="AF1320" s="150"/>
      <c r="AG1320" s="150" t="s">
        <v>335</v>
      </c>
      <c r="AH1320" s="150">
        <v>0</v>
      </c>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1" x14ac:dyDescent="0.2">
      <c r="A1321" s="157"/>
      <c r="B1321" s="158"/>
      <c r="C1321" s="186" t="s">
        <v>1220</v>
      </c>
      <c r="D1321" s="165"/>
      <c r="E1321" s="166">
        <v>29.9</v>
      </c>
      <c r="F1321" s="160"/>
      <c r="G1321" s="160"/>
      <c r="H1321" s="160"/>
      <c r="I1321" s="160"/>
      <c r="J1321" s="160"/>
      <c r="K1321" s="160"/>
      <c r="L1321" s="160"/>
      <c r="M1321" s="160"/>
      <c r="N1321" s="160"/>
      <c r="O1321" s="160"/>
      <c r="P1321" s="160"/>
      <c r="Q1321" s="160"/>
      <c r="R1321" s="160"/>
      <c r="S1321" s="160"/>
      <c r="T1321" s="160"/>
      <c r="U1321" s="160"/>
      <c r="V1321" s="160"/>
      <c r="W1321" s="160"/>
      <c r="X1321" s="150"/>
      <c r="Y1321" s="150"/>
      <c r="Z1321" s="150"/>
      <c r="AA1321" s="150"/>
      <c r="AB1321" s="150"/>
      <c r="AC1321" s="150"/>
      <c r="AD1321" s="150"/>
      <c r="AE1321" s="150"/>
      <c r="AF1321" s="150"/>
      <c r="AG1321" s="150" t="s">
        <v>335</v>
      </c>
      <c r="AH1321" s="150">
        <v>0</v>
      </c>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1" x14ac:dyDescent="0.2">
      <c r="A1322" s="157"/>
      <c r="B1322" s="158"/>
      <c r="C1322" s="186" t="s">
        <v>560</v>
      </c>
      <c r="D1322" s="165"/>
      <c r="E1322" s="166"/>
      <c r="F1322" s="160"/>
      <c r="G1322" s="160"/>
      <c r="H1322" s="160"/>
      <c r="I1322" s="160"/>
      <c r="J1322" s="160"/>
      <c r="K1322" s="160"/>
      <c r="L1322" s="160"/>
      <c r="M1322" s="160"/>
      <c r="N1322" s="160"/>
      <c r="O1322" s="160"/>
      <c r="P1322" s="160"/>
      <c r="Q1322" s="160"/>
      <c r="R1322" s="160"/>
      <c r="S1322" s="160"/>
      <c r="T1322" s="160"/>
      <c r="U1322" s="160"/>
      <c r="V1322" s="160"/>
      <c r="W1322" s="160"/>
      <c r="X1322" s="150"/>
      <c r="Y1322" s="150"/>
      <c r="Z1322" s="150"/>
      <c r="AA1322" s="150"/>
      <c r="AB1322" s="150"/>
      <c r="AC1322" s="150"/>
      <c r="AD1322" s="150"/>
      <c r="AE1322" s="150"/>
      <c r="AF1322" s="150"/>
      <c r="AG1322" s="150" t="s">
        <v>335</v>
      </c>
      <c r="AH1322" s="150">
        <v>0</v>
      </c>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outlineLevel="1" x14ac:dyDescent="0.2">
      <c r="A1323" s="157"/>
      <c r="B1323" s="158"/>
      <c r="C1323" s="186" t="s">
        <v>1213</v>
      </c>
      <c r="D1323" s="165"/>
      <c r="E1323" s="166"/>
      <c r="F1323" s="160"/>
      <c r="G1323" s="160"/>
      <c r="H1323" s="160"/>
      <c r="I1323" s="160"/>
      <c r="J1323" s="160"/>
      <c r="K1323" s="160"/>
      <c r="L1323" s="160"/>
      <c r="M1323" s="160"/>
      <c r="N1323" s="160"/>
      <c r="O1323" s="160"/>
      <c r="P1323" s="160"/>
      <c r="Q1323" s="160"/>
      <c r="R1323" s="160"/>
      <c r="S1323" s="160"/>
      <c r="T1323" s="160"/>
      <c r="U1323" s="160"/>
      <c r="V1323" s="160"/>
      <c r="W1323" s="160"/>
      <c r="X1323" s="150"/>
      <c r="Y1323" s="150"/>
      <c r="Z1323" s="150"/>
      <c r="AA1323" s="150"/>
      <c r="AB1323" s="150"/>
      <c r="AC1323" s="150"/>
      <c r="AD1323" s="150"/>
      <c r="AE1323" s="150"/>
      <c r="AF1323" s="150"/>
      <c r="AG1323" s="150" t="s">
        <v>335</v>
      </c>
      <c r="AH1323" s="150">
        <v>0</v>
      </c>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outlineLevel="1" x14ac:dyDescent="0.2">
      <c r="A1324" s="157"/>
      <c r="B1324" s="158"/>
      <c r="C1324" s="186" t="s">
        <v>1221</v>
      </c>
      <c r="D1324" s="165"/>
      <c r="E1324" s="166">
        <v>10.53</v>
      </c>
      <c r="F1324" s="160"/>
      <c r="G1324" s="160"/>
      <c r="H1324" s="160"/>
      <c r="I1324" s="160"/>
      <c r="J1324" s="160"/>
      <c r="K1324" s="160"/>
      <c r="L1324" s="160"/>
      <c r="M1324" s="160"/>
      <c r="N1324" s="160"/>
      <c r="O1324" s="160"/>
      <c r="P1324" s="160"/>
      <c r="Q1324" s="160"/>
      <c r="R1324" s="160"/>
      <c r="S1324" s="160"/>
      <c r="T1324" s="160"/>
      <c r="U1324" s="160"/>
      <c r="V1324" s="160"/>
      <c r="W1324" s="160"/>
      <c r="X1324" s="150"/>
      <c r="Y1324" s="150"/>
      <c r="Z1324" s="150"/>
      <c r="AA1324" s="150"/>
      <c r="AB1324" s="150"/>
      <c r="AC1324" s="150"/>
      <c r="AD1324" s="150"/>
      <c r="AE1324" s="150"/>
      <c r="AF1324" s="150"/>
      <c r="AG1324" s="150" t="s">
        <v>335</v>
      </c>
      <c r="AH1324" s="150">
        <v>0</v>
      </c>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outlineLevel="1" x14ac:dyDescent="0.2">
      <c r="A1325" s="157"/>
      <c r="B1325" s="158"/>
      <c r="C1325" s="186" t="s">
        <v>561</v>
      </c>
      <c r="D1325" s="165"/>
      <c r="E1325" s="166"/>
      <c r="F1325" s="160"/>
      <c r="G1325" s="160"/>
      <c r="H1325" s="160"/>
      <c r="I1325" s="160"/>
      <c r="J1325" s="160"/>
      <c r="K1325" s="160"/>
      <c r="L1325" s="160"/>
      <c r="M1325" s="160"/>
      <c r="N1325" s="160"/>
      <c r="O1325" s="160"/>
      <c r="P1325" s="160"/>
      <c r="Q1325" s="160"/>
      <c r="R1325" s="160"/>
      <c r="S1325" s="160"/>
      <c r="T1325" s="160"/>
      <c r="U1325" s="160"/>
      <c r="V1325" s="160"/>
      <c r="W1325" s="160"/>
      <c r="X1325" s="150"/>
      <c r="Y1325" s="150"/>
      <c r="Z1325" s="150"/>
      <c r="AA1325" s="150"/>
      <c r="AB1325" s="150"/>
      <c r="AC1325" s="150"/>
      <c r="AD1325" s="150"/>
      <c r="AE1325" s="150"/>
      <c r="AF1325" s="150"/>
      <c r="AG1325" s="150" t="s">
        <v>335</v>
      </c>
      <c r="AH1325" s="150">
        <v>0</v>
      </c>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row>
    <row r="1326" spans="1:60" outlineLevel="1" x14ac:dyDescent="0.2">
      <c r="A1326" s="157"/>
      <c r="B1326" s="158"/>
      <c r="C1326" s="186" t="s">
        <v>562</v>
      </c>
      <c r="D1326" s="165"/>
      <c r="E1326" s="166">
        <v>44.55</v>
      </c>
      <c r="F1326" s="160"/>
      <c r="G1326" s="160"/>
      <c r="H1326" s="160"/>
      <c r="I1326" s="160"/>
      <c r="J1326" s="160"/>
      <c r="K1326" s="160"/>
      <c r="L1326" s="160"/>
      <c r="M1326" s="160"/>
      <c r="N1326" s="160"/>
      <c r="O1326" s="160"/>
      <c r="P1326" s="160"/>
      <c r="Q1326" s="160"/>
      <c r="R1326" s="160"/>
      <c r="S1326" s="160"/>
      <c r="T1326" s="160"/>
      <c r="U1326" s="160"/>
      <c r="V1326" s="160"/>
      <c r="W1326" s="160"/>
      <c r="X1326" s="150"/>
      <c r="Y1326" s="150"/>
      <c r="Z1326" s="150"/>
      <c r="AA1326" s="150"/>
      <c r="AB1326" s="150"/>
      <c r="AC1326" s="150"/>
      <c r="AD1326" s="150"/>
      <c r="AE1326" s="150"/>
      <c r="AF1326" s="150"/>
      <c r="AG1326" s="150" t="s">
        <v>335</v>
      </c>
      <c r="AH1326" s="150">
        <v>0</v>
      </c>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outlineLevel="1" x14ac:dyDescent="0.2">
      <c r="A1327" s="157"/>
      <c r="B1327" s="158"/>
      <c r="C1327" s="186" t="s">
        <v>563</v>
      </c>
      <c r="D1327" s="165"/>
      <c r="E1327" s="166">
        <v>-4.41</v>
      </c>
      <c r="F1327" s="160"/>
      <c r="G1327" s="160"/>
      <c r="H1327" s="160"/>
      <c r="I1327" s="160"/>
      <c r="J1327" s="160"/>
      <c r="K1327" s="160"/>
      <c r="L1327" s="160"/>
      <c r="M1327" s="160"/>
      <c r="N1327" s="160"/>
      <c r="O1327" s="160"/>
      <c r="P1327" s="160"/>
      <c r="Q1327" s="160"/>
      <c r="R1327" s="160"/>
      <c r="S1327" s="160"/>
      <c r="T1327" s="160"/>
      <c r="U1327" s="160"/>
      <c r="V1327" s="160"/>
      <c r="W1327" s="160"/>
      <c r="X1327" s="150"/>
      <c r="Y1327" s="150"/>
      <c r="Z1327" s="150"/>
      <c r="AA1327" s="150"/>
      <c r="AB1327" s="150"/>
      <c r="AC1327" s="150"/>
      <c r="AD1327" s="150"/>
      <c r="AE1327" s="150"/>
      <c r="AF1327" s="150"/>
      <c r="AG1327" s="150" t="s">
        <v>335</v>
      </c>
      <c r="AH1327" s="150">
        <v>0</v>
      </c>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1" x14ac:dyDescent="0.2">
      <c r="A1328" s="157"/>
      <c r="B1328" s="158"/>
      <c r="C1328" s="186" t="s">
        <v>564</v>
      </c>
      <c r="D1328" s="165"/>
      <c r="E1328" s="166"/>
      <c r="F1328" s="160"/>
      <c r="G1328" s="160"/>
      <c r="H1328" s="160"/>
      <c r="I1328" s="160"/>
      <c r="J1328" s="160"/>
      <c r="K1328" s="160"/>
      <c r="L1328" s="160"/>
      <c r="M1328" s="160"/>
      <c r="N1328" s="160"/>
      <c r="O1328" s="160"/>
      <c r="P1328" s="160"/>
      <c r="Q1328" s="160"/>
      <c r="R1328" s="160"/>
      <c r="S1328" s="160"/>
      <c r="T1328" s="160"/>
      <c r="U1328" s="160"/>
      <c r="V1328" s="160"/>
      <c r="W1328" s="160"/>
      <c r="X1328" s="150"/>
      <c r="Y1328" s="150"/>
      <c r="Z1328" s="150"/>
      <c r="AA1328" s="150"/>
      <c r="AB1328" s="150"/>
      <c r="AC1328" s="150"/>
      <c r="AD1328" s="150"/>
      <c r="AE1328" s="150"/>
      <c r="AF1328" s="150"/>
      <c r="AG1328" s="150" t="s">
        <v>335</v>
      </c>
      <c r="AH1328" s="150">
        <v>0</v>
      </c>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1" x14ac:dyDescent="0.2">
      <c r="A1329" s="157"/>
      <c r="B1329" s="158"/>
      <c r="C1329" s="186" t="s">
        <v>561</v>
      </c>
      <c r="D1329" s="165"/>
      <c r="E1329" s="166"/>
      <c r="F1329" s="160"/>
      <c r="G1329" s="160"/>
      <c r="H1329" s="160"/>
      <c r="I1329" s="160"/>
      <c r="J1329" s="160"/>
      <c r="K1329" s="160"/>
      <c r="L1329" s="160"/>
      <c r="M1329" s="160"/>
      <c r="N1329" s="160"/>
      <c r="O1329" s="160"/>
      <c r="P1329" s="160"/>
      <c r="Q1329" s="160"/>
      <c r="R1329" s="160"/>
      <c r="S1329" s="160"/>
      <c r="T1329" s="160"/>
      <c r="U1329" s="160"/>
      <c r="V1329" s="160"/>
      <c r="W1329" s="160"/>
      <c r="X1329" s="150"/>
      <c r="Y1329" s="150"/>
      <c r="Z1329" s="150"/>
      <c r="AA1329" s="150"/>
      <c r="AB1329" s="150"/>
      <c r="AC1329" s="150"/>
      <c r="AD1329" s="150"/>
      <c r="AE1329" s="150"/>
      <c r="AF1329" s="150"/>
      <c r="AG1329" s="150" t="s">
        <v>335</v>
      </c>
      <c r="AH1329" s="150">
        <v>0</v>
      </c>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1" x14ac:dyDescent="0.2">
      <c r="A1330" s="157"/>
      <c r="B1330" s="158"/>
      <c r="C1330" s="186" t="s">
        <v>565</v>
      </c>
      <c r="D1330" s="165"/>
      <c r="E1330" s="166">
        <v>25.38</v>
      </c>
      <c r="F1330" s="160"/>
      <c r="G1330" s="160"/>
      <c r="H1330" s="160"/>
      <c r="I1330" s="160"/>
      <c r="J1330" s="160"/>
      <c r="K1330" s="160"/>
      <c r="L1330" s="160"/>
      <c r="M1330" s="160"/>
      <c r="N1330" s="160"/>
      <c r="O1330" s="160"/>
      <c r="P1330" s="160"/>
      <c r="Q1330" s="160"/>
      <c r="R1330" s="160"/>
      <c r="S1330" s="160"/>
      <c r="T1330" s="160"/>
      <c r="U1330" s="160"/>
      <c r="V1330" s="160"/>
      <c r="W1330" s="160"/>
      <c r="X1330" s="150"/>
      <c r="Y1330" s="150"/>
      <c r="Z1330" s="150"/>
      <c r="AA1330" s="150"/>
      <c r="AB1330" s="150"/>
      <c r="AC1330" s="150"/>
      <c r="AD1330" s="150"/>
      <c r="AE1330" s="150"/>
      <c r="AF1330" s="150"/>
      <c r="AG1330" s="150" t="s">
        <v>335</v>
      </c>
      <c r="AH1330" s="150">
        <v>0</v>
      </c>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outlineLevel="1" x14ac:dyDescent="0.2">
      <c r="A1331" s="157"/>
      <c r="B1331" s="158"/>
      <c r="C1331" s="186" t="s">
        <v>566</v>
      </c>
      <c r="D1331" s="165"/>
      <c r="E1331" s="166">
        <v>-1.8</v>
      </c>
      <c r="F1331" s="160"/>
      <c r="G1331" s="160"/>
      <c r="H1331" s="160"/>
      <c r="I1331" s="160"/>
      <c r="J1331" s="160"/>
      <c r="K1331" s="160"/>
      <c r="L1331" s="160"/>
      <c r="M1331" s="160"/>
      <c r="N1331" s="160"/>
      <c r="O1331" s="160"/>
      <c r="P1331" s="160"/>
      <c r="Q1331" s="160"/>
      <c r="R1331" s="160"/>
      <c r="S1331" s="160"/>
      <c r="T1331" s="160"/>
      <c r="U1331" s="160"/>
      <c r="V1331" s="160"/>
      <c r="W1331" s="160"/>
      <c r="X1331" s="150"/>
      <c r="Y1331" s="150"/>
      <c r="Z1331" s="150"/>
      <c r="AA1331" s="150"/>
      <c r="AB1331" s="150"/>
      <c r="AC1331" s="150"/>
      <c r="AD1331" s="150"/>
      <c r="AE1331" s="150"/>
      <c r="AF1331" s="150"/>
      <c r="AG1331" s="150" t="s">
        <v>335</v>
      </c>
      <c r="AH1331" s="150">
        <v>0</v>
      </c>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1" x14ac:dyDescent="0.2">
      <c r="A1332" s="157"/>
      <c r="B1332" s="158"/>
      <c r="C1332" s="186" t="s">
        <v>567</v>
      </c>
      <c r="D1332" s="165"/>
      <c r="E1332" s="166"/>
      <c r="F1332" s="160"/>
      <c r="G1332" s="160"/>
      <c r="H1332" s="160"/>
      <c r="I1332" s="160"/>
      <c r="J1332" s="160"/>
      <c r="K1332" s="160"/>
      <c r="L1332" s="160"/>
      <c r="M1332" s="160"/>
      <c r="N1332" s="160"/>
      <c r="O1332" s="160"/>
      <c r="P1332" s="160"/>
      <c r="Q1332" s="160"/>
      <c r="R1332" s="160"/>
      <c r="S1332" s="160"/>
      <c r="T1332" s="160"/>
      <c r="U1332" s="160"/>
      <c r="V1332" s="160"/>
      <c r="W1332" s="160"/>
      <c r="X1332" s="150"/>
      <c r="Y1332" s="150"/>
      <c r="Z1332" s="150"/>
      <c r="AA1332" s="150"/>
      <c r="AB1332" s="150"/>
      <c r="AC1332" s="150"/>
      <c r="AD1332" s="150"/>
      <c r="AE1332" s="150"/>
      <c r="AF1332" s="150"/>
      <c r="AG1332" s="150" t="s">
        <v>335</v>
      </c>
      <c r="AH1332" s="150">
        <v>0</v>
      </c>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outlineLevel="1" x14ac:dyDescent="0.2">
      <c r="A1333" s="157"/>
      <c r="B1333" s="158"/>
      <c r="C1333" s="186" t="s">
        <v>561</v>
      </c>
      <c r="D1333" s="165"/>
      <c r="E1333" s="166"/>
      <c r="F1333" s="160"/>
      <c r="G1333" s="160"/>
      <c r="H1333" s="160"/>
      <c r="I1333" s="160"/>
      <c r="J1333" s="160"/>
      <c r="K1333" s="160"/>
      <c r="L1333" s="160"/>
      <c r="M1333" s="160"/>
      <c r="N1333" s="160"/>
      <c r="O1333" s="160"/>
      <c r="P1333" s="160"/>
      <c r="Q1333" s="160"/>
      <c r="R1333" s="160"/>
      <c r="S1333" s="160"/>
      <c r="T1333" s="160"/>
      <c r="U1333" s="160"/>
      <c r="V1333" s="160"/>
      <c r="W1333" s="160"/>
      <c r="X1333" s="150"/>
      <c r="Y1333" s="150"/>
      <c r="Z1333" s="150"/>
      <c r="AA1333" s="150"/>
      <c r="AB1333" s="150"/>
      <c r="AC1333" s="150"/>
      <c r="AD1333" s="150"/>
      <c r="AE1333" s="150"/>
      <c r="AF1333" s="150"/>
      <c r="AG1333" s="150" t="s">
        <v>335</v>
      </c>
      <c r="AH1333" s="150">
        <v>0</v>
      </c>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1" x14ac:dyDescent="0.2">
      <c r="A1334" s="157"/>
      <c r="B1334" s="158"/>
      <c r="C1334" s="186" t="s">
        <v>568</v>
      </c>
      <c r="D1334" s="165"/>
      <c r="E1334" s="166">
        <v>26.055</v>
      </c>
      <c r="F1334" s="160"/>
      <c r="G1334" s="160"/>
      <c r="H1334" s="160"/>
      <c r="I1334" s="160"/>
      <c r="J1334" s="160"/>
      <c r="K1334" s="160"/>
      <c r="L1334" s="160"/>
      <c r="M1334" s="160"/>
      <c r="N1334" s="160"/>
      <c r="O1334" s="160"/>
      <c r="P1334" s="160"/>
      <c r="Q1334" s="160"/>
      <c r="R1334" s="160"/>
      <c r="S1334" s="160"/>
      <c r="T1334" s="160"/>
      <c r="U1334" s="160"/>
      <c r="V1334" s="160"/>
      <c r="W1334" s="160"/>
      <c r="X1334" s="150"/>
      <c r="Y1334" s="150"/>
      <c r="Z1334" s="150"/>
      <c r="AA1334" s="150"/>
      <c r="AB1334" s="150"/>
      <c r="AC1334" s="150"/>
      <c r="AD1334" s="150"/>
      <c r="AE1334" s="150"/>
      <c r="AF1334" s="150"/>
      <c r="AG1334" s="150" t="s">
        <v>335</v>
      </c>
      <c r="AH1334" s="150">
        <v>0</v>
      </c>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outlineLevel="1" x14ac:dyDescent="0.2">
      <c r="A1335" s="157"/>
      <c r="B1335" s="158"/>
      <c r="C1335" s="186" t="s">
        <v>569</v>
      </c>
      <c r="D1335" s="165"/>
      <c r="E1335" s="166">
        <v>-1.6</v>
      </c>
      <c r="F1335" s="160"/>
      <c r="G1335" s="160"/>
      <c r="H1335" s="160"/>
      <c r="I1335" s="160"/>
      <c r="J1335" s="160"/>
      <c r="K1335" s="160"/>
      <c r="L1335" s="160"/>
      <c r="M1335" s="160"/>
      <c r="N1335" s="160"/>
      <c r="O1335" s="160"/>
      <c r="P1335" s="160"/>
      <c r="Q1335" s="160"/>
      <c r="R1335" s="160"/>
      <c r="S1335" s="160"/>
      <c r="T1335" s="160"/>
      <c r="U1335" s="160"/>
      <c r="V1335" s="160"/>
      <c r="W1335" s="160"/>
      <c r="X1335" s="150"/>
      <c r="Y1335" s="150"/>
      <c r="Z1335" s="150"/>
      <c r="AA1335" s="150"/>
      <c r="AB1335" s="150"/>
      <c r="AC1335" s="150"/>
      <c r="AD1335" s="150"/>
      <c r="AE1335" s="150"/>
      <c r="AF1335" s="150"/>
      <c r="AG1335" s="150" t="s">
        <v>335</v>
      </c>
      <c r="AH1335" s="150">
        <v>0</v>
      </c>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outlineLevel="1" x14ac:dyDescent="0.2">
      <c r="A1336" s="157"/>
      <c r="B1336" s="158"/>
      <c r="C1336" s="186" t="s">
        <v>570</v>
      </c>
      <c r="D1336" s="165"/>
      <c r="E1336" s="166"/>
      <c r="F1336" s="160"/>
      <c r="G1336" s="160"/>
      <c r="H1336" s="160"/>
      <c r="I1336" s="160"/>
      <c r="J1336" s="160"/>
      <c r="K1336" s="160"/>
      <c r="L1336" s="160"/>
      <c r="M1336" s="160"/>
      <c r="N1336" s="160"/>
      <c r="O1336" s="160"/>
      <c r="P1336" s="160"/>
      <c r="Q1336" s="160"/>
      <c r="R1336" s="160"/>
      <c r="S1336" s="160"/>
      <c r="T1336" s="160"/>
      <c r="U1336" s="160"/>
      <c r="V1336" s="160"/>
      <c r="W1336" s="160"/>
      <c r="X1336" s="150"/>
      <c r="Y1336" s="150"/>
      <c r="Z1336" s="150"/>
      <c r="AA1336" s="150"/>
      <c r="AB1336" s="150"/>
      <c r="AC1336" s="150"/>
      <c r="AD1336" s="150"/>
      <c r="AE1336" s="150"/>
      <c r="AF1336" s="150"/>
      <c r="AG1336" s="150" t="s">
        <v>335</v>
      </c>
      <c r="AH1336" s="150">
        <v>0</v>
      </c>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row>
    <row r="1337" spans="1:60" outlineLevel="1" x14ac:dyDescent="0.2">
      <c r="A1337" s="157"/>
      <c r="B1337" s="158"/>
      <c r="C1337" s="186" t="s">
        <v>1213</v>
      </c>
      <c r="D1337" s="165"/>
      <c r="E1337" s="166"/>
      <c r="F1337" s="160"/>
      <c r="G1337" s="160"/>
      <c r="H1337" s="160"/>
      <c r="I1337" s="160"/>
      <c r="J1337" s="160"/>
      <c r="K1337" s="160"/>
      <c r="L1337" s="160"/>
      <c r="M1337" s="160"/>
      <c r="N1337" s="160"/>
      <c r="O1337" s="160"/>
      <c r="P1337" s="160"/>
      <c r="Q1337" s="160"/>
      <c r="R1337" s="160"/>
      <c r="S1337" s="160"/>
      <c r="T1337" s="160"/>
      <c r="U1337" s="160"/>
      <c r="V1337" s="160"/>
      <c r="W1337" s="160"/>
      <c r="X1337" s="150"/>
      <c r="Y1337" s="150"/>
      <c r="Z1337" s="150"/>
      <c r="AA1337" s="150"/>
      <c r="AB1337" s="150"/>
      <c r="AC1337" s="150"/>
      <c r="AD1337" s="150"/>
      <c r="AE1337" s="150"/>
      <c r="AF1337" s="150"/>
      <c r="AG1337" s="150" t="s">
        <v>335</v>
      </c>
      <c r="AH1337" s="150">
        <v>0</v>
      </c>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1" x14ac:dyDescent="0.2">
      <c r="A1338" s="157"/>
      <c r="B1338" s="158"/>
      <c r="C1338" s="186" t="s">
        <v>1222</v>
      </c>
      <c r="D1338" s="165"/>
      <c r="E1338" s="166">
        <v>21.978000000000002</v>
      </c>
      <c r="F1338" s="160"/>
      <c r="G1338" s="160"/>
      <c r="H1338" s="160"/>
      <c r="I1338" s="160"/>
      <c r="J1338" s="160"/>
      <c r="K1338" s="160"/>
      <c r="L1338" s="160"/>
      <c r="M1338" s="160"/>
      <c r="N1338" s="160"/>
      <c r="O1338" s="160"/>
      <c r="P1338" s="160"/>
      <c r="Q1338" s="160"/>
      <c r="R1338" s="160"/>
      <c r="S1338" s="160"/>
      <c r="T1338" s="160"/>
      <c r="U1338" s="160"/>
      <c r="V1338" s="160"/>
      <c r="W1338" s="160"/>
      <c r="X1338" s="150"/>
      <c r="Y1338" s="150"/>
      <c r="Z1338" s="150"/>
      <c r="AA1338" s="150"/>
      <c r="AB1338" s="150"/>
      <c r="AC1338" s="150"/>
      <c r="AD1338" s="150"/>
      <c r="AE1338" s="150"/>
      <c r="AF1338" s="150"/>
      <c r="AG1338" s="150" t="s">
        <v>335</v>
      </c>
      <c r="AH1338" s="150">
        <v>0</v>
      </c>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outlineLevel="1" x14ac:dyDescent="0.2">
      <c r="A1339" s="157"/>
      <c r="B1339" s="158"/>
      <c r="C1339" s="186" t="s">
        <v>1223</v>
      </c>
      <c r="D1339" s="165"/>
      <c r="E1339" s="166">
        <v>-2.31</v>
      </c>
      <c r="F1339" s="160"/>
      <c r="G1339" s="160"/>
      <c r="H1339" s="160"/>
      <c r="I1339" s="160"/>
      <c r="J1339" s="160"/>
      <c r="K1339" s="160"/>
      <c r="L1339" s="160"/>
      <c r="M1339" s="160"/>
      <c r="N1339" s="160"/>
      <c r="O1339" s="160"/>
      <c r="P1339" s="160"/>
      <c r="Q1339" s="160"/>
      <c r="R1339" s="160"/>
      <c r="S1339" s="160"/>
      <c r="T1339" s="160"/>
      <c r="U1339" s="160"/>
      <c r="V1339" s="160"/>
      <c r="W1339" s="160"/>
      <c r="X1339" s="150"/>
      <c r="Y1339" s="150"/>
      <c r="Z1339" s="150"/>
      <c r="AA1339" s="150"/>
      <c r="AB1339" s="150"/>
      <c r="AC1339" s="150"/>
      <c r="AD1339" s="150"/>
      <c r="AE1339" s="150"/>
      <c r="AF1339" s="150"/>
      <c r="AG1339" s="150" t="s">
        <v>335</v>
      </c>
      <c r="AH1339" s="150">
        <v>0</v>
      </c>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1" x14ac:dyDescent="0.2">
      <c r="A1340" s="157"/>
      <c r="B1340" s="158"/>
      <c r="C1340" s="186" t="s">
        <v>561</v>
      </c>
      <c r="D1340" s="165"/>
      <c r="E1340" s="166"/>
      <c r="F1340" s="160"/>
      <c r="G1340" s="160"/>
      <c r="H1340" s="160"/>
      <c r="I1340" s="160"/>
      <c r="J1340" s="160"/>
      <c r="K1340" s="160"/>
      <c r="L1340" s="160"/>
      <c r="M1340" s="160"/>
      <c r="N1340" s="160"/>
      <c r="O1340" s="160"/>
      <c r="P1340" s="160"/>
      <c r="Q1340" s="160"/>
      <c r="R1340" s="160"/>
      <c r="S1340" s="160"/>
      <c r="T1340" s="160"/>
      <c r="U1340" s="160"/>
      <c r="V1340" s="160"/>
      <c r="W1340" s="160"/>
      <c r="X1340" s="150"/>
      <c r="Y1340" s="150"/>
      <c r="Z1340" s="150"/>
      <c r="AA1340" s="150"/>
      <c r="AB1340" s="150"/>
      <c r="AC1340" s="150"/>
      <c r="AD1340" s="150"/>
      <c r="AE1340" s="150"/>
      <c r="AF1340" s="150"/>
      <c r="AG1340" s="150" t="s">
        <v>335</v>
      </c>
      <c r="AH1340" s="150">
        <v>0</v>
      </c>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outlineLevel="1" x14ac:dyDescent="0.2">
      <c r="A1341" s="157"/>
      <c r="B1341" s="158"/>
      <c r="C1341" s="186" t="s">
        <v>571</v>
      </c>
      <c r="D1341" s="165"/>
      <c r="E1341" s="166">
        <v>19.547999999999998</v>
      </c>
      <c r="F1341" s="160"/>
      <c r="G1341" s="160"/>
      <c r="H1341" s="160"/>
      <c r="I1341" s="160"/>
      <c r="J1341" s="160"/>
      <c r="K1341" s="160"/>
      <c r="L1341" s="160"/>
      <c r="M1341" s="160"/>
      <c r="N1341" s="160"/>
      <c r="O1341" s="160"/>
      <c r="P1341" s="160"/>
      <c r="Q1341" s="160"/>
      <c r="R1341" s="160"/>
      <c r="S1341" s="160"/>
      <c r="T1341" s="160"/>
      <c r="U1341" s="160"/>
      <c r="V1341" s="160"/>
      <c r="W1341" s="160"/>
      <c r="X1341" s="150"/>
      <c r="Y1341" s="150"/>
      <c r="Z1341" s="150"/>
      <c r="AA1341" s="150"/>
      <c r="AB1341" s="150"/>
      <c r="AC1341" s="150"/>
      <c r="AD1341" s="150"/>
      <c r="AE1341" s="150"/>
      <c r="AF1341" s="150"/>
      <c r="AG1341" s="150" t="s">
        <v>335</v>
      </c>
      <c r="AH1341" s="150">
        <v>0</v>
      </c>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outlineLevel="1" x14ac:dyDescent="0.2">
      <c r="A1342" s="157"/>
      <c r="B1342" s="158"/>
      <c r="C1342" s="186" t="s">
        <v>572</v>
      </c>
      <c r="D1342" s="165"/>
      <c r="E1342" s="166">
        <v>-2.52</v>
      </c>
      <c r="F1342" s="160"/>
      <c r="G1342" s="160"/>
      <c r="H1342" s="160"/>
      <c r="I1342" s="160"/>
      <c r="J1342" s="160"/>
      <c r="K1342" s="160"/>
      <c r="L1342" s="160"/>
      <c r="M1342" s="160"/>
      <c r="N1342" s="160"/>
      <c r="O1342" s="160"/>
      <c r="P1342" s="160"/>
      <c r="Q1342" s="160"/>
      <c r="R1342" s="160"/>
      <c r="S1342" s="160"/>
      <c r="T1342" s="160"/>
      <c r="U1342" s="160"/>
      <c r="V1342" s="160"/>
      <c r="W1342" s="160"/>
      <c r="X1342" s="150"/>
      <c r="Y1342" s="150"/>
      <c r="Z1342" s="150"/>
      <c r="AA1342" s="150"/>
      <c r="AB1342" s="150"/>
      <c r="AC1342" s="150"/>
      <c r="AD1342" s="150"/>
      <c r="AE1342" s="150"/>
      <c r="AF1342" s="150"/>
      <c r="AG1342" s="150" t="s">
        <v>335</v>
      </c>
      <c r="AH1342" s="150">
        <v>0</v>
      </c>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outlineLevel="1" x14ac:dyDescent="0.2">
      <c r="A1343" s="157"/>
      <c r="B1343" s="158"/>
      <c r="C1343" s="186" t="s">
        <v>573</v>
      </c>
      <c r="D1343" s="165"/>
      <c r="E1343" s="166"/>
      <c r="F1343" s="160"/>
      <c r="G1343" s="160"/>
      <c r="H1343" s="160"/>
      <c r="I1343" s="160"/>
      <c r="J1343" s="160"/>
      <c r="K1343" s="160"/>
      <c r="L1343" s="160"/>
      <c r="M1343" s="160"/>
      <c r="N1343" s="160"/>
      <c r="O1343" s="160"/>
      <c r="P1343" s="160"/>
      <c r="Q1343" s="160"/>
      <c r="R1343" s="160"/>
      <c r="S1343" s="160"/>
      <c r="T1343" s="160"/>
      <c r="U1343" s="160"/>
      <c r="V1343" s="160"/>
      <c r="W1343" s="160"/>
      <c r="X1343" s="150"/>
      <c r="Y1343" s="150"/>
      <c r="Z1343" s="150"/>
      <c r="AA1343" s="150"/>
      <c r="AB1343" s="150"/>
      <c r="AC1343" s="150"/>
      <c r="AD1343" s="150"/>
      <c r="AE1343" s="150"/>
      <c r="AF1343" s="150"/>
      <c r="AG1343" s="150" t="s">
        <v>335</v>
      </c>
      <c r="AH1343" s="150">
        <v>0</v>
      </c>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1" x14ac:dyDescent="0.2">
      <c r="A1344" s="157"/>
      <c r="B1344" s="158"/>
      <c r="C1344" s="186" t="s">
        <v>1213</v>
      </c>
      <c r="D1344" s="165"/>
      <c r="E1344" s="166"/>
      <c r="F1344" s="160"/>
      <c r="G1344" s="160"/>
      <c r="H1344" s="160"/>
      <c r="I1344" s="160"/>
      <c r="J1344" s="160"/>
      <c r="K1344" s="160"/>
      <c r="L1344" s="160"/>
      <c r="M1344" s="160"/>
      <c r="N1344" s="160"/>
      <c r="O1344" s="160"/>
      <c r="P1344" s="160"/>
      <c r="Q1344" s="160"/>
      <c r="R1344" s="160"/>
      <c r="S1344" s="160"/>
      <c r="T1344" s="160"/>
      <c r="U1344" s="160"/>
      <c r="V1344" s="160"/>
      <c r="W1344" s="160"/>
      <c r="X1344" s="150"/>
      <c r="Y1344" s="150"/>
      <c r="Z1344" s="150"/>
      <c r="AA1344" s="150"/>
      <c r="AB1344" s="150"/>
      <c r="AC1344" s="150"/>
      <c r="AD1344" s="150"/>
      <c r="AE1344" s="150"/>
      <c r="AF1344" s="150"/>
      <c r="AG1344" s="150" t="s">
        <v>335</v>
      </c>
      <c r="AH1344" s="150">
        <v>0</v>
      </c>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outlineLevel="1" x14ac:dyDescent="0.2">
      <c r="A1345" s="157"/>
      <c r="B1345" s="158"/>
      <c r="C1345" s="186" t="s">
        <v>1224</v>
      </c>
      <c r="D1345" s="165"/>
      <c r="E1345" s="166">
        <v>24.907499999999999</v>
      </c>
      <c r="F1345" s="160"/>
      <c r="G1345" s="160"/>
      <c r="H1345" s="160"/>
      <c r="I1345" s="160"/>
      <c r="J1345" s="160"/>
      <c r="K1345" s="160"/>
      <c r="L1345" s="160"/>
      <c r="M1345" s="160"/>
      <c r="N1345" s="160"/>
      <c r="O1345" s="160"/>
      <c r="P1345" s="160"/>
      <c r="Q1345" s="160"/>
      <c r="R1345" s="160"/>
      <c r="S1345" s="160"/>
      <c r="T1345" s="160"/>
      <c r="U1345" s="160"/>
      <c r="V1345" s="160"/>
      <c r="W1345" s="160"/>
      <c r="X1345" s="150"/>
      <c r="Y1345" s="150"/>
      <c r="Z1345" s="150"/>
      <c r="AA1345" s="150"/>
      <c r="AB1345" s="150"/>
      <c r="AC1345" s="150"/>
      <c r="AD1345" s="150"/>
      <c r="AE1345" s="150"/>
      <c r="AF1345" s="150"/>
      <c r="AG1345" s="150" t="s">
        <v>335</v>
      </c>
      <c r="AH1345" s="150">
        <v>0</v>
      </c>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1" x14ac:dyDescent="0.2">
      <c r="A1346" s="157"/>
      <c r="B1346" s="158"/>
      <c r="C1346" s="186" t="s">
        <v>561</v>
      </c>
      <c r="D1346" s="165"/>
      <c r="E1346" s="166"/>
      <c r="F1346" s="160"/>
      <c r="G1346" s="160"/>
      <c r="H1346" s="160"/>
      <c r="I1346" s="160"/>
      <c r="J1346" s="160"/>
      <c r="K1346" s="160"/>
      <c r="L1346" s="160"/>
      <c r="M1346" s="160"/>
      <c r="N1346" s="160"/>
      <c r="O1346" s="160"/>
      <c r="P1346" s="160"/>
      <c r="Q1346" s="160"/>
      <c r="R1346" s="160"/>
      <c r="S1346" s="160"/>
      <c r="T1346" s="160"/>
      <c r="U1346" s="160"/>
      <c r="V1346" s="160"/>
      <c r="W1346" s="160"/>
      <c r="X1346" s="150"/>
      <c r="Y1346" s="150"/>
      <c r="Z1346" s="150"/>
      <c r="AA1346" s="150"/>
      <c r="AB1346" s="150"/>
      <c r="AC1346" s="150"/>
      <c r="AD1346" s="150"/>
      <c r="AE1346" s="150"/>
      <c r="AF1346" s="150"/>
      <c r="AG1346" s="150" t="s">
        <v>335</v>
      </c>
      <c r="AH1346" s="150">
        <v>0</v>
      </c>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outlineLevel="1" x14ac:dyDescent="0.2">
      <c r="A1347" s="157"/>
      <c r="B1347" s="158"/>
      <c r="C1347" s="186" t="s">
        <v>574</v>
      </c>
      <c r="D1347" s="165"/>
      <c r="E1347" s="166">
        <v>14.1075</v>
      </c>
      <c r="F1347" s="160"/>
      <c r="G1347" s="160"/>
      <c r="H1347" s="160"/>
      <c r="I1347" s="160"/>
      <c r="J1347" s="160"/>
      <c r="K1347" s="160"/>
      <c r="L1347" s="160"/>
      <c r="M1347" s="160"/>
      <c r="N1347" s="160"/>
      <c r="O1347" s="160"/>
      <c r="P1347" s="160"/>
      <c r="Q1347" s="160"/>
      <c r="R1347" s="160"/>
      <c r="S1347" s="160"/>
      <c r="T1347" s="160"/>
      <c r="U1347" s="160"/>
      <c r="V1347" s="160"/>
      <c r="W1347" s="160"/>
      <c r="X1347" s="150"/>
      <c r="Y1347" s="150"/>
      <c r="Z1347" s="150"/>
      <c r="AA1347" s="150"/>
      <c r="AB1347" s="150"/>
      <c r="AC1347" s="150"/>
      <c r="AD1347" s="150"/>
      <c r="AE1347" s="150"/>
      <c r="AF1347" s="150"/>
      <c r="AG1347" s="150" t="s">
        <v>335</v>
      </c>
      <c r="AH1347" s="150">
        <v>0</v>
      </c>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1" x14ac:dyDescent="0.2">
      <c r="A1348" s="157"/>
      <c r="B1348" s="158"/>
      <c r="C1348" s="186" t="s">
        <v>572</v>
      </c>
      <c r="D1348" s="165"/>
      <c r="E1348" s="166">
        <v>-2.52</v>
      </c>
      <c r="F1348" s="160"/>
      <c r="G1348" s="160"/>
      <c r="H1348" s="160"/>
      <c r="I1348" s="160"/>
      <c r="J1348" s="160"/>
      <c r="K1348" s="160"/>
      <c r="L1348" s="160"/>
      <c r="M1348" s="160"/>
      <c r="N1348" s="160"/>
      <c r="O1348" s="160"/>
      <c r="P1348" s="160"/>
      <c r="Q1348" s="160"/>
      <c r="R1348" s="160"/>
      <c r="S1348" s="160"/>
      <c r="T1348" s="160"/>
      <c r="U1348" s="160"/>
      <c r="V1348" s="160"/>
      <c r="W1348" s="160"/>
      <c r="X1348" s="150"/>
      <c r="Y1348" s="150"/>
      <c r="Z1348" s="150"/>
      <c r="AA1348" s="150"/>
      <c r="AB1348" s="150"/>
      <c r="AC1348" s="150"/>
      <c r="AD1348" s="150"/>
      <c r="AE1348" s="150"/>
      <c r="AF1348" s="150"/>
      <c r="AG1348" s="150" t="s">
        <v>335</v>
      </c>
      <c r="AH1348" s="150">
        <v>0</v>
      </c>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outlineLevel="1" x14ac:dyDescent="0.2">
      <c r="A1349" s="157"/>
      <c r="B1349" s="158"/>
      <c r="C1349" s="186" t="s">
        <v>575</v>
      </c>
      <c r="D1349" s="165"/>
      <c r="E1349" s="166"/>
      <c r="F1349" s="160"/>
      <c r="G1349" s="160"/>
      <c r="H1349" s="160"/>
      <c r="I1349" s="160"/>
      <c r="J1349" s="160"/>
      <c r="K1349" s="160"/>
      <c r="L1349" s="160"/>
      <c r="M1349" s="160"/>
      <c r="N1349" s="160"/>
      <c r="O1349" s="160"/>
      <c r="P1349" s="160"/>
      <c r="Q1349" s="160"/>
      <c r="R1349" s="160"/>
      <c r="S1349" s="160"/>
      <c r="T1349" s="160"/>
      <c r="U1349" s="160"/>
      <c r="V1349" s="160"/>
      <c r="W1349" s="160"/>
      <c r="X1349" s="150"/>
      <c r="Y1349" s="150"/>
      <c r="Z1349" s="150"/>
      <c r="AA1349" s="150"/>
      <c r="AB1349" s="150"/>
      <c r="AC1349" s="150"/>
      <c r="AD1349" s="150"/>
      <c r="AE1349" s="150"/>
      <c r="AF1349" s="150"/>
      <c r="AG1349" s="150" t="s">
        <v>335</v>
      </c>
      <c r="AH1349" s="150">
        <v>0</v>
      </c>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1" x14ac:dyDescent="0.2">
      <c r="A1350" s="157"/>
      <c r="B1350" s="158"/>
      <c r="C1350" s="186" t="s">
        <v>1213</v>
      </c>
      <c r="D1350" s="165"/>
      <c r="E1350" s="166"/>
      <c r="F1350" s="160"/>
      <c r="G1350" s="160"/>
      <c r="H1350" s="160"/>
      <c r="I1350" s="160"/>
      <c r="J1350" s="160"/>
      <c r="K1350" s="160"/>
      <c r="L1350" s="160"/>
      <c r="M1350" s="160"/>
      <c r="N1350" s="160"/>
      <c r="O1350" s="160"/>
      <c r="P1350" s="160"/>
      <c r="Q1350" s="160"/>
      <c r="R1350" s="160"/>
      <c r="S1350" s="160"/>
      <c r="T1350" s="160"/>
      <c r="U1350" s="160"/>
      <c r="V1350" s="160"/>
      <c r="W1350" s="160"/>
      <c r="X1350" s="150"/>
      <c r="Y1350" s="150"/>
      <c r="Z1350" s="150"/>
      <c r="AA1350" s="150"/>
      <c r="AB1350" s="150"/>
      <c r="AC1350" s="150"/>
      <c r="AD1350" s="150"/>
      <c r="AE1350" s="150"/>
      <c r="AF1350" s="150"/>
      <c r="AG1350" s="150" t="s">
        <v>335</v>
      </c>
      <c r="AH1350" s="150">
        <v>0</v>
      </c>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outlineLevel="1" x14ac:dyDescent="0.2">
      <c r="A1351" s="157"/>
      <c r="B1351" s="158"/>
      <c r="C1351" s="186" t="s">
        <v>1225</v>
      </c>
      <c r="D1351" s="165"/>
      <c r="E1351" s="166">
        <v>11.88</v>
      </c>
      <c r="F1351" s="160"/>
      <c r="G1351" s="160"/>
      <c r="H1351" s="160"/>
      <c r="I1351" s="160"/>
      <c r="J1351" s="160"/>
      <c r="K1351" s="160"/>
      <c r="L1351" s="160"/>
      <c r="M1351" s="160"/>
      <c r="N1351" s="160"/>
      <c r="O1351" s="160"/>
      <c r="P1351" s="160"/>
      <c r="Q1351" s="160"/>
      <c r="R1351" s="160"/>
      <c r="S1351" s="160"/>
      <c r="T1351" s="160"/>
      <c r="U1351" s="160"/>
      <c r="V1351" s="160"/>
      <c r="W1351" s="160"/>
      <c r="X1351" s="150"/>
      <c r="Y1351" s="150"/>
      <c r="Z1351" s="150"/>
      <c r="AA1351" s="150"/>
      <c r="AB1351" s="150"/>
      <c r="AC1351" s="150"/>
      <c r="AD1351" s="150"/>
      <c r="AE1351" s="150"/>
      <c r="AF1351" s="150"/>
      <c r="AG1351" s="150" t="s">
        <v>335</v>
      </c>
      <c r="AH1351" s="150">
        <v>0</v>
      </c>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1" x14ac:dyDescent="0.2">
      <c r="A1352" s="157"/>
      <c r="B1352" s="158"/>
      <c r="C1352" s="186" t="s">
        <v>561</v>
      </c>
      <c r="D1352" s="165"/>
      <c r="E1352" s="166"/>
      <c r="F1352" s="160"/>
      <c r="G1352" s="160"/>
      <c r="H1352" s="160"/>
      <c r="I1352" s="160"/>
      <c r="J1352" s="160"/>
      <c r="K1352" s="160"/>
      <c r="L1352" s="160"/>
      <c r="M1352" s="160"/>
      <c r="N1352" s="160"/>
      <c r="O1352" s="160"/>
      <c r="P1352" s="160"/>
      <c r="Q1352" s="160"/>
      <c r="R1352" s="160"/>
      <c r="S1352" s="160"/>
      <c r="T1352" s="160"/>
      <c r="U1352" s="160"/>
      <c r="V1352" s="160"/>
      <c r="W1352" s="160"/>
      <c r="X1352" s="150"/>
      <c r="Y1352" s="150"/>
      <c r="Z1352" s="150"/>
      <c r="AA1352" s="150"/>
      <c r="AB1352" s="150"/>
      <c r="AC1352" s="150"/>
      <c r="AD1352" s="150"/>
      <c r="AE1352" s="150"/>
      <c r="AF1352" s="150"/>
      <c r="AG1352" s="150" t="s">
        <v>335</v>
      </c>
      <c r="AH1352" s="150">
        <v>0</v>
      </c>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outlineLevel="1" x14ac:dyDescent="0.2">
      <c r="A1353" s="157"/>
      <c r="B1353" s="158"/>
      <c r="C1353" s="186" t="s">
        <v>576</v>
      </c>
      <c r="D1353" s="165"/>
      <c r="E1353" s="166">
        <v>29.43</v>
      </c>
      <c r="F1353" s="160"/>
      <c r="G1353" s="160"/>
      <c r="H1353" s="160"/>
      <c r="I1353" s="160"/>
      <c r="J1353" s="160"/>
      <c r="K1353" s="160"/>
      <c r="L1353" s="160"/>
      <c r="M1353" s="160"/>
      <c r="N1353" s="160"/>
      <c r="O1353" s="160"/>
      <c r="P1353" s="160"/>
      <c r="Q1353" s="160"/>
      <c r="R1353" s="160"/>
      <c r="S1353" s="160"/>
      <c r="T1353" s="160"/>
      <c r="U1353" s="160"/>
      <c r="V1353" s="160"/>
      <c r="W1353" s="160"/>
      <c r="X1353" s="150"/>
      <c r="Y1353" s="150"/>
      <c r="Z1353" s="150"/>
      <c r="AA1353" s="150"/>
      <c r="AB1353" s="150"/>
      <c r="AC1353" s="150"/>
      <c r="AD1353" s="150"/>
      <c r="AE1353" s="150"/>
      <c r="AF1353" s="150"/>
      <c r="AG1353" s="150" t="s">
        <v>335</v>
      </c>
      <c r="AH1353" s="150">
        <v>0</v>
      </c>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c r="BF1353" s="150"/>
      <c r="BG1353" s="150"/>
      <c r="BH1353" s="150"/>
    </row>
    <row r="1354" spans="1:60" outlineLevel="1" x14ac:dyDescent="0.2">
      <c r="A1354" s="157"/>
      <c r="B1354" s="158"/>
      <c r="C1354" s="186" t="s">
        <v>572</v>
      </c>
      <c r="D1354" s="165"/>
      <c r="E1354" s="166">
        <v>-2.52</v>
      </c>
      <c r="F1354" s="160"/>
      <c r="G1354" s="160"/>
      <c r="H1354" s="160"/>
      <c r="I1354" s="160"/>
      <c r="J1354" s="160"/>
      <c r="K1354" s="160"/>
      <c r="L1354" s="160"/>
      <c r="M1354" s="160"/>
      <c r="N1354" s="160"/>
      <c r="O1354" s="160"/>
      <c r="P1354" s="160"/>
      <c r="Q1354" s="160"/>
      <c r="R1354" s="160"/>
      <c r="S1354" s="160"/>
      <c r="T1354" s="160"/>
      <c r="U1354" s="160"/>
      <c r="V1354" s="160"/>
      <c r="W1354" s="160"/>
      <c r="X1354" s="150"/>
      <c r="Y1354" s="150"/>
      <c r="Z1354" s="150"/>
      <c r="AA1354" s="150"/>
      <c r="AB1354" s="150"/>
      <c r="AC1354" s="150"/>
      <c r="AD1354" s="150"/>
      <c r="AE1354" s="150"/>
      <c r="AF1354" s="150"/>
      <c r="AG1354" s="150" t="s">
        <v>335</v>
      </c>
      <c r="AH1354" s="150">
        <v>0</v>
      </c>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outlineLevel="1" x14ac:dyDescent="0.2">
      <c r="A1355" s="157"/>
      <c r="B1355" s="158"/>
      <c r="C1355" s="186" t="s">
        <v>469</v>
      </c>
      <c r="D1355" s="165"/>
      <c r="E1355" s="166"/>
      <c r="F1355" s="160"/>
      <c r="G1355" s="160"/>
      <c r="H1355" s="160"/>
      <c r="I1355" s="160"/>
      <c r="J1355" s="160"/>
      <c r="K1355" s="160"/>
      <c r="L1355" s="160"/>
      <c r="M1355" s="160"/>
      <c r="N1355" s="160"/>
      <c r="O1355" s="160"/>
      <c r="P1355" s="160"/>
      <c r="Q1355" s="160"/>
      <c r="R1355" s="160"/>
      <c r="S1355" s="160"/>
      <c r="T1355" s="160"/>
      <c r="U1355" s="160"/>
      <c r="V1355" s="160"/>
      <c r="W1355" s="160"/>
      <c r="X1355" s="150"/>
      <c r="Y1355" s="150"/>
      <c r="Z1355" s="150"/>
      <c r="AA1355" s="150"/>
      <c r="AB1355" s="150"/>
      <c r="AC1355" s="150"/>
      <c r="AD1355" s="150"/>
      <c r="AE1355" s="150"/>
      <c r="AF1355" s="150"/>
      <c r="AG1355" s="150" t="s">
        <v>335</v>
      </c>
      <c r="AH1355" s="150">
        <v>0</v>
      </c>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outlineLevel="1" x14ac:dyDescent="0.2">
      <c r="A1356" s="157"/>
      <c r="B1356" s="158"/>
      <c r="C1356" s="186" t="s">
        <v>1226</v>
      </c>
      <c r="D1356" s="165"/>
      <c r="E1356" s="166">
        <v>19.180800000000001</v>
      </c>
      <c r="F1356" s="160"/>
      <c r="G1356" s="160"/>
      <c r="H1356" s="160"/>
      <c r="I1356" s="160"/>
      <c r="J1356" s="160"/>
      <c r="K1356" s="160"/>
      <c r="L1356" s="160"/>
      <c r="M1356" s="160"/>
      <c r="N1356" s="160"/>
      <c r="O1356" s="160"/>
      <c r="P1356" s="160"/>
      <c r="Q1356" s="160"/>
      <c r="R1356" s="160"/>
      <c r="S1356" s="160"/>
      <c r="T1356" s="160"/>
      <c r="U1356" s="160"/>
      <c r="V1356" s="160"/>
      <c r="W1356" s="160"/>
      <c r="X1356" s="150"/>
      <c r="Y1356" s="150"/>
      <c r="Z1356" s="150"/>
      <c r="AA1356" s="150"/>
      <c r="AB1356" s="150"/>
      <c r="AC1356" s="150"/>
      <c r="AD1356" s="150"/>
      <c r="AE1356" s="150"/>
      <c r="AF1356" s="150"/>
      <c r="AG1356" s="150" t="s">
        <v>335</v>
      </c>
      <c r="AH1356" s="150">
        <v>0</v>
      </c>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row>
    <row r="1357" spans="1:60" outlineLevel="1" x14ac:dyDescent="0.2">
      <c r="A1357" s="157"/>
      <c r="B1357" s="158"/>
      <c r="C1357" s="246"/>
      <c r="D1357" s="247"/>
      <c r="E1357" s="247"/>
      <c r="F1357" s="247"/>
      <c r="G1357" s="247"/>
      <c r="H1357" s="160"/>
      <c r="I1357" s="160"/>
      <c r="J1357" s="160"/>
      <c r="K1357" s="160"/>
      <c r="L1357" s="160"/>
      <c r="M1357" s="160"/>
      <c r="N1357" s="160"/>
      <c r="O1357" s="160"/>
      <c r="P1357" s="160"/>
      <c r="Q1357" s="160"/>
      <c r="R1357" s="160"/>
      <c r="S1357" s="160"/>
      <c r="T1357" s="160"/>
      <c r="U1357" s="160"/>
      <c r="V1357" s="160"/>
      <c r="W1357" s="160"/>
      <c r="X1357" s="150"/>
      <c r="Y1357" s="150"/>
      <c r="Z1357" s="150"/>
      <c r="AA1357" s="150"/>
      <c r="AB1357" s="150"/>
      <c r="AC1357" s="150"/>
      <c r="AD1357" s="150"/>
      <c r="AE1357" s="150"/>
      <c r="AF1357" s="150"/>
      <c r="AG1357" s="150" t="s">
        <v>315</v>
      </c>
      <c r="AH1357" s="150"/>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row>
    <row r="1358" spans="1:60" ht="22.5" outlineLevel="1" x14ac:dyDescent="0.2">
      <c r="A1358" s="174">
        <v>203</v>
      </c>
      <c r="B1358" s="175" t="s">
        <v>1227</v>
      </c>
      <c r="C1358" s="185" t="s">
        <v>1228</v>
      </c>
      <c r="D1358" s="176" t="s">
        <v>405</v>
      </c>
      <c r="E1358" s="177">
        <v>402.79680000000002</v>
      </c>
      <c r="F1358" s="178"/>
      <c r="G1358" s="179">
        <f>ROUND(E1358*F1358,2)</f>
        <v>0</v>
      </c>
      <c r="H1358" s="178"/>
      <c r="I1358" s="179">
        <f>ROUND(E1358*H1358,2)</f>
        <v>0</v>
      </c>
      <c r="J1358" s="178"/>
      <c r="K1358" s="179">
        <f>ROUND(E1358*J1358,2)</f>
        <v>0</v>
      </c>
      <c r="L1358" s="179">
        <v>21</v>
      </c>
      <c r="M1358" s="179">
        <f>G1358*(1+L1358/100)</f>
        <v>0</v>
      </c>
      <c r="N1358" s="179">
        <v>2.8999999999999998E-3</v>
      </c>
      <c r="O1358" s="179">
        <f>ROUND(E1358*N1358,2)</f>
        <v>1.17</v>
      </c>
      <c r="P1358" s="179">
        <v>0</v>
      </c>
      <c r="Q1358" s="179">
        <f>ROUND(E1358*P1358,2)</f>
        <v>0</v>
      </c>
      <c r="R1358" s="179"/>
      <c r="S1358" s="179" t="s">
        <v>342</v>
      </c>
      <c r="T1358" s="180" t="s">
        <v>311</v>
      </c>
      <c r="U1358" s="160">
        <v>1.1679999999999999</v>
      </c>
      <c r="V1358" s="160">
        <f>ROUND(E1358*U1358,2)</f>
        <v>470.47</v>
      </c>
      <c r="W1358" s="160"/>
      <c r="X1358" s="150"/>
      <c r="Y1358" s="150"/>
      <c r="Z1358" s="150"/>
      <c r="AA1358" s="150"/>
      <c r="AB1358" s="150"/>
      <c r="AC1358" s="150"/>
      <c r="AD1358" s="150"/>
      <c r="AE1358" s="150"/>
      <c r="AF1358" s="150"/>
      <c r="AG1358" s="150" t="s">
        <v>358</v>
      </c>
      <c r="AH1358" s="150"/>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c r="BF1358" s="150"/>
      <c r="BG1358" s="150"/>
      <c r="BH1358" s="150"/>
    </row>
    <row r="1359" spans="1:60" outlineLevel="1" x14ac:dyDescent="0.2">
      <c r="A1359" s="157"/>
      <c r="B1359" s="158"/>
      <c r="C1359" s="186" t="s">
        <v>985</v>
      </c>
      <c r="D1359" s="165"/>
      <c r="E1359" s="166"/>
      <c r="F1359" s="160"/>
      <c r="G1359" s="160"/>
      <c r="H1359" s="160"/>
      <c r="I1359" s="160"/>
      <c r="J1359" s="160"/>
      <c r="K1359" s="160"/>
      <c r="L1359" s="160"/>
      <c r="M1359" s="160"/>
      <c r="N1359" s="160"/>
      <c r="O1359" s="160"/>
      <c r="P1359" s="160"/>
      <c r="Q1359" s="160"/>
      <c r="R1359" s="160"/>
      <c r="S1359" s="160"/>
      <c r="T1359" s="160"/>
      <c r="U1359" s="160"/>
      <c r="V1359" s="160"/>
      <c r="W1359" s="160"/>
      <c r="X1359" s="150"/>
      <c r="Y1359" s="150"/>
      <c r="Z1359" s="150"/>
      <c r="AA1359" s="150"/>
      <c r="AB1359" s="150"/>
      <c r="AC1359" s="150"/>
      <c r="AD1359" s="150"/>
      <c r="AE1359" s="150"/>
      <c r="AF1359" s="150"/>
      <c r="AG1359" s="150" t="s">
        <v>335</v>
      </c>
      <c r="AH1359" s="150">
        <v>0</v>
      </c>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1" x14ac:dyDescent="0.2">
      <c r="A1360" s="157"/>
      <c r="B1360" s="158"/>
      <c r="C1360" s="186" t="s">
        <v>1229</v>
      </c>
      <c r="D1360" s="165"/>
      <c r="E1360" s="166">
        <v>402.79680000000002</v>
      </c>
      <c r="F1360" s="160"/>
      <c r="G1360" s="160"/>
      <c r="H1360" s="160"/>
      <c r="I1360" s="160"/>
      <c r="J1360" s="160"/>
      <c r="K1360" s="160"/>
      <c r="L1360" s="160"/>
      <c r="M1360" s="160"/>
      <c r="N1360" s="160"/>
      <c r="O1360" s="160"/>
      <c r="P1360" s="160"/>
      <c r="Q1360" s="160"/>
      <c r="R1360" s="160"/>
      <c r="S1360" s="160"/>
      <c r="T1360" s="160"/>
      <c r="U1360" s="160"/>
      <c r="V1360" s="160"/>
      <c r="W1360" s="160"/>
      <c r="X1360" s="150"/>
      <c r="Y1360" s="150"/>
      <c r="Z1360" s="150"/>
      <c r="AA1360" s="150"/>
      <c r="AB1360" s="150"/>
      <c r="AC1360" s="150"/>
      <c r="AD1360" s="150"/>
      <c r="AE1360" s="150"/>
      <c r="AF1360" s="150"/>
      <c r="AG1360" s="150" t="s">
        <v>335</v>
      </c>
      <c r="AH1360" s="150">
        <v>0</v>
      </c>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outlineLevel="1" x14ac:dyDescent="0.2">
      <c r="A1361" s="157"/>
      <c r="B1361" s="158"/>
      <c r="C1361" s="246"/>
      <c r="D1361" s="247"/>
      <c r="E1361" s="247"/>
      <c r="F1361" s="247"/>
      <c r="G1361" s="247"/>
      <c r="H1361" s="160"/>
      <c r="I1361" s="160"/>
      <c r="J1361" s="160"/>
      <c r="K1361" s="160"/>
      <c r="L1361" s="160"/>
      <c r="M1361" s="160"/>
      <c r="N1361" s="160"/>
      <c r="O1361" s="160"/>
      <c r="P1361" s="160"/>
      <c r="Q1361" s="160"/>
      <c r="R1361" s="160"/>
      <c r="S1361" s="160"/>
      <c r="T1361" s="160"/>
      <c r="U1361" s="160"/>
      <c r="V1361" s="160"/>
      <c r="W1361" s="160"/>
      <c r="X1361" s="150"/>
      <c r="Y1361" s="150"/>
      <c r="Z1361" s="150"/>
      <c r="AA1361" s="150"/>
      <c r="AB1361" s="150"/>
      <c r="AC1361" s="150"/>
      <c r="AD1361" s="150"/>
      <c r="AE1361" s="150"/>
      <c r="AF1361" s="150"/>
      <c r="AG1361" s="150" t="s">
        <v>315</v>
      </c>
      <c r="AH1361" s="150"/>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c r="BF1361" s="150"/>
      <c r="BG1361" s="150"/>
      <c r="BH1361" s="150"/>
    </row>
    <row r="1362" spans="1:60" ht="22.5" outlineLevel="1" x14ac:dyDescent="0.2">
      <c r="A1362" s="174">
        <v>204</v>
      </c>
      <c r="B1362" s="175" t="s">
        <v>1230</v>
      </c>
      <c r="C1362" s="185" t="s">
        <v>1231</v>
      </c>
      <c r="D1362" s="176" t="s">
        <v>589</v>
      </c>
      <c r="E1362" s="177">
        <v>58.787399999999998</v>
      </c>
      <c r="F1362" s="178"/>
      <c r="G1362" s="179">
        <f>ROUND(E1362*F1362,2)</f>
        <v>0</v>
      </c>
      <c r="H1362" s="178"/>
      <c r="I1362" s="179">
        <f>ROUND(E1362*H1362,2)</f>
        <v>0</v>
      </c>
      <c r="J1362" s="178"/>
      <c r="K1362" s="179">
        <f>ROUND(E1362*J1362,2)</f>
        <v>0</v>
      </c>
      <c r="L1362" s="179">
        <v>21</v>
      </c>
      <c r="M1362" s="179">
        <f>G1362*(1+L1362/100)</f>
        <v>0</v>
      </c>
      <c r="N1362" s="179">
        <v>7.0499999999999993E-2</v>
      </c>
      <c r="O1362" s="179">
        <f>ROUND(E1362*N1362,2)</f>
        <v>4.1399999999999997</v>
      </c>
      <c r="P1362" s="179">
        <v>4.5999999999999999E-2</v>
      </c>
      <c r="Q1362" s="179">
        <f>ROUND(E1362*P1362,2)</f>
        <v>2.7</v>
      </c>
      <c r="R1362" s="179"/>
      <c r="S1362" s="179" t="s">
        <v>342</v>
      </c>
      <c r="T1362" s="180" t="s">
        <v>1133</v>
      </c>
      <c r="U1362" s="160">
        <v>0</v>
      </c>
      <c r="V1362" s="160">
        <f>ROUND(E1362*U1362,2)</f>
        <v>0</v>
      </c>
      <c r="W1362" s="160"/>
      <c r="X1362" s="150"/>
      <c r="Y1362" s="150"/>
      <c r="Z1362" s="150"/>
      <c r="AA1362" s="150"/>
      <c r="AB1362" s="150"/>
      <c r="AC1362" s="150"/>
      <c r="AD1362" s="150"/>
      <c r="AE1362" s="150"/>
      <c r="AF1362" s="150"/>
      <c r="AG1362" s="150" t="s">
        <v>358</v>
      </c>
      <c r="AH1362" s="150"/>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ht="22.5" outlineLevel="1" x14ac:dyDescent="0.2">
      <c r="A1363" s="157"/>
      <c r="B1363" s="158"/>
      <c r="C1363" s="244" t="s">
        <v>1232</v>
      </c>
      <c r="D1363" s="245"/>
      <c r="E1363" s="245"/>
      <c r="F1363" s="245"/>
      <c r="G1363" s="245"/>
      <c r="H1363" s="160"/>
      <c r="I1363" s="160"/>
      <c r="J1363" s="160"/>
      <c r="K1363" s="160"/>
      <c r="L1363" s="160"/>
      <c r="M1363" s="160"/>
      <c r="N1363" s="160"/>
      <c r="O1363" s="160"/>
      <c r="P1363" s="160"/>
      <c r="Q1363" s="160"/>
      <c r="R1363" s="160"/>
      <c r="S1363" s="160"/>
      <c r="T1363" s="160"/>
      <c r="U1363" s="160"/>
      <c r="V1363" s="160"/>
      <c r="W1363" s="160"/>
      <c r="X1363" s="150"/>
      <c r="Y1363" s="150"/>
      <c r="Z1363" s="150"/>
      <c r="AA1363" s="150"/>
      <c r="AB1363" s="150"/>
      <c r="AC1363" s="150"/>
      <c r="AD1363" s="150"/>
      <c r="AE1363" s="150"/>
      <c r="AF1363" s="150"/>
      <c r="AG1363" s="150" t="s">
        <v>314</v>
      </c>
      <c r="AH1363" s="150"/>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81" t="str">
        <f>C1363</f>
        <v>Otlučení omítek vápenných nebo vápenocementových vnitřních stěn, postřik stěn maltou cementovou, dodávka a montáž obkladů vnitřních stěn z obkladaček pórovinových kladených do malty, začištění omítek kolem obkladů. Dodávka materiálu.</v>
      </c>
      <c r="BB1363" s="150"/>
      <c r="BC1363" s="150"/>
      <c r="BD1363" s="150"/>
      <c r="BE1363" s="150"/>
      <c r="BF1363" s="150"/>
      <c r="BG1363" s="150"/>
      <c r="BH1363" s="150"/>
    </row>
    <row r="1364" spans="1:60" outlineLevel="1" x14ac:dyDescent="0.2">
      <c r="A1364" s="157"/>
      <c r="B1364" s="158"/>
      <c r="C1364" s="255" t="s">
        <v>1233</v>
      </c>
      <c r="D1364" s="256"/>
      <c r="E1364" s="256"/>
      <c r="F1364" s="256"/>
      <c r="G1364" s="256"/>
      <c r="H1364" s="160"/>
      <c r="I1364" s="160"/>
      <c r="J1364" s="160"/>
      <c r="K1364" s="160"/>
      <c r="L1364" s="160"/>
      <c r="M1364" s="160"/>
      <c r="N1364" s="160"/>
      <c r="O1364" s="160"/>
      <c r="P1364" s="160"/>
      <c r="Q1364" s="160"/>
      <c r="R1364" s="160"/>
      <c r="S1364" s="160"/>
      <c r="T1364" s="160"/>
      <c r="U1364" s="160"/>
      <c r="V1364" s="160"/>
      <c r="W1364" s="160"/>
      <c r="X1364" s="150"/>
      <c r="Y1364" s="150"/>
      <c r="Z1364" s="150"/>
      <c r="AA1364" s="150"/>
      <c r="AB1364" s="150"/>
      <c r="AC1364" s="150"/>
      <c r="AD1364" s="150"/>
      <c r="AE1364" s="150"/>
      <c r="AF1364" s="150"/>
      <c r="AG1364" s="150" t="s">
        <v>314</v>
      </c>
      <c r="AH1364" s="150"/>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1" x14ac:dyDescent="0.2">
      <c r="A1365" s="157"/>
      <c r="B1365" s="158"/>
      <c r="C1365" s="186" t="s">
        <v>381</v>
      </c>
      <c r="D1365" s="165"/>
      <c r="E1365" s="166"/>
      <c r="F1365" s="160"/>
      <c r="G1365" s="160"/>
      <c r="H1365" s="160"/>
      <c r="I1365" s="160"/>
      <c r="J1365" s="160"/>
      <c r="K1365" s="160"/>
      <c r="L1365" s="160"/>
      <c r="M1365" s="160"/>
      <c r="N1365" s="160"/>
      <c r="O1365" s="160"/>
      <c r="P1365" s="160"/>
      <c r="Q1365" s="160"/>
      <c r="R1365" s="160"/>
      <c r="S1365" s="160"/>
      <c r="T1365" s="160"/>
      <c r="U1365" s="160"/>
      <c r="V1365" s="160"/>
      <c r="W1365" s="160"/>
      <c r="X1365" s="150"/>
      <c r="Y1365" s="150"/>
      <c r="Z1365" s="150"/>
      <c r="AA1365" s="150"/>
      <c r="AB1365" s="150"/>
      <c r="AC1365" s="150"/>
      <c r="AD1365" s="150"/>
      <c r="AE1365" s="150"/>
      <c r="AF1365" s="150"/>
      <c r="AG1365" s="150" t="s">
        <v>335</v>
      </c>
      <c r="AH1365" s="150">
        <v>0</v>
      </c>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outlineLevel="1" x14ac:dyDescent="0.2">
      <c r="A1366" s="157"/>
      <c r="B1366" s="158"/>
      <c r="C1366" s="186" t="s">
        <v>1234</v>
      </c>
      <c r="D1366" s="165"/>
      <c r="E1366" s="166">
        <v>52.26</v>
      </c>
      <c r="F1366" s="160"/>
      <c r="G1366" s="160"/>
      <c r="H1366" s="160"/>
      <c r="I1366" s="160"/>
      <c r="J1366" s="160"/>
      <c r="K1366" s="160"/>
      <c r="L1366" s="160"/>
      <c r="M1366" s="160"/>
      <c r="N1366" s="160"/>
      <c r="O1366" s="160"/>
      <c r="P1366" s="160"/>
      <c r="Q1366" s="160"/>
      <c r="R1366" s="160"/>
      <c r="S1366" s="160"/>
      <c r="T1366" s="160"/>
      <c r="U1366" s="160"/>
      <c r="V1366" s="160"/>
      <c r="W1366" s="160"/>
      <c r="X1366" s="150"/>
      <c r="Y1366" s="150"/>
      <c r="Z1366" s="150"/>
      <c r="AA1366" s="150"/>
      <c r="AB1366" s="150"/>
      <c r="AC1366" s="150"/>
      <c r="AD1366" s="150"/>
      <c r="AE1366" s="150"/>
      <c r="AF1366" s="150"/>
      <c r="AG1366" s="150" t="s">
        <v>335</v>
      </c>
      <c r="AH1366" s="150">
        <v>0</v>
      </c>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outlineLevel="1" x14ac:dyDescent="0.2">
      <c r="A1367" s="157"/>
      <c r="B1367" s="158"/>
      <c r="C1367" s="186" t="s">
        <v>443</v>
      </c>
      <c r="D1367" s="165"/>
      <c r="E1367" s="166"/>
      <c r="F1367" s="160"/>
      <c r="G1367" s="160"/>
      <c r="H1367" s="160"/>
      <c r="I1367" s="160"/>
      <c r="J1367" s="160"/>
      <c r="K1367" s="160"/>
      <c r="L1367" s="160"/>
      <c r="M1367" s="160"/>
      <c r="N1367" s="160"/>
      <c r="O1367" s="160"/>
      <c r="P1367" s="160"/>
      <c r="Q1367" s="160"/>
      <c r="R1367" s="160"/>
      <c r="S1367" s="160"/>
      <c r="T1367" s="160"/>
      <c r="U1367" s="160"/>
      <c r="V1367" s="160"/>
      <c r="W1367" s="160"/>
      <c r="X1367" s="150"/>
      <c r="Y1367" s="150"/>
      <c r="Z1367" s="150"/>
      <c r="AA1367" s="150"/>
      <c r="AB1367" s="150"/>
      <c r="AC1367" s="150"/>
      <c r="AD1367" s="150"/>
      <c r="AE1367" s="150"/>
      <c r="AF1367" s="150"/>
      <c r="AG1367" s="150" t="s">
        <v>335</v>
      </c>
      <c r="AH1367" s="150">
        <v>0</v>
      </c>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row>
    <row r="1368" spans="1:60" outlineLevel="1" x14ac:dyDescent="0.2">
      <c r="A1368" s="157"/>
      <c r="B1368" s="158"/>
      <c r="C1368" s="186" t="s">
        <v>1235</v>
      </c>
      <c r="D1368" s="165"/>
      <c r="E1368" s="166">
        <v>1.4593499999999999</v>
      </c>
      <c r="F1368" s="160"/>
      <c r="G1368" s="160"/>
      <c r="H1368" s="160"/>
      <c r="I1368" s="160"/>
      <c r="J1368" s="160"/>
      <c r="K1368" s="160"/>
      <c r="L1368" s="160"/>
      <c r="M1368" s="160"/>
      <c r="N1368" s="160"/>
      <c r="O1368" s="160"/>
      <c r="P1368" s="160"/>
      <c r="Q1368" s="160"/>
      <c r="R1368" s="160"/>
      <c r="S1368" s="160"/>
      <c r="T1368" s="160"/>
      <c r="U1368" s="160"/>
      <c r="V1368" s="160"/>
      <c r="W1368" s="160"/>
      <c r="X1368" s="150"/>
      <c r="Y1368" s="150"/>
      <c r="Z1368" s="150"/>
      <c r="AA1368" s="150"/>
      <c r="AB1368" s="150"/>
      <c r="AC1368" s="150"/>
      <c r="AD1368" s="150"/>
      <c r="AE1368" s="150"/>
      <c r="AF1368" s="150"/>
      <c r="AG1368" s="150" t="s">
        <v>335</v>
      </c>
      <c r="AH1368" s="150">
        <v>0</v>
      </c>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row>
    <row r="1369" spans="1:60" outlineLevel="1" x14ac:dyDescent="0.2">
      <c r="A1369" s="157"/>
      <c r="B1369" s="158"/>
      <c r="C1369" s="186" t="s">
        <v>1236</v>
      </c>
      <c r="D1369" s="165"/>
      <c r="E1369" s="166">
        <v>0.69</v>
      </c>
      <c r="F1369" s="160"/>
      <c r="G1369" s="160"/>
      <c r="H1369" s="160"/>
      <c r="I1369" s="160"/>
      <c r="J1369" s="160"/>
      <c r="K1369" s="160"/>
      <c r="L1369" s="160"/>
      <c r="M1369" s="160"/>
      <c r="N1369" s="160"/>
      <c r="O1369" s="160"/>
      <c r="P1369" s="160"/>
      <c r="Q1369" s="160"/>
      <c r="R1369" s="160"/>
      <c r="S1369" s="160"/>
      <c r="T1369" s="160"/>
      <c r="U1369" s="160"/>
      <c r="V1369" s="160"/>
      <c r="W1369" s="160"/>
      <c r="X1369" s="150"/>
      <c r="Y1369" s="150"/>
      <c r="Z1369" s="150"/>
      <c r="AA1369" s="150"/>
      <c r="AB1369" s="150"/>
      <c r="AC1369" s="150"/>
      <c r="AD1369" s="150"/>
      <c r="AE1369" s="150"/>
      <c r="AF1369" s="150"/>
      <c r="AG1369" s="150" t="s">
        <v>335</v>
      </c>
      <c r="AH1369" s="150">
        <v>0</v>
      </c>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outlineLevel="1" x14ac:dyDescent="0.2">
      <c r="A1370" s="157"/>
      <c r="B1370" s="158"/>
      <c r="C1370" s="186" t="s">
        <v>1237</v>
      </c>
      <c r="D1370" s="165"/>
      <c r="E1370" s="166">
        <v>1.9458</v>
      </c>
      <c r="F1370" s="160"/>
      <c r="G1370" s="160"/>
      <c r="H1370" s="160"/>
      <c r="I1370" s="160"/>
      <c r="J1370" s="160"/>
      <c r="K1370" s="160"/>
      <c r="L1370" s="160"/>
      <c r="M1370" s="160"/>
      <c r="N1370" s="160"/>
      <c r="O1370" s="160"/>
      <c r="P1370" s="160"/>
      <c r="Q1370" s="160"/>
      <c r="R1370" s="160"/>
      <c r="S1370" s="160"/>
      <c r="T1370" s="160"/>
      <c r="U1370" s="160"/>
      <c r="V1370" s="160"/>
      <c r="W1370" s="160"/>
      <c r="X1370" s="150"/>
      <c r="Y1370" s="150"/>
      <c r="Z1370" s="150"/>
      <c r="AA1370" s="150"/>
      <c r="AB1370" s="150"/>
      <c r="AC1370" s="150"/>
      <c r="AD1370" s="150"/>
      <c r="AE1370" s="150"/>
      <c r="AF1370" s="150"/>
      <c r="AG1370" s="150" t="s">
        <v>335</v>
      </c>
      <c r="AH1370" s="150">
        <v>0</v>
      </c>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1" x14ac:dyDescent="0.2">
      <c r="A1371" s="157"/>
      <c r="B1371" s="158"/>
      <c r="C1371" s="186" t="s">
        <v>447</v>
      </c>
      <c r="D1371" s="165"/>
      <c r="E1371" s="166"/>
      <c r="F1371" s="160"/>
      <c r="G1371" s="160"/>
      <c r="H1371" s="160"/>
      <c r="I1371" s="160"/>
      <c r="J1371" s="160"/>
      <c r="K1371" s="160"/>
      <c r="L1371" s="160"/>
      <c r="M1371" s="160"/>
      <c r="N1371" s="160"/>
      <c r="O1371" s="160"/>
      <c r="P1371" s="160"/>
      <c r="Q1371" s="160"/>
      <c r="R1371" s="160"/>
      <c r="S1371" s="160"/>
      <c r="T1371" s="160"/>
      <c r="U1371" s="160"/>
      <c r="V1371" s="160"/>
      <c r="W1371" s="160"/>
      <c r="X1371" s="150"/>
      <c r="Y1371" s="150"/>
      <c r="Z1371" s="150"/>
      <c r="AA1371" s="150"/>
      <c r="AB1371" s="150"/>
      <c r="AC1371" s="150"/>
      <c r="AD1371" s="150"/>
      <c r="AE1371" s="150"/>
      <c r="AF1371" s="150"/>
      <c r="AG1371" s="150" t="s">
        <v>335</v>
      </c>
      <c r="AH1371" s="150">
        <v>0</v>
      </c>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outlineLevel="1" x14ac:dyDescent="0.2">
      <c r="A1372" s="157"/>
      <c r="B1372" s="158"/>
      <c r="C1372" s="186" t="s">
        <v>1238</v>
      </c>
      <c r="D1372" s="165"/>
      <c r="E1372" s="166">
        <v>2.4322499999999998</v>
      </c>
      <c r="F1372" s="160"/>
      <c r="G1372" s="160"/>
      <c r="H1372" s="160"/>
      <c r="I1372" s="160"/>
      <c r="J1372" s="160"/>
      <c r="K1372" s="160"/>
      <c r="L1372" s="160"/>
      <c r="M1372" s="160"/>
      <c r="N1372" s="160"/>
      <c r="O1372" s="160"/>
      <c r="P1372" s="160"/>
      <c r="Q1372" s="160"/>
      <c r="R1372" s="160"/>
      <c r="S1372" s="160"/>
      <c r="T1372" s="160"/>
      <c r="U1372" s="160"/>
      <c r="V1372" s="160"/>
      <c r="W1372" s="160"/>
      <c r="X1372" s="150"/>
      <c r="Y1372" s="150"/>
      <c r="Z1372" s="150"/>
      <c r="AA1372" s="150"/>
      <c r="AB1372" s="150"/>
      <c r="AC1372" s="150"/>
      <c r="AD1372" s="150"/>
      <c r="AE1372" s="150"/>
      <c r="AF1372" s="150"/>
      <c r="AG1372" s="150" t="s">
        <v>335</v>
      </c>
      <c r="AH1372" s="150">
        <v>0</v>
      </c>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1" x14ac:dyDescent="0.2">
      <c r="A1373" s="157"/>
      <c r="B1373" s="158"/>
      <c r="C1373" s="246"/>
      <c r="D1373" s="247"/>
      <c r="E1373" s="247"/>
      <c r="F1373" s="247"/>
      <c r="G1373" s="247"/>
      <c r="H1373" s="160"/>
      <c r="I1373" s="160"/>
      <c r="J1373" s="160"/>
      <c r="K1373" s="160"/>
      <c r="L1373" s="160"/>
      <c r="M1373" s="160"/>
      <c r="N1373" s="160"/>
      <c r="O1373" s="160"/>
      <c r="P1373" s="160"/>
      <c r="Q1373" s="160"/>
      <c r="R1373" s="160"/>
      <c r="S1373" s="160"/>
      <c r="T1373" s="160"/>
      <c r="U1373" s="160"/>
      <c r="V1373" s="160"/>
      <c r="W1373" s="160"/>
      <c r="X1373" s="150"/>
      <c r="Y1373" s="150"/>
      <c r="Z1373" s="150"/>
      <c r="AA1373" s="150"/>
      <c r="AB1373" s="150"/>
      <c r="AC1373" s="150"/>
      <c r="AD1373" s="150"/>
      <c r="AE1373" s="150"/>
      <c r="AF1373" s="150"/>
      <c r="AG1373" s="150" t="s">
        <v>315</v>
      </c>
      <c r="AH1373" s="150"/>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outlineLevel="1" x14ac:dyDescent="0.2">
      <c r="A1374" s="174">
        <v>205</v>
      </c>
      <c r="B1374" s="175" t="s">
        <v>1239</v>
      </c>
      <c r="C1374" s="185" t="s">
        <v>1240</v>
      </c>
      <c r="D1374" s="176" t="s">
        <v>405</v>
      </c>
      <c r="E1374" s="177">
        <v>463.21632</v>
      </c>
      <c r="F1374" s="178"/>
      <c r="G1374" s="179">
        <f>ROUND(E1374*F1374,2)</f>
        <v>0</v>
      </c>
      <c r="H1374" s="178"/>
      <c r="I1374" s="179">
        <f>ROUND(E1374*H1374,2)</f>
        <v>0</v>
      </c>
      <c r="J1374" s="178"/>
      <c r="K1374" s="179">
        <f>ROUND(E1374*J1374,2)</f>
        <v>0</v>
      </c>
      <c r="L1374" s="179">
        <v>21</v>
      </c>
      <c r="M1374" s="179">
        <f>G1374*(1+L1374/100)</f>
        <v>0</v>
      </c>
      <c r="N1374" s="179">
        <v>1.0500000000000001E-2</v>
      </c>
      <c r="O1374" s="179">
        <f>ROUND(E1374*N1374,2)</f>
        <v>4.8600000000000003</v>
      </c>
      <c r="P1374" s="179">
        <v>0</v>
      </c>
      <c r="Q1374" s="179">
        <f>ROUND(E1374*P1374,2)</f>
        <v>0</v>
      </c>
      <c r="R1374" s="179"/>
      <c r="S1374" s="179" t="s">
        <v>342</v>
      </c>
      <c r="T1374" s="180" t="s">
        <v>311</v>
      </c>
      <c r="U1374" s="160">
        <v>0</v>
      </c>
      <c r="V1374" s="160">
        <f>ROUND(E1374*U1374,2)</f>
        <v>0</v>
      </c>
      <c r="W1374" s="160"/>
      <c r="X1374" s="150"/>
      <c r="Y1374" s="150"/>
      <c r="Z1374" s="150"/>
      <c r="AA1374" s="150"/>
      <c r="AB1374" s="150"/>
      <c r="AC1374" s="150"/>
      <c r="AD1374" s="150"/>
      <c r="AE1374" s="150"/>
      <c r="AF1374" s="150"/>
      <c r="AG1374" s="150" t="s">
        <v>452</v>
      </c>
      <c r="AH1374" s="150"/>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1" x14ac:dyDescent="0.2">
      <c r="A1375" s="157"/>
      <c r="B1375" s="158"/>
      <c r="C1375" s="186" t="s">
        <v>985</v>
      </c>
      <c r="D1375" s="165"/>
      <c r="E1375" s="166"/>
      <c r="F1375" s="160"/>
      <c r="G1375" s="160"/>
      <c r="H1375" s="160"/>
      <c r="I1375" s="160"/>
      <c r="J1375" s="160"/>
      <c r="K1375" s="160"/>
      <c r="L1375" s="160"/>
      <c r="M1375" s="160"/>
      <c r="N1375" s="160"/>
      <c r="O1375" s="160"/>
      <c r="P1375" s="160"/>
      <c r="Q1375" s="160"/>
      <c r="R1375" s="160"/>
      <c r="S1375" s="160"/>
      <c r="T1375" s="160"/>
      <c r="U1375" s="160"/>
      <c r="V1375" s="160"/>
      <c r="W1375" s="160"/>
      <c r="X1375" s="150"/>
      <c r="Y1375" s="150"/>
      <c r="Z1375" s="150"/>
      <c r="AA1375" s="150"/>
      <c r="AB1375" s="150"/>
      <c r="AC1375" s="150"/>
      <c r="AD1375" s="150"/>
      <c r="AE1375" s="150"/>
      <c r="AF1375" s="150"/>
      <c r="AG1375" s="150" t="s">
        <v>335</v>
      </c>
      <c r="AH1375" s="150">
        <v>0</v>
      </c>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outlineLevel="1" x14ac:dyDescent="0.2">
      <c r="A1376" s="157"/>
      <c r="B1376" s="158"/>
      <c r="C1376" s="186" t="s">
        <v>1241</v>
      </c>
      <c r="D1376" s="165"/>
      <c r="E1376" s="166">
        <v>463.21632</v>
      </c>
      <c r="F1376" s="160"/>
      <c r="G1376" s="160"/>
      <c r="H1376" s="160"/>
      <c r="I1376" s="160"/>
      <c r="J1376" s="160"/>
      <c r="K1376" s="160"/>
      <c r="L1376" s="160"/>
      <c r="M1376" s="160"/>
      <c r="N1376" s="160"/>
      <c r="O1376" s="160"/>
      <c r="P1376" s="160"/>
      <c r="Q1376" s="160"/>
      <c r="R1376" s="160"/>
      <c r="S1376" s="160"/>
      <c r="T1376" s="160"/>
      <c r="U1376" s="160"/>
      <c r="V1376" s="160"/>
      <c r="W1376" s="160"/>
      <c r="X1376" s="150"/>
      <c r="Y1376" s="150"/>
      <c r="Z1376" s="150"/>
      <c r="AA1376" s="150"/>
      <c r="AB1376" s="150"/>
      <c r="AC1376" s="150"/>
      <c r="AD1376" s="150"/>
      <c r="AE1376" s="150"/>
      <c r="AF1376" s="150"/>
      <c r="AG1376" s="150" t="s">
        <v>335</v>
      </c>
      <c r="AH1376" s="150">
        <v>0</v>
      </c>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outlineLevel="1" x14ac:dyDescent="0.2">
      <c r="A1377" s="157"/>
      <c r="B1377" s="158"/>
      <c r="C1377" s="246"/>
      <c r="D1377" s="247"/>
      <c r="E1377" s="247"/>
      <c r="F1377" s="247"/>
      <c r="G1377" s="247"/>
      <c r="H1377" s="160"/>
      <c r="I1377" s="160"/>
      <c r="J1377" s="160"/>
      <c r="K1377" s="160"/>
      <c r="L1377" s="160"/>
      <c r="M1377" s="160"/>
      <c r="N1377" s="160"/>
      <c r="O1377" s="160"/>
      <c r="P1377" s="160"/>
      <c r="Q1377" s="160"/>
      <c r="R1377" s="160"/>
      <c r="S1377" s="160"/>
      <c r="T1377" s="160"/>
      <c r="U1377" s="160"/>
      <c r="V1377" s="160"/>
      <c r="W1377" s="160"/>
      <c r="X1377" s="150"/>
      <c r="Y1377" s="150"/>
      <c r="Z1377" s="150"/>
      <c r="AA1377" s="150"/>
      <c r="AB1377" s="150"/>
      <c r="AC1377" s="150"/>
      <c r="AD1377" s="150"/>
      <c r="AE1377" s="150"/>
      <c r="AF1377" s="150"/>
      <c r="AG1377" s="150" t="s">
        <v>315</v>
      </c>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outlineLevel="1" x14ac:dyDescent="0.2">
      <c r="A1378" s="157">
        <v>206</v>
      </c>
      <c r="B1378" s="158" t="s">
        <v>1242</v>
      </c>
      <c r="C1378" s="190" t="s">
        <v>1243</v>
      </c>
      <c r="D1378" s="159" t="s">
        <v>0</v>
      </c>
      <c r="E1378" s="182"/>
      <c r="F1378" s="161"/>
      <c r="G1378" s="160">
        <f>ROUND(E1378*F1378,2)</f>
        <v>0</v>
      </c>
      <c r="H1378" s="161"/>
      <c r="I1378" s="160">
        <f>ROUND(E1378*H1378,2)</f>
        <v>0</v>
      </c>
      <c r="J1378" s="161"/>
      <c r="K1378" s="160">
        <f>ROUND(E1378*J1378,2)</f>
        <v>0</v>
      </c>
      <c r="L1378" s="160">
        <v>21</v>
      </c>
      <c r="M1378" s="160">
        <f>G1378*(1+L1378/100)</f>
        <v>0</v>
      </c>
      <c r="N1378" s="160">
        <v>0</v>
      </c>
      <c r="O1378" s="160">
        <f>ROUND(E1378*N1378,2)</f>
        <v>0</v>
      </c>
      <c r="P1378" s="160">
        <v>0</v>
      </c>
      <c r="Q1378" s="160">
        <f>ROUND(E1378*P1378,2)</f>
        <v>0</v>
      </c>
      <c r="R1378" s="160" t="s">
        <v>1204</v>
      </c>
      <c r="S1378" s="160" t="s">
        <v>310</v>
      </c>
      <c r="T1378" s="160" t="s">
        <v>379</v>
      </c>
      <c r="U1378" s="160">
        <v>0</v>
      </c>
      <c r="V1378" s="160">
        <f>ROUND(E1378*U1378,2)</f>
        <v>0</v>
      </c>
      <c r="W1378" s="160"/>
      <c r="X1378" s="150"/>
      <c r="Y1378" s="150"/>
      <c r="Z1378" s="150"/>
      <c r="AA1378" s="150"/>
      <c r="AB1378" s="150"/>
      <c r="AC1378" s="150"/>
      <c r="AD1378" s="150"/>
      <c r="AE1378" s="150"/>
      <c r="AF1378" s="150"/>
      <c r="AG1378" s="150" t="s">
        <v>961</v>
      </c>
      <c r="AH1378" s="150"/>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1" x14ac:dyDescent="0.2">
      <c r="A1379" s="157"/>
      <c r="B1379" s="158"/>
      <c r="C1379" s="186" t="s">
        <v>1026</v>
      </c>
      <c r="D1379" s="165"/>
      <c r="E1379" s="166"/>
      <c r="F1379" s="160"/>
      <c r="G1379" s="160"/>
      <c r="H1379" s="160"/>
      <c r="I1379" s="160"/>
      <c r="J1379" s="160"/>
      <c r="K1379" s="160"/>
      <c r="L1379" s="160"/>
      <c r="M1379" s="160"/>
      <c r="N1379" s="160"/>
      <c r="O1379" s="160"/>
      <c r="P1379" s="160"/>
      <c r="Q1379" s="160"/>
      <c r="R1379" s="160"/>
      <c r="S1379" s="160"/>
      <c r="T1379" s="160"/>
      <c r="U1379" s="160"/>
      <c r="V1379" s="160"/>
      <c r="W1379" s="160"/>
      <c r="X1379" s="150"/>
      <c r="Y1379" s="150"/>
      <c r="Z1379" s="150"/>
      <c r="AA1379" s="150"/>
      <c r="AB1379" s="150"/>
      <c r="AC1379" s="150"/>
      <c r="AD1379" s="150"/>
      <c r="AE1379" s="150"/>
      <c r="AF1379" s="150"/>
      <c r="AG1379" s="150" t="s">
        <v>335</v>
      </c>
      <c r="AH1379" s="150">
        <v>0</v>
      </c>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outlineLevel="1" x14ac:dyDescent="0.2">
      <c r="A1380" s="157"/>
      <c r="B1380" s="158"/>
      <c r="C1380" s="186" t="s">
        <v>1244</v>
      </c>
      <c r="D1380" s="165"/>
      <c r="E1380" s="166"/>
      <c r="F1380" s="160"/>
      <c r="G1380" s="160"/>
      <c r="H1380" s="160"/>
      <c r="I1380" s="160"/>
      <c r="J1380" s="160"/>
      <c r="K1380" s="160"/>
      <c r="L1380" s="160"/>
      <c r="M1380" s="160"/>
      <c r="N1380" s="160"/>
      <c r="O1380" s="160"/>
      <c r="P1380" s="160"/>
      <c r="Q1380" s="160"/>
      <c r="R1380" s="160"/>
      <c r="S1380" s="160"/>
      <c r="T1380" s="160"/>
      <c r="U1380" s="160"/>
      <c r="V1380" s="160"/>
      <c r="W1380" s="160"/>
      <c r="X1380" s="150"/>
      <c r="Y1380" s="150"/>
      <c r="Z1380" s="150"/>
      <c r="AA1380" s="150"/>
      <c r="AB1380" s="150"/>
      <c r="AC1380" s="150"/>
      <c r="AD1380" s="150"/>
      <c r="AE1380" s="150"/>
      <c r="AF1380" s="150"/>
      <c r="AG1380" s="150" t="s">
        <v>335</v>
      </c>
      <c r="AH1380" s="150">
        <v>0</v>
      </c>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1" x14ac:dyDescent="0.2">
      <c r="A1381" s="157"/>
      <c r="B1381" s="158"/>
      <c r="C1381" s="186" t="s">
        <v>1245</v>
      </c>
      <c r="D1381" s="165"/>
      <c r="E1381" s="166">
        <v>4127.9300999999996</v>
      </c>
      <c r="F1381" s="160"/>
      <c r="G1381" s="160"/>
      <c r="H1381" s="160"/>
      <c r="I1381" s="160"/>
      <c r="J1381" s="160"/>
      <c r="K1381" s="160"/>
      <c r="L1381" s="160"/>
      <c r="M1381" s="160"/>
      <c r="N1381" s="160"/>
      <c r="O1381" s="160"/>
      <c r="P1381" s="160"/>
      <c r="Q1381" s="160"/>
      <c r="R1381" s="160"/>
      <c r="S1381" s="160"/>
      <c r="T1381" s="160"/>
      <c r="U1381" s="160"/>
      <c r="V1381" s="160"/>
      <c r="W1381" s="160"/>
      <c r="X1381" s="150"/>
      <c r="Y1381" s="150"/>
      <c r="Z1381" s="150"/>
      <c r="AA1381" s="150"/>
      <c r="AB1381" s="150"/>
      <c r="AC1381" s="150"/>
      <c r="AD1381" s="150"/>
      <c r="AE1381" s="150"/>
      <c r="AF1381" s="150"/>
      <c r="AG1381" s="150" t="s">
        <v>335</v>
      </c>
      <c r="AH1381" s="150">
        <v>0</v>
      </c>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outlineLevel="1" x14ac:dyDescent="0.2">
      <c r="A1382" s="157"/>
      <c r="B1382" s="158"/>
      <c r="C1382" s="246"/>
      <c r="D1382" s="247"/>
      <c r="E1382" s="247"/>
      <c r="F1382" s="247"/>
      <c r="G1382" s="247"/>
      <c r="H1382" s="160"/>
      <c r="I1382" s="160"/>
      <c r="J1382" s="160"/>
      <c r="K1382" s="160"/>
      <c r="L1382" s="160"/>
      <c r="M1382" s="160"/>
      <c r="N1382" s="160"/>
      <c r="O1382" s="160"/>
      <c r="P1382" s="160"/>
      <c r="Q1382" s="160"/>
      <c r="R1382" s="160"/>
      <c r="S1382" s="160"/>
      <c r="T1382" s="160"/>
      <c r="U1382" s="160"/>
      <c r="V1382" s="160"/>
      <c r="W1382" s="160"/>
      <c r="X1382" s="150"/>
      <c r="Y1382" s="150"/>
      <c r="Z1382" s="150"/>
      <c r="AA1382" s="150"/>
      <c r="AB1382" s="150"/>
      <c r="AC1382" s="150"/>
      <c r="AD1382" s="150"/>
      <c r="AE1382" s="150"/>
      <c r="AF1382" s="150"/>
      <c r="AG1382" s="150" t="s">
        <v>315</v>
      </c>
      <c r="AH1382" s="150"/>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x14ac:dyDescent="0.2">
      <c r="A1383" s="168" t="s">
        <v>305</v>
      </c>
      <c r="B1383" s="169" t="s">
        <v>265</v>
      </c>
      <c r="C1383" s="184" t="s">
        <v>117</v>
      </c>
      <c r="D1383" s="170"/>
      <c r="E1383" s="171"/>
      <c r="F1383" s="172"/>
      <c r="G1383" s="172">
        <f>SUMIF(AG1384:AG1408,"&lt;&gt;NOR",G1384:G1408)</f>
        <v>0</v>
      </c>
      <c r="H1383" s="172"/>
      <c r="I1383" s="172">
        <f>SUM(I1384:I1408)</f>
        <v>0</v>
      </c>
      <c r="J1383" s="172"/>
      <c r="K1383" s="172">
        <f>SUM(K1384:K1408)</f>
        <v>0</v>
      </c>
      <c r="L1383" s="172"/>
      <c r="M1383" s="172">
        <f>SUM(M1384:M1408)</f>
        <v>0</v>
      </c>
      <c r="N1383" s="172"/>
      <c r="O1383" s="172">
        <f>SUM(O1384:O1408)</f>
        <v>0.02</v>
      </c>
      <c r="P1383" s="172"/>
      <c r="Q1383" s="172">
        <f>SUM(Q1384:Q1408)</f>
        <v>0</v>
      </c>
      <c r="R1383" s="172"/>
      <c r="S1383" s="172"/>
      <c r="T1383" s="173"/>
      <c r="U1383" s="167"/>
      <c r="V1383" s="167">
        <f>SUM(V1384:V1408)</f>
        <v>0</v>
      </c>
      <c r="W1383" s="167"/>
      <c r="AG1383" t="s">
        <v>306</v>
      </c>
    </row>
    <row r="1384" spans="1:60" outlineLevel="1" x14ac:dyDescent="0.2">
      <c r="A1384" s="174">
        <v>207</v>
      </c>
      <c r="B1384" s="175" t="s">
        <v>1246</v>
      </c>
      <c r="C1384" s="185" t="s">
        <v>1247</v>
      </c>
      <c r="D1384" s="176" t="s">
        <v>589</v>
      </c>
      <c r="E1384" s="177">
        <v>642.37</v>
      </c>
      <c r="F1384" s="178"/>
      <c r="G1384" s="179">
        <f>ROUND(E1384*F1384,2)</f>
        <v>0</v>
      </c>
      <c r="H1384" s="178"/>
      <c r="I1384" s="179">
        <f>ROUND(E1384*H1384,2)</f>
        <v>0</v>
      </c>
      <c r="J1384" s="178"/>
      <c r="K1384" s="179">
        <f>ROUND(E1384*J1384,2)</f>
        <v>0</v>
      </c>
      <c r="L1384" s="179">
        <v>21</v>
      </c>
      <c r="M1384" s="179">
        <f>G1384*(1+L1384/100)</f>
        <v>0</v>
      </c>
      <c r="N1384" s="179">
        <v>0</v>
      </c>
      <c r="O1384" s="179">
        <f>ROUND(E1384*N1384,2)</f>
        <v>0</v>
      </c>
      <c r="P1384" s="179">
        <v>0</v>
      </c>
      <c r="Q1384" s="179">
        <f>ROUND(E1384*P1384,2)</f>
        <v>0</v>
      </c>
      <c r="R1384" s="179"/>
      <c r="S1384" s="179" t="s">
        <v>342</v>
      </c>
      <c r="T1384" s="180" t="s">
        <v>311</v>
      </c>
      <c r="U1384" s="160">
        <v>0</v>
      </c>
      <c r="V1384" s="160">
        <f>ROUND(E1384*U1384,2)</f>
        <v>0</v>
      </c>
      <c r="W1384" s="160"/>
      <c r="X1384" s="150"/>
      <c r="Y1384" s="150"/>
      <c r="Z1384" s="150"/>
      <c r="AA1384" s="150"/>
      <c r="AB1384" s="150"/>
      <c r="AC1384" s="150"/>
      <c r="AD1384" s="150"/>
      <c r="AE1384" s="150"/>
      <c r="AF1384" s="150"/>
      <c r="AG1384" s="150" t="s">
        <v>556</v>
      </c>
      <c r="AH1384" s="150"/>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outlineLevel="1" x14ac:dyDescent="0.2">
      <c r="A1385" s="157"/>
      <c r="B1385" s="158"/>
      <c r="C1385" s="186" t="s">
        <v>495</v>
      </c>
      <c r="D1385" s="165"/>
      <c r="E1385" s="166"/>
      <c r="F1385" s="160"/>
      <c r="G1385" s="160"/>
      <c r="H1385" s="160"/>
      <c r="I1385" s="160"/>
      <c r="J1385" s="160"/>
      <c r="K1385" s="160"/>
      <c r="L1385" s="160"/>
      <c r="M1385" s="160"/>
      <c r="N1385" s="160"/>
      <c r="O1385" s="160"/>
      <c r="P1385" s="160"/>
      <c r="Q1385" s="160"/>
      <c r="R1385" s="160"/>
      <c r="S1385" s="160"/>
      <c r="T1385" s="160"/>
      <c r="U1385" s="160"/>
      <c r="V1385" s="160"/>
      <c r="W1385" s="160"/>
      <c r="X1385" s="150"/>
      <c r="Y1385" s="150"/>
      <c r="Z1385" s="150"/>
      <c r="AA1385" s="150"/>
      <c r="AB1385" s="150"/>
      <c r="AC1385" s="150"/>
      <c r="AD1385" s="150"/>
      <c r="AE1385" s="150"/>
      <c r="AF1385" s="150"/>
      <c r="AG1385" s="150" t="s">
        <v>335</v>
      </c>
      <c r="AH1385" s="150">
        <v>0</v>
      </c>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outlineLevel="1" x14ac:dyDescent="0.2">
      <c r="A1386" s="157"/>
      <c r="B1386" s="158"/>
      <c r="C1386" s="186" t="s">
        <v>1248</v>
      </c>
      <c r="D1386" s="165"/>
      <c r="E1386" s="166"/>
      <c r="F1386" s="160"/>
      <c r="G1386" s="160"/>
      <c r="H1386" s="160"/>
      <c r="I1386" s="160"/>
      <c r="J1386" s="160"/>
      <c r="K1386" s="160"/>
      <c r="L1386" s="160"/>
      <c r="M1386" s="160"/>
      <c r="N1386" s="160"/>
      <c r="O1386" s="160"/>
      <c r="P1386" s="160"/>
      <c r="Q1386" s="160"/>
      <c r="R1386" s="160"/>
      <c r="S1386" s="160"/>
      <c r="T1386" s="160"/>
      <c r="U1386" s="160"/>
      <c r="V1386" s="160"/>
      <c r="W1386" s="160"/>
      <c r="X1386" s="150"/>
      <c r="Y1386" s="150"/>
      <c r="Z1386" s="150"/>
      <c r="AA1386" s="150"/>
      <c r="AB1386" s="150"/>
      <c r="AC1386" s="150"/>
      <c r="AD1386" s="150"/>
      <c r="AE1386" s="150"/>
      <c r="AF1386" s="150"/>
      <c r="AG1386" s="150" t="s">
        <v>335</v>
      </c>
      <c r="AH1386" s="150">
        <v>0</v>
      </c>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ht="22.5" outlineLevel="1" x14ac:dyDescent="0.2">
      <c r="A1387" s="157"/>
      <c r="B1387" s="158"/>
      <c r="C1387" s="186" t="s">
        <v>1249</v>
      </c>
      <c r="D1387" s="165"/>
      <c r="E1387" s="166">
        <v>289.44</v>
      </c>
      <c r="F1387" s="160"/>
      <c r="G1387" s="160"/>
      <c r="H1387" s="160"/>
      <c r="I1387" s="160"/>
      <c r="J1387" s="160"/>
      <c r="K1387" s="160"/>
      <c r="L1387" s="160"/>
      <c r="M1387" s="160"/>
      <c r="N1387" s="160"/>
      <c r="O1387" s="160"/>
      <c r="P1387" s="160"/>
      <c r="Q1387" s="160"/>
      <c r="R1387" s="160"/>
      <c r="S1387" s="160"/>
      <c r="T1387" s="160"/>
      <c r="U1387" s="160"/>
      <c r="V1387" s="160"/>
      <c r="W1387" s="160"/>
      <c r="X1387" s="150"/>
      <c r="Y1387" s="150"/>
      <c r="Z1387" s="150"/>
      <c r="AA1387" s="150"/>
      <c r="AB1387" s="150"/>
      <c r="AC1387" s="150"/>
      <c r="AD1387" s="150"/>
      <c r="AE1387" s="150"/>
      <c r="AF1387" s="150"/>
      <c r="AG1387" s="150" t="s">
        <v>335</v>
      </c>
      <c r="AH1387" s="150">
        <v>0</v>
      </c>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outlineLevel="1" x14ac:dyDescent="0.2">
      <c r="A1388" s="157"/>
      <c r="B1388" s="158"/>
      <c r="C1388" s="186" t="s">
        <v>1098</v>
      </c>
      <c r="D1388" s="165"/>
      <c r="E1388" s="166"/>
      <c r="F1388" s="160"/>
      <c r="G1388" s="160"/>
      <c r="H1388" s="160"/>
      <c r="I1388" s="160"/>
      <c r="J1388" s="160"/>
      <c r="K1388" s="160"/>
      <c r="L1388" s="160"/>
      <c r="M1388" s="160"/>
      <c r="N1388" s="160"/>
      <c r="O1388" s="160"/>
      <c r="P1388" s="160"/>
      <c r="Q1388" s="160"/>
      <c r="R1388" s="160"/>
      <c r="S1388" s="160"/>
      <c r="T1388" s="160"/>
      <c r="U1388" s="160"/>
      <c r="V1388" s="160"/>
      <c r="W1388" s="160"/>
      <c r="X1388" s="150"/>
      <c r="Y1388" s="150"/>
      <c r="Z1388" s="150"/>
      <c r="AA1388" s="150"/>
      <c r="AB1388" s="150"/>
      <c r="AC1388" s="150"/>
      <c r="AD1388" s="150"/>
      <c r="AE1388" s="150"/>
      <c r="AF1388" s="150"/>
      <c r="AG1388" s="150" t="s">
        <v>335</v>
      </c>
      <c r="AH1388" s="150">
        <v>0</v>
      </c>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outlineLevel="1" x14ac:dyDescent="0.2">
      <c r="A1389" s="157"/>
      <c r="B1389" s="158"/>
      <c r="C1389" s="186" t="s">
        <v>1099</v>
      </c>
      <c r="D1389" s="165"/>
      <c r="E1389" s="166">
        <v>48.17</v>
      </c>
      <c r="F1389" s="160"/>
      <c r="G1389" s="160"/>
      <c r="H1389" s="160"/>
      <c r="I1389" s="160"/>
      <c r="J1389" s="160"/>
      <c r="K1389" s="160"/>
      <c r="L1389" s="160"/>
      <c r="M1389" s="160"/>
      <c r="N1389" s="160"/>
      <c r="O1389" s="160"/>
      <c r="P1389" s="160"/>
      <c r="Q1389" s="160"/>
      <c r="R1389" s="160"/>
      <c r="S1389" s="160"/>
      <c r="T1389" s="160"/>
      <c r="U1389" s="160"/>
      <c r="V1389" s="160"/>
      <c r="W1389" s="160"/>
      <c r="X1389" s="150"/>
      <c r="Y1389" s="150"/>
      <c r="Z1389" s="150"/>
      <c r="AA1389" s="150"/>
      <c r="AB1389" s="150"/>
      <c r="AC1389" s="150"/>
      <c r="AD1389" s="150"/>
      <c r="AE1389" s="150"/>
      <c r="AF1389" s="150"/>
      <c r="AG1389" s="150" t="s">
        <v>335</v>
      </c>
      <c r="AH1389" s="150">
        <v>0</v>
      </c>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outlineLevel="1" x14ac:dyDescent="0.2">
      <c r="A1390" s="157"/>
      <c r="B1390" s="158"/>
      <c r="C1390" s="186" t="s">
        <v>1100</v>
      </c>
      <c r="D1390" s="165"/>
      <c r="E1390" s="166"/>
      <c r="F1390" s="160"/>
      <c r="G1390" s="160"/>
      <c r="H1390" s="160"/>
      <c r="I1390" s="160"/>
      <c r="J1390" s="160"/>
      <c r="K1390" s="160"/>
      <c r="L1390" s="160"/>
      <c r="M1390" s="160"/>
      <c r="N1390" s="160"/>
      <c r="O1390" s="160"/>
      <c r="P1390" s="160"/>
      <c r="Q1390" s="160"/>
      <c r="R1390" s="160"/>
      <c r="S1390" s="160"/>
      <c r="T1390" s="160"/>
      <c r="U1390" s="160"/>
      <c r="V1390" s="160"/>
      <c r="W1390" s="160"/>
      <c r="X1390" s="150"/>
      <c r="Y1390" s="150"/>
      <c r="Z1390" s="150"/>
      <c r="AA1390" s="150"/>
      <c r="AB1390" s="150"/>
      <c r="AC1390" s="150"/>
      <c r="AD1390" s="150"/>
      <c r="AE1390" s="150"/>
      <c r="AF1390" s="150"/>
      <c r="AG1390" s="150" t="s">
        <v>335</v>
      </c>
      <c r="AH1390" s="150">
        <v>0</v>
      </c>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outlineLevel="1" x14ac:dyDescent="0.2">
      <c r="A1391" s="157"/>
      <c r="B1391" s="158"/>
      <c r="C1391" s="186" t="s">
        <v>1101</v>
      </c>
      <c r="D1391" s="165"/>
      <c r="E1391" s="166">
        <v>144.62</v>
      </c>
      <c r="F1391" s="160"/>
      <c r="G1391" s="160"/>
      <c r="H1391" s="160"/>
      <c r="I1391" s="160"/>
      <c r="J1391" s="160"/>
      <c r="K1391" s="160"/>
      <c r="L1391" s="160"/>
      <c r="M1391" s="160"/>
      <c r="N1391" s="160"/>
      <c r="O1391" s="160"/>
      <c r="P1391" s="160"/>
      <c r="Q1391" s="160"/>
      <c r="R1391" s="160"/>
      <c r="S1391" s="160"/>
      <c r="T1391" s="160"/>
      <c r="U1391" s="160"/>
      <c r="V1391" s="160"/>
      <c r="W1391" s="160"/>
      <c r="X1391" s="150"/>
      <c r="Y1391" s="150"/>
      <c r="Z1391" s="150"/>
      <c r="AA1391" s="150"/>
      <c r="AB1391" s="150"/>
      <c r="AC1391" s="150"/>
      <c r="AD1391" s="150"/>
      <c r="AE1391" s="150"/>
      <c r="AF1391" s="150"/>
      <c r="AG1391" s="150" t="s">
        <v>335</v>
      </c>
      <c r="AH1391" s="150">
        <v>0</v>
      </c>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c r="BF1391" s="150"/>
      <c r="BG1391" s="150"/>
      <c r="BH1391" s="150"/>
    </row>
    <row r="1392" spans="1:60" outlineLevel="1" x14ac:dyDescent="0.2">
      <c r="A1392" s="157"/>
      <c r="B1392" s="158"/>
      <c r="C1392" s="186" t="s">
        <v>907</v>
      </c>
      <c r="D1392" s="165"/>
      <c r="E1392" s="166"/>
      <c r="F1392" s="160"/>
      <c r="G1392" s="160"/>
      <c r="H1392" s="160"/>
      <c r="I1392" s="160"/>
      <c r="J1392" s="160"/>
      <c r="K1392" s="160"/>
      <c r="L1392" s="160"/>
      <c r="M1392" s="160"/>
      <c r="N1392" s="160"/>
      <c r="O1392" s="160"/>
      <c r="P1392" s="160"/>
      <c r="Q1392" s="160"/>
      <c r="R1392" s="160"/>
      <c r="S1392" s="160"/>
      <c r="T1392" s="160"/>
      <c r="U1392" s="160"/>
      <c r="V1392" s="160"/>
      <c r="W1392" s="160"/>
      <c r="X1392" s="150"/>
      <c r="Y1392" s="150"/>
      <c r="Z1392" s="150"/>
      <c r="AA1392" s="150"/>
      <c r="AB1392" s="150"/>
      <c r="AC1392" s="150"/>
      <c r="AD1392" s="150"/>
      <c r="AE1392" s="150"/>
      <c r="AF1392" s="150"/>
      <c r="AG1392" s="150" t="s">
        <v>335</v>
      </c>
      <c r="AH1392" s="150">
        <v>0</v>
      </c>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1" x14ac:dyDescent="0.2">
      <c r="A1393" s="157"/>
      <c r="B1393" s="158"/>
      <c r="C1393" s="186" t="s">
        <v>908</v>
      </c>
      <c r="D1393" s="165"/>
      <c r="E1393" s="166">
        <v>25</v>
      </c>
      <c r="F1393" s="160"/>
      <c r="G1393" s="160"/>
      <c r="H1393" s="160"/>
      <c r="I1393" s="160"/>
      <c r="J1393" s="160"/>
      <c r="K1393" s="160"/>
      <c r="L1393" s="160"/>
      <c r="M1393" s="160"/>
      <c r="N1393" s="160"/>
      <c r="O1393" s="160"/>
      <c r="P1393" s="160"/>
      <c r="Q1393" s="160"/>
      <c r="R1393" s="160"/>
      <c r="S1393" s="160"/>
      <c r="T1393" s="160"/>
      <c r="U1393" s="160"/>
      <c r="V1393" s="160"/>
      <c r="W1393" s="160"/>
      <c r="X1393" s="150"/>
      <c r="Y1393" s="150"/>
      <c r="Z1393" s="150"/>
      <c r="AA1393" s="150"/>
      <c r="AB1393" s="150"/>
      <c r="AC1393" s="150"/>
      <c r="AD1393" s="150"/>
      <c r="AE1393" s="150"/>
      <c r="AF1393" s="150"/>
      <c r="AG1393" s="150" t="s">
        <v>335</v>
      </c>
      <c r="AH1393" s="150">
        <v>0</v>
      </c>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1" x14ac:dyDescent="0.2">
      <c r="A1394" s="157"/>
      <c r="B1394" s="158"/>
      <c r="C1394" s="186" t="s">
        <v>495</v>
      </c>
      <c r="D1394" s="165"/>
      <c r="E1394" s="166"/>
      <c r="F1394" s="160"/>
      <c r="G1394" s="160"/>
      <c r="H1394" s="160"/>
      <c r="I1394" s="160"/>
      <c r="J1394" s="160"/>
      <c r="K1394" s="160"/>
      <c r="L1394" s="160"/>
      <c r="M1394" s="160"/>
      <c r="N1394" s="160"/>
      <c r="O1394" s="160"/>
      <c r="P1394" s="160"/>
      <c r="Q1394" s="160"/>
      <c r="R1394" s="160"/>
      <c r="S1394" s="160"/>
      <c r="T1394" s="160"/>
      <c r="U1394" s="160"/>
      <c r="V1394" s="160"/>
      <c r="W1394" s="160"/>
      <c r="X1394" s="150"/>
      <c r="Y1394" s="150"/>
      <c r="Z1394" s="150"/>
      <c r="AA1394" s="150"/>
      <c r="AB1394" s="150"/>
      <c r="AC1394" s="150"/>
      <c r="AD1394" s="150"/>
      <c r="AE1394" s="150"/>
      <c r="AF1394" s="150"/>
      <c r="AG1394" s="150" t="s">
        <v>335</v>
      </c>
      <c r="AH1394" s="150">
        <v>0</v>
      </c>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1" x14ac:dyDescent="0.2">
      <c r="A1395" s="157"/>
      <c r="B1395" s="158"/>
      <c r="C1395" s="186" t="s">
        <v>909</v>
      </c>
      <c r="D1395" s="165"/>
      <c r="E1395" s="166">
        <v>121.14</v>
      </c>
      <c r="F1395" s="160"/>
      <c r="G1395" s="160"/>
      <c r="H1395" s="160"/>
      <c r="I1395" s="160"/>
      <c r="J1395" s="160"/>
      <c r="K1395" s="160"/>
      <c r="L1395" s="160"/>
      <c r="M1395" s="160"/>
      <c r="N1395" s="160"/>
      <c r="O1395" s="160"/>
      <c r="P1395" s="160"/>
      <c r="Q1395" s="160"/>
      <c r="R1395" s="160"/>
      <c r="S1395" s="160"/>
      <c r="T1395" s="160"/>
      <c r="U1395" s="160"/>
      <c r="V1395" s="160"/>
      <c r="W1395" s="160"/>
      <c r="X1395" s="150"/>
      <c r="Y1395" s="150"/>
      <c r="Z1395" s="150"/>
      <c r="AA1395" s="150"/>
      <c r="AB1395" s="150"/>
      <c r="AC1395" s="150"/>
      <c r="AD1395" s="150"/>
      <c r="AE1395" s="150"/>
      <c r="AF1395" s="150"/>
      <c r="AG1395" s="150" t="s">
        <v>335</v>
      </c>
      <c r="AH1395" s="150">
        <v>0</v>
      </c>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outlineLevel="1" x14ac:dyDescent="0.2">
      <c r="A1396" s="157"/>
      <c r="B1396" s="158"/>
      <c r="C1396" s="186" t="s">
        <v>910</v>
      </c>
      <c r="D1396" s="165"/>
      <c r="E1396" s="166"/>
      <c r="F1396" s="160"/>
      <c r="G1396" s="160"/>
      <c r="H1396" s="160"/>
      <c r="I1396" s="160"/>
      <c r="J1396" s="160"/>
      <c r="K1396" s="160"/>
      <c r="L1396" s="160"/>
      <c r="M1396" s="160"/>
      <c r="N1396" s="160"/>
      <c r="O1396" s="160"/>
      <c r="P1396" s="160"/>
      <c r="Q1396" s="160"/>
      <c r="R1396" s="160"/>
      <c r="S1396" s="160"/>
      <c r="T1396" s="160"/>
      <c r="U1396" s="160"/>
      <c r="V1396" s="160"/>
      <c r="W1396" s="160"/>
      <c r="X1396" s="150"/>
      <c r="Y1396" s="150"/>
      <c r="Z1396" s="150"/>
      <c r="AA1396" s="150"/>
      <c r="AB1396" s="150"/>
      <c r="AC1396" s="150"/>
      <c r="AD1396" s="150"/>
      <c r="AE1396" s="150"/>
      <c r="AF1396" s="150"/>
      <c r="AG1396" s="150" t="s">
        <v>335</v>
      </c>
      <c r="AH1396" s="150">
        <v>0</v>
      </c>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c r="BF1396" s="150"/>
      <c r="BG1396" s="150"/>
      <c r="BH1396" s="150"/>
    </row>
    <row r="1397" spans="1:60" outlineLevel="1" x14ac:dyDescent="0.2">
      <c r="A1397" s="157"/>
      <c r="B1397" s="158"/>
      <c r="C1397" s="186" t="s">
        <v>911</v>
      </c>
      <c r="D1397" s="165"/>
      <c r="E1397" s="166">
        <v>14</v>
      </c>
      <c r="F1397" s="160"/>
      <c r="G1397" s="160"/>
      <c r="H1397" s="160"/>
      <c r="I1397" s="160"/>
      <c r="J1397" s="160"/>
      <c r="K1397" s="160"/>
      <c r="L1397" s="160"/>
      <c r="M1397" s="160"/>
      <c r="N1397" s="160"/>
      <c r="O1397" s="160"/>
      <c r="P1397" s="160"/>
      <c r="Q1397" s="160"/>
      <c r="R1397" s="160"/>
      <c r="S1397" s="160"/>
      <c r="T1397" s="160"/>
      <c r="U1397" s="160"/>
      <c r="V1397" s="160"/>
      <c r="W1397" s="160"/>
      <c r="X1397" s="150"/>
      <c r="Y1397" s="150"/>
      <c r="Z1397" s="150"/>
      <c r="AA1397" s="150"/>
      <c r="AB1397" s="150"/>
      <c r="AC1397" s="150"/>
      <c r="AD1397" s="150"/>
      <c r="AE1397" s="150"/>
      <c r="AF1397" s="150"/>
      <c r="AG1397" s="150" t="s">
        <v>335</v>
      </c>
      <c r="AH1397" s="150">
        <v>0</v>
      </c>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1" x14ac:dyDescent="0.2">
      <c r="A1398" s="157"/>
      <c r="B1398" s="158"/>
      <c r="C1398" s="246"/>
      <c r="D1398" s="247"/>
      <c r="E1398" s="247"/>
      <c r="F1398" s="247"/>
      <c r="G1398" s="247"/>
      <c r="H1398" s="160"/>
      <c r="I1398" s="160"/>
      <c r="J1398" s="160"/>
      <c r="K1398" s="160"/>
      <c r="L1398" s="160"/>
      <c r="M1398" s="160"/>
      <c r="N1398" s="160"/>
      <c r="O1398" s="160"/>
      <c r="P1398" s="160"/>
      <c r="Q1398" s="160"/>
      <c r="R1398" s="160"/>
      <c r="S1398" s="160"/>
      <c r="T1398" s="160"/>
      <c r="U1398" s="160"/>
      <c r="V1398" s="160"/>
      <c r="W1398" s="160"/>
      <c r="X1398" s="150"/>
      <c r="Y1398" s="150"/>
      <c r="Z1398" s="150"/>
      <c r="AA1398" s="150"/>
      <c r="AB1398" s="150"/>
      <c r="AC1398" s="150"/>
      <c r="AD1398" s="150"/>
      <c r="AE1398" s="150"/>
      <c r="AF1398" s="150"/>
      <c r="AG1398" s="150" t="s">
        <v>315</v>
      </c>
      <c r="AH1398" s="150"/>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c r="BF1398" s="150"/>
      <c r="BG1398" s="150"/>
      <c r="BH1398" s="150"/>
    </row>
    <row r="1399" spans="1:60" ht="22.5" outlineLevel="1" x14ac:dyDescent="0.2">
      <c r="A1399" s="174">
        <v>208</v>
      </c>
      <c r="B1399" s="175" t="s">
        <v>1250</v>
      </c>
      <c r="C1399" s="185" t="s">
        <v>1251</v>
      </c>
      <c r="D1399" s="176" t="s">
        <v>405</v>
      </c>
      <c r="E1399" s="177">
        <v>39.197380000000003</v>
      </c>
      <c r="F1399" s="178"/>
      <c r="G1399" s="179">
        <f>ROUND(E1399*F1399,2)</f>
        <v>0</v>
      </c>
      <c r="H1399" s="178"/>
      <c r="I1399" s="179">
        <f>ROUND(E1399*H1399,2)</f>
        <v>0</v>
      </c>
      <c r="J1399" s="178"/>
      <c r="K1399" s="179">
        <f>ROUND(E1399*J1399,2)</f>
        <v>0</v>
      </c>
      <c r="L1399" s="179">
        <v>21</v>
      </c>
      <c r="M1399" s="179">
        <f>G1399*(1+L1399/100)</f>
        <v>0</v>
      </c>
      <c r="N1399" s="179">
        <v>6.0999999999999997E-4</v>
      </c>
      <c r="O1399" s="179">
        <f>ROUND(E1399*N1399,2)</f>
        <v>0.02</v>
      </c>
      <c r="P1399" s="179">
        <v>0</v>
      </c>
      <c r="Q1399" s="179">
        <f>ROUND(E1399*P1399,2)</f>
        <v>0</v>
      </c>
      <c r="R1399" s="179"/>
      <c r="S1399" s="179" t="s">
        <v>342</v>
      </c>
      <c r="T1399" s="180" t="s">
        <v>1133</v>
      </c>
      <c r="U1399" s="160">
        <v>0</v>
      </c>
      <c r="V1399" s="160">
        <f>ROUND(E1399*U1399,2)</f>
        <v>0</v>
      </c>
      <c r="W1399" s="160"/>
      <c r="X1399" s="150"/>
      <c r="Y1399" s="150"/>
      <c r="Z1399" s="150"/>
      <c r="AA1399" s="150"/>
      <c r="AB1399" s="150"/>
      <c r="AC1399" s="150"/>
      <c r="AD1399" s="150"/>
      <c r="AE1399" s="150"/>
      <c r="AF1399" s="150"/>
      <c r="AG1399" s="150" t="s">
        <v>982</v>
      </c>
      <c r="AH1399" s="150"/>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outlineLevel="1" x14ac:dyDescent="0.2">
      <c r="A1400" s="157"/>
      <c r="B1400" s="158"/>
      <c r="C1400" s="186" t="s">
        <v>381</v>
      </c>
      <c r="D1400" s="165"/>
      <c r="E1400" s="166"/>
      <c r="F1400" s="160"/>
      <c r="G1400" s="160"/>
      <c r="H1400" s="160"/>
      <c r="I1400" s="160"/>
      <c r="J1400" s="160"/>
      <c r="K1400" s="160"/>
      <c r="L1400" s="160"/>
      <c r="M1400" s="160"/>
      <c r="N1400" s="160"/>
      <c r="O1400" s="160"/>
      <c r="P1400" s="160"/>
      <c r="Q1400" s="160"/>
      <c r="R1400" s="160"/>
      <c r="S1400" s="160"/>
      <c r="T1400" s="160"/>
      <c r="U1400" s="160"/>
      <c r="V1400" s="160"/>
      <c r="W1400" s="160"/>
      <c r="X1400" s="150"/>
      <c r="Y1400" s="150"/>
      <c r="Z1400" s="150"/>
      <c r="AA1400" s="150"/>
      <c r="AB1400" s="150"/>
      <c r="AC1400" s="150"/>
      <c r="AD1400" s="150"/>
      <c r="AE1400" s="150"/>
      <c r="AF1400" s="150"/>
      <c r="AG1400" s="150" t="s">
        <v>335</v>
      </c>
      <c r="AH1400" s="150">
        <v>0</v>
      </c>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outlineLevel="1" x14ac:dyDescent="0.2">
      <c r="A1401" s="157"/>
      <c r="B1401" s="158"/>
      <c r="C1401" s="186" t="s">
        <v>581</v>
      </c>
      <c r="D1401" s="165"/>
      <c r="E1401" s="166"/>
      <c r="F1401" s="160"/>
      <c r="G1401" s="160"/>
      <c r="H1401" s="160"/>
      <c r="I1401" s="160"/>
      <c r="J1401" s="160"/>
      <c r="K1401" s="160"/>
      <c r="L1401" s="160"/>
      <c r="M1401" s="160"/>
      <c r="N1401" s="160"/>
      <c r="O1401" s="160"/>
      <c r="P1401" s="160"/>
      <c r="Q1401" s="160"/>
      <c r="R1401" s="160"/>
      <c r="S1401" s="160"/>
      <c r="T1401" s="160"/>
      <c r="U1401" s="160"/>
      <c r="V1401" s="160"/>
      <c r="W1401" s="160"/>
      <c r="X1401" s="150"/>
      <c r="Y1401" s="150"/>
      <c r="Z1401" s="150"/>
      <c r="AA1401" s="150"/>
      <c r="AB1401" s="150"/>
      <c r="AC1401" s="150"/>
      <c r="AD1401" s="150"/>
      <c r="AE1401" s="150"/>
      <c r="AF1401" s="150"/>
      <c r="AG1401" s="150" t="s">
        <v>335</v>
      </c>
      <c r="AH1401" s="150">
        <v>0</v>
      </c>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c r="BF1401" s="150"/>
      <c r="BG1401" s="150"/>
      <c r="BH1401" s="150"/>
    </row>
    <row r="1402" spans="1:60" outlineLevel="1" x14ac:dyDescent="0.2">
      <c r="A1402" s="157"/>
      <c r="B1402" s="158"/>
      <c r="C1402" s="186" t="s">
        <v>1252</v>
      </c>
      <c r="D1402" s="165"/>
      <c r="E1402" s="166">
        <v>13.14738</v>
      </c>
      <c r="F1402" s="160"/>
      <c r="G1402" s="160"/>
      <c r="H1402" s="160"/>
      <c r="I1402" s="160"/>
      <c r="J1402" s="160"/>
      <c r="K1402" s="160"/>
      <c r="L1402" s="160"/>
      <c r="M1402" s="160"/>
      <c r="N1402" s="160"/>
      <c r="O1402" s="160"/>
      <c r="P1402" s="160"/>
      <c r="Q1402" s="160"/>
      <c r="R1402" s="160"/>
      <c r="S1402" s="160"/>
      <c r="T1402" s="160"/>
      <c r="U1402" s="160"/>
      <c r="V1402" s="160"/>
      <c r="W1402" s="160"/>
      <c r="X1402" s="150"/>
      <c r="Y1402" s="150"/>
      <c r="Z1402" s="150"/>
      <c r="AA1402" s="150"/>
      <c r="AB1402" s="150"/>
      <c r="AC1402" s="150"/>
      <c r="AD1402" s="150"/>
      <c r="AE1402" s="150"/>
      <c r="AF1402" s="150"/>
      <c r="AG1402" s="150" t="s">
        <v>335</v>
      </c>
      <c r="AH1402" s="150">
        <v>0</v>
      </c>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1" x14ac:dyDescent="0.2">
      <c r="A1403" s="157"/>
      <c r="B1403" s="158"/>
      <c r="C1403" s="186" t="s">
        <v>610</v>
      </c>
      <c r="D1403" s="165"/>
      <c r="E1403" s="166"/>
      <c r="F1403" s="160"/>
      <c r="G1403" s="160"/>
      <c r="H1403" s="160"/>
      <c r="I1403" s="160"/>
      <c r="J1403" s="160"/>
      <c r="K1403" s="160"/>
      <c r="L1403" s="160"/>
      <c r="M1403" s="160"/>
      <c r="N1403" s="160"/>
      <c r="O1403" s="160"/>
      <c r="P1403" s="160"/>
      <c r="Q1403" s="160"/>
      <c r="R1403" s="160"/>
      <c r="S1403" s="160"/>
      <c r="T1403" s="160"/>
      <c r="U1403" s="160"/>
      <c r="V1403" s="160"/>
      <c r="W1403" s="160"/>
      <c r="X1403" s="150"/>
      <c r="Y1403" s="150"/>
      <c r="Z1403" s="150"/>
      <c r="AA1403" s="150"/>
      <c r="AB1403" s="150"/>
      <c r="AC1403" s="150"/>
      <c r="AD1403" s="150"/>
      <c r="AE1403" s="150"/>
      <c r="AF1403" s="150"/>
      <c r="AG1403" s="150" t="s">
        <v>335</v>
      </c>
      <c r="AH1403" s="150">
        <v>0</v>
      </c>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1" x14ac:dyDescent="0.2">
      <c r="A1404" s="157"/>
      <c r="B1404" s="158"/>
      <c r="C1404" s="186" t="s">
        <v>649</v>
      </c>
      <c r="D1404" s="165"/>
      <c r="E1404" s="166"/>
      <c r="F1404" s="160"/>
      <c r="G1404" s="160"/>
      <c r="H1404" s="160"/>
      <c r="I1404" s="160"/>
      <c r="J1404" s="160"/>
      <c r="K1404" s="160"/>
      <c r="L1404" s="160"/>
      <c r="M1404" s="160"/>
      <c r="N1404" s="160"/>
      <c r="O1404" s="160"/>
      <c r="P1404" s="160"/>
      <c r="Q1404" s="160"/>
      <c r="R1404" s="160"/>
      <c r="S1404" s="160"/>
      <c r="T1404" s="160"/>
      <c r="U1404" s="160"/>
      <c r="V1404" s="160"/>
      <c r="W1404" s="160"/>
      <c r="X1404" s="150"/>
      <c r="Y1404" s="150"/>
      <c r="Z1404" s="150"/>
      <c r="AA1404" s="150"/>
      <c r="AB1404" s="150"/>
      <c r="AC1404" s="150"/>
      <c r="AD1404" s="150"/>
      <c r="AE1404" s="150"/>
      <c r="AF1404" s="150"/>
      <c r="AG1404" s="150" t="s">
        <v>335</v>
      </c>
      <c r="AH1404" s="150">
        <v>0</v>
      </c>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1" x14ac:dyDescent="0.2">
      <c r="A1405" s="157"/>
      <c r="B1405" s="158"/>
      <c r="C1405" s="186" t="s">
        <v>650</v>
      </c>
      <c r="D1405" s="165"/>
      <c r="E1405" s="166">
        <v>9.52</v>
      </c>
      <c r="F1405" s="160"/>
      <c r="G1405" s="160"/>
      <c r="H1405" s="160"/>
      <c r="I1405" s="160"/>
      <c r="J1405" s="160"/>
      <c r="K1405" s="160"/>
      <c r="L1405" s="160"/>
      <c r="M1405" s="160"/>
      <c r="N1405" s="160"/>
      <c r="O1405" s="160"/>
      <c r="P1405" s="160"/>
      <c r="Q1405" s="160"/>
      <c r="R1405" s="160"/>
      <c r="S1405" s="160"/>
      <c r="T1405" s="160"/>
      <c r="U1405" s="160"/>
      <c r="V1405" s="160"/>
      <c r="W1405" s="160"/>
      <c r="X1405" s="150"/>
      <c r="Y1405" s="150"/>
      <c r="Z1405" s="150"/>
      <c r="AA1405" s="150"/>
      <c r="AB1405" s="150"/>
      <c r="AC1405" s="150"/>
      <c r="AD1405" s="150"/>
      <c r="AE1405" s="150"/>
      <c r="AF1405" s="150"/>
      <c r="AG1405" s="150" t="s">
        <v>335</v>
      </c>
      <c r="AH1405" s="150">
        <v>0</v>
      </c>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1" x14ac:dyDescent="0.2">
      <c r="A1406" s="157"/>
      <c r="B1406" s="158"/>
      <c r="C1406" s="186" t="s">
        <v>651</v>
      </c>
      <c r="D1406" s="165"/>
      <c r="E1406" s="166"/>
      <c r="F1406" s="160"/>
      <c r="G1406" s="160"/>
      <c r="H1406" s="160"/>
      <c r="I1406" s="160"/>
      <c r="J1406" s="160"/>
      <c r="K1406" s="160"/>
      <c r="L1406" s="160"/>
      <c r="M1406" s="160"/>
      <c r="N1406" s="160"/>
      <c r="O1406" s="160"/>
      <c r="P1406" s="160"/>
      <c r="Q1406" s="160"/>
      <c r="R1406" s="160"/>
      <c r="S1406" s="160"/>
      <c r="T1406" s="160"/>
      <c r="U1406" s="160"/>
      <c r="V1406" s="160"/>
      <c r="W1406" s="160"/>
      <c r="X1406" s="150"/>
      <c r="Y1406" s="150"/>
      <c r="Z1406" s="150"/>
      <c r="AA1406" s="150"/>
      <c r="AB1406" s="150"/>
      <c r="AC1406" s="150"/>
      <c r="AD1406" s="150"/>
      <c r="AE1406" s="150"/>
      <c r="AF1406" s="150"/>
      <c r="AG1406" s="150" t="s">
        <v>335</v>
      </c>
      <c r="AH1406" s="150">
        <v>0</v>
      </c>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1" x14ac:dyDescent="0.2">
      <c r="A1407" s="157"/>
      <c r="B1407" s="158"/>
      <c r="C1407" s="186" t="s">
        <v>652</v>
      </c>
      <c r="D1407" s="165"/>
      <c r="E1407" s="166">
        <v>16.53</v>
      </c>
      <c r="F1407" s="160"/>
      <c r="G1407" s="160"/>
      <c r="H1407" s="160"/>
      <c r="I1407" s="160"/>
      <c r="J1407" s="160"/>
      <c r="K1407" s="160"/>
      <c r="L1407" s="160"/>
      <c r="M1407" s="160"/>
      <c r="N1407" s="160"/>
      <c r="O1407" s="160"/>
      <c r="P1407" s="160"/>
      <c r="Q1407" s="160"/>
      <c r="R1407" s="160"/>
      <c r="S1407" s="160"/>
      <c r="T1407" s="160"/>
      <c r="U1407" s="160"/>
      <c r="V1407" s="160"/>
      <c r="W1407" s="160"/>
      <c r="X1407" s="150"/>
      <c r="Y1407" s="150"/>
      <c r="Z1407" s="150"/>
      <c r="AA1407" s="150"/>
      <c r="AB1407" s="150"/>
      <c r="AC1407" s="150"/>
      <c r="AD1407" s="150"/>
      <c r="AE1407" s="150"/>
      <c r="AF1407" s="150"/>
      <c r="AG1407" s="150" t="s">
        <v>335</v>
      </c>
      <c r="AH1407" s="150">
        <v>0</v>
      </c>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outlineLevel="1" x14ac:dyDescent="0.2">
      <c r="A1408" s="157"/>
      <c r="B1408" s="158"/>
      <c r="C1408" s="246"/>
      <c r="D1408" s="247"/>
      <c r="E1408" s="247"/>
      <c r="F1408" s="247"/>
      <c r="G1408" s="247"/>
      <c r="H1408" s="160"/>
      <c r="I1408" s="160"/>
      <c r="J1408" s="160"/>
      <c r="K1408" s="160"/>
      <c r="L1408" s="160"/>
      <c r="M1408" s="160"/>
      <c r="N1408" s="160"/>
      <c r="O1408" s="160"/>
      <c r="P1408" s="160"/>
      <c r="Q1408" s="160"/>
      <c r="R1408" s="160"/>
      <c r="S1408" s="160"/>
      <c r="T1408" s="160"/>
      <c r="U1408" s="160"/>
      <c r="V1408" s="160"/>
      <c r="W1408" s="160"/>
      <c r="X1408" s="150"/>
      <c r="Y1408" s="150"/>
      <c r="Z1408" s="150"/>
      <c r="AA1408" s="150"/>
      <c r="AB1408" s="150"/>
      <c r="AC1408" s="150"/>
      <c r="AD1408" s="150"/>
      <c r="AE1408" s="150"/>
      <c r="AF1408" s="150"/>
      <c r="AG1408" s="150" t="s">
        <v>315</v>
      </c>
      <c r="AH1408" s="150"/>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x14ac:dyDescent="0.2">
      <c r="A1409" s="168" t="s">
        <v>305</v>
      </c>
      <c r="B1409" s="169" t="s">
        <v>266</v>
      </c>
      <c r="C1409" s="184" t="s">
        <v>267</v>
      </c>
      <c r="D1409" s="170"/>
      <c r="E1409" s="171"/>
      <c r="F1409" s="172"/>
      <c r="G1409" s="172">
        <f>SUMIF(AG1410:AG1418,"&lt;&gt;NOR",G1410:G1418)</f>
        <v>0</v>
      </c>
      <c r="H1409" s="172"/>
      <c r="I1409" s="172">
        <f>SUM(I1410:I1418)</f>
        <v>0</v>
      </c>
      <c r="J1409" s="172"/>
      <c r="K1409" s="172">
        <f>SUM(K1410:K1418)</f>
        <v>0</v>
      </c>
      <c r="L1409" s="172"/>
      <c r="M1409" s="172">
        <f>SUM(M1410:M1418)</f>
        <v>0</v>
      </c>
      <c r="N1409" s="172"/>
      <c r="O1409" s="172">
        <f>SUM(O1410:O1418)</f>
        <v>0.22</v>
      </c>
      <c r="P1409" s="172"/>
      <c r="Q1409" s="172">
        <f>SUM(Q1410:Q1418)</f>
        <v>0</v>
      </c>
      <c r="R1409" s="172"/>
      <c r="S1409" s="172"/>
      <c r="T1409" s="173"/>
      <c r="U1409" s="167"/>
      <c r="V1409" s="167">
        <f>SUM(V1410:V1418)</f>
        <v>0</v>
      </c>
      <c r="W1409" s="167"/>
      <c r="AG1409" t="s">
        <v>306</v>
      </c>
    </row>
    <row r="1410" spans="1:60" outlineLevel="1" x14ac:dyDescent="0.2">
      <c r="A1410" s="174">
        <v>209</v>
      </c>
      <c r="B1410" s="175" t="s">
        <v>1253</v>
      </c>
      <c r="C1410" s="185" t="s">
        <v>1254</v>
      </c>
      <c r="D1410" s="176" t="s">
        <v>405</v>
      </c>
      <c r="E1410" s="177">
        <v>695.54764999999998</v>
      </c>
      <c r="F1410" s="178"/>
      <c r="G1410" s="179">
        <f>ROUND(E1410*F1410,2)</f>
        <v>0</v>
      </c>
      <c r="H1410" s="178"/>
      <c r="I1410" s="179">
        <f>ROUND(E1410*H1410,2)</f>
        <v>0</v>
      </c>
      <c r="J1410" s="178"/>
      <c r="K1410" s="179">
        <f>ROUND(E1410*J1410,2)</f>
        <v>0</v>
      </c>
      <c r="L1410" s="179">
        <v>21</v>
      </c>
      <c r="M1410" s="179">
        <f>G1410*(1+L1410/100)</f>
        <v>0</v>
      </c>
      <c r="N1410" s="179">
        <v>3.2000000000000003E-4</v>
      </c>
      <c r="O1410" s="179">
        <f>ROUND(E1410*N1410,2)</f>
        <v>0.22</v>
      </c>
      <c r="P1410" s="179">
        <v>0</v>
      </c>
      <c r="Q1410" s="179">
        <f>ROUND(E1410*P1410,2)</f>
        <v>0</v>
      </c>
      <c r="R1410" s="179"/>
      <c r="S1410" s="179" t="s">
        <v>342</v>
      </c>
      <c r="T1410" s="180" t="s">
        <v>1133</v>
      </c>
      <c r="U1410" s="160">
        <v>0</v>
      </c>
      <c r="V1410" s="160">
        <f>ROUND(E1410*U1410,2)</f>
        <v>0</v>
      </c>
      <c r="W1410" s="160"/>
      <c r="X1410" s="150"/>
      <c r="Y1410" s="150"/>
      <c r="Z1410" s="150"/>
      <c r="AA1410" s="150"/>
      <c r="AB1410" s="150"/>
      <c r="AC1410" s="150"/>
      <c r="AD1410" s="150"/>
      <c r="AE1410" s="150"/>
      <c r="AF1410" s="150"/>
      <c r="AG1410" s="150" t="s">
        <v>982</v>
      </c>
      <c r="AH1410" s="150"/>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1" x14ac:dyDescent="0.2">
      <c r="A1411" s="157"/>
      <c r="B1411" s="158"/>
      <c r="C1411" s="186" t="s">
        <v>381</v>
      </c>
      <c r="D1411" s="165"/>
      <c r="E1411" s="166"/>
      <c r="F1411" s="160"/>
      <c r="G1411" s="160"/>
      <c r="H1411" s="160"/>
      <c r="I1411" s="160"/>
      <c r="J1411" s="160"/>
      <c r="K1411" s="160"/>
      <c r="L1411" s="160"/>
      <c r="M1411" s="160"/>
      <c r="N1411" s="160"/>
      <c r="O1411" s="160"/>
      <c r="P1411" s="160"/>
      <c r="Q1411" s="160"/>
      <c r="R1411" s="160"/>
      <c r="S1411" s="160"/>
      <c r="T1411" s="160"/>
      <c r="U1411" s="160"/>
      <c r="V1411" s="160"/>
      <c r="W1411" s="160"/>
      <c r="X1411" s="150"/>
      <c r="Y1411" s="150"/>
      <c r="Z1411" s="150"/>
      <c r="AA1411" s="150"/>
      <c r="AB1411" s="150"/>
      <c r="AC1411" s="150"/>
      <c r="AD1411" s="150"/>
      <c r="AE1411" s="150"/>
      <c r="AF1411" s="150"/>
      <c r="AG1411" s="150" t="s">
        <v>335</v>
      </c>
      <c r="AH1411" s="150">
        <v>0</v>
      </c>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outlineLevel="1" x14ac:dyDescent="0.2">
      <c r="A1412" s="157"/>
      <c r="B1412" s="158"/>
      <c r="C1412" s="186" t="s">
        <v>581</v>
      </c>
      <c r="D1412" s="165"/>
      <c r="E1412" s="166"/>
      <c r="F1412" s="160"/>
      <c r="G1412" s="160"/>
      <c r="H1412" s="160"/>
      <c r="I1412" s="160"/>
      <c r="J1412" s="160"/>
      <c r="K1412" s="160"/>
      <c r="L1412" s="160"/>
      <c r="M1412" s="160"/>
      <c r="N1412" s="160"/>
      <c r="O1412" s="160"/>
      <c r="P1412" s="160"/>
      <c r="Q1412" s="160"/>
      <c r="R1412" s="160"/>
      <c r="S1412" s="160"/>
      <c r="T1412" s="160"/>
      <c r="U1412" s="160"/>
      <c r="V1412" s="160"/>
      <c r="W1412" s="160"/>
      <c r="X1412" s="150"/>
      <c r="Y1412" s="150"/>
      <c r="Z1412" s="150"/>
      <c r="AA1412" s="150"/>
      <c r="AB1412" s="150"/>
      <c r="AC1412" s="150"/>
      <c r="AD1412" s="150"/>
      <c r="AE1412" s="150"/>
      <c r="AF1412" s="150"/>
      <c r="AG1412" s="150" t="s">
        <v>335</v>
      </c>
      <c r="AH1412" s="150">
        <v>0</v>
      </c>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1" x14ac:dyDescent="0.2">
      <c r="A1413" s="157"/>
      <c r="B1413" s="158"/>
      <c r="C1413" s="186" t="s">
        <v>1255</v>
      </c>
      <c r="D1413" s="165"/>
      <c r="E1413" s="166">
        <v>319.59764999999999</v>
      </c>
      <c r="F1413" s="160"/>
      <c r="G1413" s="160"/>
      <c r="H1413" s="160"/>
      <c r="I1413" s="160"/>
      <c r="J1413" s="160"/>
      <c r="K1413" s="160"/>
      <c r="L1413" s="160"/>
      <c r="M1413" s="160"/>
      <c r="N1413" s="160"/>
      <c r="O1413" s="160"/>
      <c r="P1413" s="160"/>
      <c r="Q1413" s="160"/>
      <c r="R1413" s="160"/>
      <c r="S1413" s="160"/>
      <c r="T1413" s="160"/>
      <c r="U1413" s="160"/>
      <c r="V1413" s="160"/>
      <c r="W1413" s="160"/>
      <c r="X1413" s="150"/>
      <c r="Y1413" s="150"/>
      <c r="Z1413" s="150"/>
      <c r="AA1413" s="150"/>
      <c r="AB1413" s="150"/>
      <c r="AC1413" s="150"/>
      <c r="AD1413" s="150"/>
      <c r="AE1413" s="150"/>
      <c r="AF1413" s="150"/>
      <c r="AG1413" s="150" t="s">
        <v>335</v>
      </c>
      <c r="AH1413" s="150">
        <v>0</v>
      </c>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outlineLevel="1" x14ac:dyDescent="0.2">
      <c r="A1414" s="157"/>
      <c r="B1414" s="158"/>
      <c r="C1414" s="186" t="s">
        <v>1256</v>
      </c>
      <c r="D1414" s="165"/>
      <c r="E1414" s="166"/>
      <c r="F1414" s="160"/>
      <c r="G1414" s="160"/>
      <c r="H1414" s="160"/>
      <c r="I1414" s="160"/>
      <c r="J1414" s="160"/>
      <c r="K1414" s="160"/>
      <c r="L1414" s="160"/>
      <c r="M1414" s="160"/>
      <c r="N1414" s="160"/>
      <c r="O1414" s="160"/>
      <c r="P1414" s="160"/>
      <c r="Q1414" s="160"/>
      <c r="R1414" s="160"/>
      <c r="S1414" s="160"/>
      <c r="T1414" s="160"/>
      <c r="U1414" s="160"/>
      <c r="V1414" s="160"/>
      <c r="W1414" s="160"/>
      <c r="X1414" s="150"/>
      <c r="Y1414" s="150"/>
      <c r="Z1414" s="150"/>
      <c r="AA1414" s="150"/>
      <c r="AB1414" s="150"/>
      <c r="AC1414" s="150"/>
      <c r="AD1414" s="150"/>
      <c r="AE1414" s="150"/>
      <c r="AF1414" s="150"/>
      <c r="AG1414" s="150" t="s">
        <v>335</v>
      </c>
      <c r="AH1414" s="150">
        <v>0</v>
      </c>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1" x14ac:dyDescent="0.2">
      <c r="A1415" s="157"/>
      <c r="B1415" s="158"/>
      <c r="C1415" s="186" t="s">
        <v>1257</v>
      </c>
      <c r="D1415" s="165"/>
      <c r="E1415" s="166">
        <v>350</v>
      </c>
      <c r="F1415" s="160"/>
      <c r="G1415" s="160"/>
      <c r="H1415" s="160"/>
      <c r="I1415" s="160"/>
      <c r="J1415" s="160"/>
      <c r="K1415" s="160"/>
      <c r="L1415" s="160"/>
      <c r="M1415" s="160"/>
      <c r="N1415" s="160"/>
      <c r="O1415" s="160"/>
      <c r="P1415" s="160"/>
      <c r="Q1415" s="160"/>
      <c r="R1415" s="160"/>
      <c r="S1415" s="160"/>
      <c r="T1415" s="160"/>
      <c r="U1415" s="160"/>
      <c r="V1415" s="160"/>
      <c r="W1415" s="160"/>
      <c r="X1415" s="150"/>
      <c r="Y1415" s="150"/>
      <c r="Z1415" s="150"/>
      <c r="AA1415" s="150"/>
      <c r="AB1415" s="150"/>
      <c r="AC1415" s="150"/>
      <c r="AD1415" s="150"/>
      <c r="AE1415" s="150"/>
      <c r="AF1415" s="150"/>
      <c r="AG1415" s="150" t="s">
        <v>335</v>
      </c>
      <c r="AH1415" s="150">
        <v>0</v>
      </c>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outlineLevel="1" x14ac:dyDescent="0.2">
      <c r="A1416" s="157"/>
      <c r="B1416" s="158"/>
      <c r="C1416" s="186" t="s">
        <v>495</v>
      </c>
      <c r="D1416" s="165"/>
      <c r="E1416" s="166"/>
      <c r="F1416" s="160"/>
      <c r="G1416" s="160"/>
      <c r="H1416" s="160"/>
      <c r="I1416" s="160"/>
      <c r="J1416" s="160"/>
      <c r="K1416" s="160"/>
      <c r="L1416" s="160"/>
      <c r="M1416" s="160"/>
      <c r="N1416" s="160"/>
      <c r="O1416" s="160"/>
      <c r="P1416" s="160"/>
      <c r="Q1416" s="160"/>
      <c r="R1416" s="160"/>
      <c r="S1416" s="160"/>
      <c r="T1416" s="160"/>
      <c r="U1416" s="160"/>
      <c r="V1416" s="160"/>
      <c r="W1416" s="160"/>
      <c r="X1416" s="150"/>
      <c r="Y1416" s="150"/>
      <c r="Z1416" s="150"/>
      <c r="AA1416" s="150"/>
      <c r="AB1416" s="150"/>
      <c r="AC1416" s="150"/>
      <c r="AD1416" s="150"/>
      <c r="AE1416" s="150"/>
      <c r="AF1416" s="150"/>
      <c r="AG1416" s="150" t="s">
        <v>335</v>
      </c>
      <c r="AH1416" s="150">
        <v>0</v>
      </c>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1" x14ac:dyDescent="0.2">
      <c r="A1417" s="157"/>
      <c r="B1417" s="158"/>
      <c r="C1417" s="186" t="s">
        <v>534</v>
      </c>
      <c r="D1417" s="165"/>
      <c r="E1417" s="166">
        <v>25.95</v>
      </c>
      <c r="F1417" s="160"/>
      <c r="G1417" s="160"/>
      <c r="H1417" s="160"/>
      <c r="I1417" s="160"/>
      <c r="J1417" s="160"/>
      <c r="K1417" s="160"/>
      <c r="L1417" s="160"/>
      <c r="M1417" s="160"/>
      <c r="N1417" s="160"/>
      <c r="O1417" s="160"/>
      <c r="P1417" s="160"/>
      <c r="Q1417" s="160"/>
      <c r="R1417" s="160"/>
      <c r="S1417" s="160"/>
      <c r="T1417" s="160"/>
      <c r="U1417" s="160"/>
      <c r="V1417" s="160"/>
      <c r="W1417" s="160"/>
      <c r="X1417" s="150"/>
      <c r="Y1417" s="150"/>
      <c r="Z1417" s="150"/>
      <c r="AA1417" s="150"/>
      <c r="AB1417" s="150"/>
      <c r="AC1417" s="150"/>
      <c r="AD1417" s="150"/>
      <c r="AE1417" s="150"/>
      <c r="AF1417" s="150"/>
      <c r="AG1417" s="150" t="s">
        <v>335</v>
      </c>
      <c r="AH1417" s="150">
        <v>0</v>
      </c>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outlineLevel="1" x14ac:dyDescent="0.2">
      <c r="A1418" s="157"/>
      <c r="B1418" s="158"/>
      <c r="C1418" s="246"/>
      <c r="D1418" s="247"/>
      <c r="E1418" s="247"/>
      <c r="F1418" s="247"/>
      <c r="G1418" s="247"/>
      <c r="H1418" s="160"/>
      <c r="I1418" s="160"/>
      <c r="J1418" s="160"/>
      <c r="K1418" s="160"/>
      <c r="L1418" s="160"/>
      <c r="M1418" s="160"/>
      <c r="N1418" s="160"/>
      <c r="O1418" s="160"/>
      <c r="P1418" s="160"/>
      <c r="Q1418" s="160"/>
      <c r="R1418" s="160"/>
      <c r="S1418" s="160"/>
      <c r="T1418" s="160"/>
      <c r="U1418" s="160"/>
      <c r="V1418" s="160"/>
      <c r="W1418" s="160"/>
      <c r="X1418" s="150"/>
      <c r="Y1418" s="150"/>
      <c r="Z1418" s="150"/>
      <c r="AA1418" s="150"/>
      <c r="AB1418" s="150"/>
      <c r="AC1418" s="150"/>
      <c r="AD1418" s="150"/>
      <c r="AE1418" s="150"/>
      <c r="AF1418" s="150"/>
      <c r="AG1418" s="150" t="s">
        <v>315</v>
      </c>
      <c r="AH1418" s="150"/>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c r="BF1418" s="150"/>
      <c r="BG1418" s="150"/>
      <c r="BH1418" s="150"/>
    </row>
    <row r="1419" spans="1:60" x14ac:dyDescent="0.2">
      <c r="A1419" s="168" t="s">
        <v>305</v>
      </c>
      <c r="B1419" s="169" t="s">
        <v>270</v>
      </c>
      <c r="C1419" s="184" t="s">
        <v>271</v>
      </c>
      <c r="D1419" s="170"/>
      <c r="E1419" s="171"/>
      <c r="F1419" s="172"/>
      <c r="G1419" s="172">
        <f>SUMIF(AG1420:AG1423,"&lt;&gt;NOR",G1420:G1423)</f>
        <v>0</v>
      </c>
      <c r="H1419" s="172"/>
      <c r="I1419" s="172">
        <f>SUM(I1420:I1423)</f>
        <v>0</v>
      </c>
      <c r="J1419" s="172"/>
      <c r="K1419" s="172">
        <f>SUM(K1420:K1423)</f>
        <v>0</v>
      </c>
      <c r="L1419" s="172"/>
      <c r="M1419" s="172">
        <f>SUM(M1420:M1423)</f>
        <v>0</v>
      </c>
      <c r="N1419" s="172"/>
      <c r="O1419" s="172">
        <f>SUM(O1420:O1423)</f>
        <v>0</v>
      </c>
      <c r="P1419" s="172"/>
      <c r="Q1419" s="172">
        <f>SUM(Q1420:Q1423)</f>
        <v>0</v>
      </c>
      <c r="R1419" s="172"/>
      <c r="S1419" s="172"/>
      <c r="T1419" s="173"/>
      <c r="U1419" s="167"/>
      <c r="V1419" s="167">
        <f>SUM(V1420:V1423)</f>
        <v>0</v>
      </c>
      <c r="W1419" s="167"/>
      <c r="AG1419" t="s">
        <v>306</v>
      </c>
    </row>
    <row r="1420" spans="1:60" outlineLevel="1" x14ac:dyDescent="0.2">
      <c r="A1420" s="174">
        <v>210</v>
      </c>
      <c r="B1420" s="175" t="s">
        <v>1258</v>
      </c>
      <c r="C1420" s="185" t="s">
        <v>1259</v>
      </c>
      <c r="D1420" s="176" t="s">
        <v>717</v>
      </c>
      <c r="E1420" s="177">
        <v>400</v>
      </c>
      <c r="F1420" s="178"/>
      <c r="G1420" s="179">
        <f>ROUND(E1420*F1420,2)</f>
        <v>0</v>
      </c>
      <c r="H1420" s="178"/>
      <c r="I1420" s="179">
        <f>ROUND(E1420*H1420,2)</f>
        <v>0</v>
      </c>
      <c r="J1420" s="178"/>
      <c r="K1420" s="179">
        <f>ROUND(E1420*J1420,2)</f>
        <v>0</v>
      </c>
      <c r="L1420" s="179">
        <v>21</v>
      </c>
      <c r="M1420" s="179">
        <f>G1420*(1+L1420/100)</f>
        <v>0</v>
      </c>
      <c r="N1420" s="179">
        <v>0</v>
      </c>
      <c r="O1420" s="179">
        <f>ROUND(E1420*N1420,2)</f>
        <v>0</v>
      </c>
      <c r="P1420" s="179">
        <v>0</v>
      </c>
      <c r="Q1420" s="179">
        <f>ROUND(E1420*P1420,2)</f>
        <v>0</v>
      </c>
      <c r="R1420" s="179"/>
      <c r="S1420" s="179" t="s">
        <v>342</v>
      </c>
      <c r="T1420" s="180" t="s">
        <v>311</v>
      </c>
      <c r="U1420" s="160">
        <v>0</v>
      </c>
      <c r="V1420" s="160">
        <f>ROUND(E1420*U1420,2)</f>
        <v>0</v>
      </c>
      <c r="W1420" s="160"/>
      <c r="X1420" s="150"/>
      <c r="Y1420" s="150"/>
      <c r="Z1420" s="150"/>
      <c r="AA1420" s="150"/>
      <c r="AB1420" s="150"/>
      <c r="AC1420" s="150"/>
      <c r="AD1420" s="150"/>
      <c r="AE1420" s="150"/>
      <c r="AF1420" s="150"/>
      <c r="AG1420" s="150" t="s">
        <v>499</v>
      </c>
      <c r="AH1420" s="150"/>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ht="33.75" outlineLevel="1" x14ac:dyDescent="0.2">
      <c r="A1421" s="157"/>
      <c r="B1421" s="158"/>
      <c r="C1421" s="186" t="s">
        <v>1260</v>
      </c>
      <c r="D1421" s="165"/>
      <c r="E1421" s="166"/>
      <c r="F1421" s="160"/>
      <c r="G1421" s="160"/>
      <c r="H1421" s="160"/>
      <c r="I1421" s="160"/>
      <c r="J1421" s="160"/>
      <c r="K1421" s="160"/>
      <c r="L1421" s="160"/>
      <c r="M1421" s="160"/>
      <c r="N1421" s="160"/>
      <c r="O1421" s="160"/>
      <c r="P1421" s="160"/>
      <c r="Q1421" s="160"/>
      <c r="R1421" s="160"/>
      <c r="S1421" s="160"/>
      <c r="T1421" s="160"/>
      <c r="U1421" s="160"/>
      <c r="V1421" s="160"/>
      <c r="W1421" s="160"/>
      <c r="X1421" s="150"/>
      <c r="Y1421" s="150"/>
      <c r="Z1421" s="150"/>
      <c r="AA1421" s="150"/>
      <c r="AB1421" s="150"/>
      <c r="AC1421" s="150"/>
      <c r="AD1421" s="150"/>
      <c r="AE1421" s="150"/>
      <c r="AF1421" s="150"/>
      <c r="AG1421" s="150" t="s">
        <v>335</v>
      </c>
      <c r="AH1421" s="150">
        <v>0</v>
      </c>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1" x14ac:dyDescent="0.2">
      <c r="A1422" s="157"/>
      <c r="B1422" s="158"/>
      <c r="C1422" s="186" t="s">
        <v>1261</v>
      </c>
      <c r="D1422" s="165"/>
      <c r="E1422" s="166">
        <v>400</v>
      </c>
      <c r="F1422" s="160"/>
      <c r="G1422" s="160"/>
      <c r="H1422" s="160"/>
      <c r="I1422" s="160"/>
      <c r="J1422" s="160"/>
      <c r="K1422" s="160"/>
      <c r="L1422" s="160"/>
      <c r="M1422" s="160"/>
      <c r="N1422" s="160"/>
      <c r="O1422" s="160"/>
      <c r="P1422" s="160"/>
      <c r="Q1422" s="160"/>
      <c r="R1422" s="160"/>
      <c r="S1422" s="160"/>
      <c r="T1422" s="160"/>
      <c r="U1422" s="160"/>
      <c r="V1422" s="160"/>
      <c r="W1422" s="160"/>
      <c r="X1422" s="150"/>
      <c r="Y1422" s="150"/>
      <c r="Z1422" s="150"/>
      <c r="AA1422" s="150"/>
      <c r="AB1422" s="150"/>
      <c r="AC1422" s="150"/>
      <c r="AD1422" s="150"/>
      <c r="AE1422" s="150"/>
      <c r="AF1422" s="150"/>
      <c r="AG1422" s="150" t="s">
        <v>335</v>
      </c>
      <c r="AH1422" s="150">
        <v>0</v>
      </c>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outlineLevel="1" x14ac:dyDescent="0.2">
      <c r="A1423" s="157"/>
      <c r="B1423" s="158"/>
      <c r="C1423" s="246"/>
      <c r="D1423" s="247"/>
      <c r="E1423" s="247"/>
      <c r="F1423" s="247"/>
      <c r="G1423" s="247"/>
      <c r="H1423" s="160"/>
      <c r="I1423" s="160"/>
      <c r="J1423" s="160"/>
      <c r="K1423" s="160"/>
      <c r="L1423" s="160"/>
      <c r="M1423" s="160"/>
      <c r="N1423" s="160"/>
      <c r="O1423" s="160"/>
      <c r="P1423" s="160"/>
      <c r="Q1423" s="160"/>
      <c r="R1423" s="160"/>
      <c r="S1423" s="160"/>
      <c r="T1423" s="160"/>
      <c r="U1423" s="160"/>
      <c r="V1423" s="160"/>
      <c r="W1423" s="160"/>
      <c r="X1423" s="150"/>
      <c r="Y1423" s="150"/>
      <c r="Z1423" s="150"/>
      <c r="AA1423" s="150"/>
      <c r="AB1423" s="150"/>
      <c r="AC1423" s="150"/>
      <c r="AD1423" s="150"/>
      <c r="AE1423" s="150"/>
      <c r="AF1423" s="150"/>
      <c r="AG1423" s="150" t="s">
        <v>315</v>
      </c>
      <c r="AH1423" s="150"/>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x14ac:dyDescent="0.2">
      <c r="A1424" s="168" t="s">
        <v>305</v>
      </c>
      <c r="B1424" s="169" t="s">
        <v>272</v>
      </c>
      <c r="C1424" s="184" t="s">
        <v>273</v>
      </c>
      <c r="D1424" s="170"/>
      <c r="E1424" s="171"/>
      <c r="F1424" s="172"/>
      <c r="G1424" s="172">
        <f>SUMIF(AG1425:AG1429,"&lt;&gt;NOR",G1425:G1429)</f>
        <v>0</v>
      </c>
      <c r="H1424" s="172"/>
      <c r="I1424" s="172">
        <f>SUM(I1425:I1429)</f>
        <v>0</v>
      </c>
      <c r="J1424" s="172"/>
      <c r="K1424" s="172">
        <f>SUM(K1425:K1429)</f>
        <v>0</v>
      </c>
      <c r="L1424" s="172"/>
      <c r="M1424" s="172">
        <f>SUM(M1425:M1429)</f>
        <v>0</v>
      </c>
      <c r="N1424" s="172"/>
      <c r="O1424" s="172">
        <f>SUM(O1425:O1429)</f>
        <v>0</v>
      </c>
      <c r="P1424" s="172"/>
      <c r="Q1424" s="172">
        <f>SUM(Q1425:Q1429)</f>
        <v>0</v>
      </c>
      <c r="R1424" s="172"/>
      <c r="S1424" s="172"/>
      <c r="T1424" s="173"/>
      <c r="U1424" s="167"/>
      <c r="V1424" s="167">
        <f>SUM(V1425:V1429)</f>
        <v>0</v>
      </c>
      <c r="W1424" s="167"/>
      <c r="AG1424" t="s">
        <v>306</v>
      </c>
    </row>
    <row r="1425" spans="1:60" ht="22.5" outlineLevel="1" x14ac:dyDescent="0.2">
      <c r="A1425" s="174">
        <v>211</v>
      </c>
      <c r="B1425" s="175" t="s">
        <v>1262</v>
      </c>
      <c r="C1425" s="185" t="s">
        <v>1263</v>
      </c>
      <c r="D1425" s="176" t="s">
        <v>1058</v>
      </c>
      <c r="E1425" s="177">
        <v>119.06</v>
      </c>
      <c r="F1425" s="178"/>
      <c r="G1425" s="179">
        <f>ROUND(E1425*F1425,2)</f>
        <v>0</v>
      </c>
      <c r="H1425" s="178"/>
      <c r="I1425" s="179">
        <f>ROUND(E1425*H1425,2)</f>
        <v>0</v>
      </c>
      <c r="J1425" s="178"/>
      <c r="K1425" s="179">
        <f>ROUND(E1425*J1425,2)</f>
        <v>0</v>
      </c>
      <c r="L1425" s="179">
        <v>21</v>
      </c>
      <c r="M1425" s="179">
        <f>G1425*(1+L1425/100)</f>
        <v>0</v>
      </c>
      <c r="N1425" s="179">
        <v>0</v>
      </c>
      <c r="O1425" s="179">
        <f>ROUND(E1425*N1425,2)</f>
        <v>0</v>
      </c>
      <c r="P1425" s="179">
        <v>0</v>
      </c>
      <c r="Q1425" s="179">
        <f>ROUND(E1425*P1425,2)</f>
        <v>0</v>
      </c>
      <c r="R1425" s="179"/>
      <c r="S1425" s="179" t="s">
        <v>342</v>
      </c>
      <c r="T1425" s="180" t="s">
        <v>311</v>
      </c>
      <c r="U1425" s="160">
        <v>0</v>
      </c>
      <c r="V1425" s="160">
        <f>ROUND(E1425*U1425,2)</f>
        <v>0</v>
      </c>
      <c r="W1425" s="160"/>
      <c r="X1425" s="150"/>
      <c r="Y1425" s="150"/>
      <c r="Z1425" s="150"/>
      <c r="AA1425" s="150"/>
      <c r="AB1425" s="150"/>
      <c r="AC1425" s="150"/>
      <c r="AD1425" s="150"/>
      <c r="AE1425" s="150"/>
      <c r="AF1425" s="150"/>
      <c r="AG1425" s="150" t="s">
        <v>358</v>
      </c>
      <c r="AH1425" s="150"/>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1" x14ac:dyDescent="0.2">
      <c r="A1426" s="157"/>
      <c r="B1426" s="158"/>
      <c r="C1426" s="186" t="s">
        <v>1264</v>
      </c>
      <c r="D1426" s="165"/>
      <c r="E1426" s="166"/>
      <c r="F1426" s="160"/>
      <c r="G1426" s="160"/>
      <c r="H1426" s="160"/>
      <c r="I1426" s="160"/>
      <c r="J1426" s="160"/>
      <c r="K1426" s="160"/>
      <c r="L1426" s="160"/>
      <c r="M1426" s="160"/>
      <c r="N1426" s="160"/>
      <c r="O1426" s="160"/>
      <c r="P1426" s="160"/>
      <c r="Q1426" s="160"/>
      <c r="R1426" s="160"/>
      <c r="S1426" s="160"/>
      <c r="T1426" s="160"/>
      <c r="U1426" s="160"/>
      <c r="V1426" s="160"/>
      <c r="W1426" s="160"/>
      <c r="X1426" s="150"/>
      <c r="Y1426" s="150"/>
      <c r="Z1426" s="150"/>
      <c r="AA1426" s="150"/>
      <c r="AB1426" s="150"/>
      <c r="AC1426" s="150"/>
      <c r="AD1426" s="150"/>
      <c r="AE1426" s="150"/>
      <c r="AF1426" s="150"/>
      <c r="AG1426" s="150" t="s">
        <v>335</v>
      </c>
      <c r="AH1426" s="150">
        <v>0</v>
      </c>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1" x14ac:dyDescent="0.2">
      <c r="A1427" s="157"/>
      <c r="B1427" s="158"/>
      <c r="C1427" s="186" t="s">
        <v>803</v>
      </c>
      <c r="D1427" s="165"/>
      <c r="E1427" s="166"/>
      <c r="F1427" s="160"/>
      <c r="G1427" s="160"/>
      <c r="H1427" s="160"/>
      <c r="I1427" s="160"/>
      <c r="J1427" s="160"/>
      <c r="K1427" s="160"/>
      <c r="L1427" s="160"/>
      <c r="M1427" s="160"/>
      <c r="N1427" s="160"/>
      <c r="O1427" s="160"/>
      <c r="P1427" s="160"/>
      <c r="Q1427" s="160"/>
      <c r="R1427" s="160"/>
      <c r="S1427" s="160"/>
      <c r="T1427" s="160"/>
      <c r="U1427" s="160"/>
      <c r="V1427" s="160"/>
      <c r="W1427" s="160"/>
      <c r="X1427" s="150"/>
      <c r="Y1427" s="150"/>
      <c r="Z1427" s="150"/>
      <c r="AA1427" s="150"/>
      <c r="AB1427" s="150"/>
      <c r="AC1427" s="150"/>
      <c r="AD1427" s="150"/>
      <c r="AE1427" s="150"/>
      <c r="AF1427" s="150"/>
      <c r="AG1427" s="150" t="s">
        <v>335</v>
      </c>
      <c r="AH1427" s="150">
        <v>0</v>
      </c>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1" x14ac:dyDescent="0.2">
      <c r="A1428" s="157"/>
      <c r="B1428" s="158"/>
      <c r="C1428" s="186" t="s">
        <v>1265</v>
      </c>
      <c r="D1428" s="165"/>
      <c r="E1428" s="166">
        <v>119.06</v>
      </c>
      <c r="F1428" s="160"/>
      <c r="G1428" s="160"/>
      <c r="H1428" s="160"/>
      <c r="I1428" s="160"/>
      <c r="J1428" s="160"/>
      <c r="K1428" s="160"/>
      <c r="L1428" s="160"/>
      <c r="M1428" s="160"/>
      <c r="N1428" s="160"/>
      <c r="O1428" s="160"/>
      <c r="P1428" s="160"/>
      <c r="Q1428" s="160"/>
      <c r="R1428" s="160"/>
      <c r="S1428" s="160"/>
      <c r="T1428" s="160"/>
      <c r="U1428" s="160"/>
      <c r="V1428" s="160"/>
      <c r="W1428" s="160"/>
      <c r="X1428" s="150"/>
      <c r="Y1428" s="150"/>
      <c r="Z1428" s="150"/>
      <c r="AA1428" s="150"/>
      <c r="AB1428" s="150"/>
      <c r="AC1428" s="150"/>
      <c r="AD1428" s="150"/>
      <c r="AE1428" s="150"/>
      <c r="AF1428" s="150"/>
      <c r="AG1428" s="150" t="s">
        <v>335</v>
      </c>
      <c r="AH1428" s="150">
        <v>0</v>
      </c>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outlineLevel="1" x14ac:dyDescent="0.2">
      <c r="A1429" s="157"/>
      <c r="B1429" s="158"/>
      <c r="C1429" s="246"/>
      <c r="D1429" s="247"/>
      <c r="E1429" s="247"/>
      <c r="F1429" s="247"/>
      <c r="G1429" s="247"/>
      <c r="H1429" s="160"/>
      <c r="I1429" s="160"/>
      <c r="J1429" s="160"/>
      <c r="K1429" s="160"/>
      <c r="L1429" s="160"/>
      <c r="M1429" s="160"/>
      <c r="N1429" s="160"/>
      <c r="O1429" s="160"/>
      <c r="P1429" s="160"/>
      <c r="Q1429" s="160"/>
      <c r="R1429" s="160"/>
      <c r="S1429" s="160"/>
      <c r="T1429" s="160"/>
      <c r="U1429" s="160"/>
      <c r="V1429" s="160"/>
      <c r="W1429" s="160"/>
      <c r="X1429" s="150"/>
      <c r="Y1429" s="150"/>
      <c r="Z1429" s="150"/>
      <c r="AA1429" s="150"/>
      <c r="AB1429" s="150"/>
      <c r="AC1429" s="150"/>
      <c r="AD1429" s="150"/>
      <c r="AE1429" s="150"/>
      <c r="AF1429" s="150"/>
      <c r="AG1429" s="150" t="s">
        <v>315</v>
      </c>
      <c r="AH1429" s="150"/>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x14ac:dyDescent="0.2">
      <c r="A1430" s="168" t="s">
        <v>305</v>
      </c>
      <c r="B1430" s="169" t="s">
        <v>274</v>
      </c>
      <c r="C1430" s="184" t="s">
        <v>275</v>
      </c>
      <c r="D1430" s="170"/>
      <c r="E1430" s="171"/>
      <c r="F1430" s="172"/>
      <c r="G1430" s="172">
        <f>SUMIF(AG1431:AG1484,"&lt;&gt;NOR",G1431:G1484)</f>
        <v>0</v>
      </c>
      <c r="H1430" s="172"/>
      <c r="I1430" s="172">
        <f>SUM(I1431:I1484)</f>
        <v>0</v>
      </c>
      <c r="J1430" s="172"/>
      <c r="K1430" s="172">
        <f>SUM(K1431:K1484)</f>
        <v>0</v>
      </c>
      <c r="L1430" s="172"/>
      <c r="M1430" s="172">
        <f>SUM(M1431:M1484)</f>
        <v>0</v>
      </c>
      <c r="N1430" s="172"/>
      <c r="O1430" s="172">
        <f>SUM(O1431:O1484)</f>
        <v>0</v>
      </c>
      <c r="P1430" s="172"/>
      <c r="Q1430" s="172">
        <f>SUM(Q1431:Q1484)</f>
        <v>0</v>
      </c>
      <c r="R1430" s="172"/>
      <c r="S1430" s="172"/>
      <c r="T1430" s="173"/>
      <c r="U1430" s="167"/>
      <c r="V1430" s="167">
        <f>SUM(V1431:V1484)</f>
        <v>1377.6699999999998</v>
      </c>
      <c r="W1430" s="167"/>
      <c r="AG1430" t="s">
        <v>306</v>
      </c>
    </row>
    <row r="1431" spans="1:60" outlineLevel="1" x14ac:dyDescent="0.2">
      <c r="A1431" s="174">
        <v>212</v>
      </c>
      <c r="B1431" s="175" t="s">
        <v>1266</v>
      </c>
      <c r="C1431" s="185" t="s">
        <v>1267</v>
      </c>
      <c r="D1431" s="176" t="s">
        <v>398</v>
      </c>
      <c r="E1431" s="177">
        <v>360.64503999999999</v>
      </c>
      <c r="F1431" s="178"/>
      <c r="G1431" s="179">
        <f>ROUND(E1431*F1431,2)</f>
        <v>0</v>
      </c>
      <c r="H1431" s="178"/>
      <c r="I1431" s="179">
        <f>ROUND(E1431*H1431,2)</f>
        <v>0</v>
      </c>
      <c r="J1431" s="178"/>
      <c r="K1431" s="179">
        <f>ROUND(E1431*J1431,2)</f>
        <v>0</v>
      </c>
      <c r="L1431" s="179">
        <v>21</v>
      </c>
      <c r="M1431" s="179">
        <f>G1431*(1+L1431/100)</f>
        <v>0</v>
      </c>
      <c r="N1431" s="179">
        <v>0</v>
      </c>
      <c r="O1431" s="179">
        <f>ROUND(E1431*N1431,2)</f>
        <v>0</v>
      </c>
      <c r="P1431" s="179">
        <v>0</v>
      </c>
      <c r="Q1431" s="179">
        <f>ROUND(E1431*P1431,2)</f>
        <v>0</v>
      </c>
      <c r="R1431" s="179"/>
      <c r="S1431" s="179" t="s">
        <v>310</v>
      </c>
      <c r="T1431" s="180" t="s">
        <v>379</v>
      </c>
      <c r="U1431" s="160">
        <v>0.27700000000000002</v>
      </c>
      <c r="V1431" s="160">
        <f>ROUND(E1431*U1431,2)</f>
        <v>99.9</v>
      </c>
      <c r="W1431" s="160"/>
      <c r="X1431" s="150"/>
      <c r="Y1431" s="150"/>
      <c r="Z1431" s="150"/>
      <c r="AA1431" s="150"/>
      <c r="AB1431" s="150"/>
      <c r="AC1431" s="150"/>
      <c r="AD1431" s="150"/>
      <c r="AE1431" s="150"/>
      <c r="AF1431" s="150"/>
      <c r="AG1431" s="150" t="s">
        <v>1268</v>
      </c>
      <c r="AH1431" s="150"/>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1" x14ac:dyDescent="0.2">
      <c r="A1432" s="157"/>
      <c r="B1432" s="158"/>
      <c r="C1432" s="244" t="s">
        <v>1269</v>
      </c>
      <c r="D1432" s="245"/>
      <c r="E1432" s="245"/>
      <c r="F1432" s="245"/>
      <c r="G1432" s="245"/>
      <c r="H1432" s="160"/>
      <c r="I1432" s="160"/>
      <c r="J1432" s="160"/>
      <c r="K1432" s="160"/>
      <c r="L1432" s="160"/>
      <c r="M1432" s="160"/>
      <c r="N1432" s="160"/>
      <c r="O1432" s="160"/>
      <c r="P1432" s="160"/>
      <c r="Q1432" s="160"/>
      <c r="R1432" s="160"/>
      <c r="S1432" s="160"/>
      <c r="T1432" s="160"/>
      <c r="U1432" s="160"/>
      <c r="V1432" s="160"/>
      <c r="W1432" s="160"/>
      <c r="X1432" s="150"/>
      <c r="Y1432" s="150"/>
      <c r="Z1432" s="150"/>
      <c r="AA1432" s="150"/>
      <c r="AB1432" s="150"/>
      <c r="AC1432" s="150"/>
      <c r="AD1432" s="150"/>
      <c r="AE1432" s="150"/>
      <c r="AF1432" s="150"/>
      <c r="AG1432" s="150" t="s">
        <v>314</v>
      </c>
      <c r="AH1432" s="150"/>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outlineLevel="1" x14ac:dyDescent="0.2">
      <c r="A1433" s="157"/>
      <c r="B1433" s="158"/>
      <c r="C1433" s="255" t="s">
        <v>1270</v>
      </c>
      <c r="D1433" s="256"/>
      <c r="E1433" s="256"/>
      <c r="F1433" s="256"/>
      <c r="G1433" s="256"/>
      <c r="H1433" s="160"/>
      <c r="I1433" s="160"/>
      <c r="J1433" s="160"/>
      <c r="K1433" s="160"/>
      <c r="L1433" s="160"/>
      <c r="M1433" s="160"/>
      <c r="N1433" s="160"/>
      <c r="O1433" s="160"/>
      <c r="P1433" s="160"/>
      <c r="Q1433" s="160"/>
      <c r="R1433" s="160"/>
      <c r="S1433" s="160"/>
      <c r="T1433" s="160"/>
      <c r="U1433" s="160"/>
      <c r="V1433" s="160"/>
      <c r="W1433" s="160"/>
      <c r="X1433" s="150"/>
      <c r="Y1433" s="150"/>
      <c r="Z1433" s="150"/>
      <c r="AA1433" s="150"/>
      <c r="AB1433" s="150"/>
      <c r="AC1433" s="150"/>
      <c r="AD1433" s="150"/>
      <c r="AE1433" s="150"/>
      <c r="AF1433" s="150"/>
      <c r="AG1433" s="150" t="s">
        <v>314</v>
      </c>
      <c r="AH1433" s="150"/>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ht="22.5" outlineLevel="1" x14ac:dyDescent="0.2">
      <c r="A1434" s="157"/>
      <c r="B1434" s="158"/>
      <c r="C1434" s="255" t="s">
        <v>1271</v>
      </c>
      <c r="D1434" s="256"/>
      <c r="E1434" s="256"/>
      <c r="F1434" s="256"/>
      <c r="G1434" s="256"/>
      <c r="H1434" s="160"/>
      <c r="I1434" s="160"/>
      <c r="J1434" s="160"/>
      <c r="K1434" s="160"/>
      <c r="L1434" s="160"/>
      <c r="M1434" s="160"/>
      <c r="N1434" s="160"/>
      <c r="O1434" s="160"/>
      <c r="P1434" s="160"/>
      <c r="Q1434" s="160"/>
      <c r="R1434" s="160"/>
      <c r="S1434" s="160"/>
      <c r="T1434" s="160"/>
      <c r="U1434" s="160"/>
      <c r="V1434" s="160"/>
      <c r="W1434" s="160"/>
      <c r="X1434" s="150"/>
      <c r="Y1434" s="150"/>
      <c r="Z1434" s="150"/>
      <c r="AA1434" s="150"/>
      <c r="AB1434" s="150"/>
      <c r="AC1434" s="150"/>
      <c r="AD1434" s="150"/>
      <c r="AE1434" s="150"/>
      <c r="AF1434" s="150"/>
      <c r="AG1434" s="150" t="s">
        <v>314</v>
      </c>
      <c r="AH1434" s="150"/>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81" t="str">
        <f>C1434</f>
        <v>- při vodorovné dopravě po vodě : vyložení na hromady na suchu nebo na přeložení na dopravní prostředek na suchu do 15 m vodorovně a současně do 4 m svisle,</v>
      </c>
      <c r="BB1434" s="150"/>
      <c r="BC1434" s="150"/>
      <c r="BD1434" s="150"/>
      <c r="BE1434" s="150"/>
      <c r="BF1434" s="150"/>
      <c r="BG1434" s="150"/>
      <c r="BH1434" s="150"/>
    </row>
    <row r="1435" spans="1:60" outlineLevel="1" x14ac:dyDescent="0.2">
      <c r="A1435" s="157"/>
      <c r="B1435" s="158"/>
      <c r="C1435" s="255" t="s">
        <v>1272</v>
      </c>
      <c r="D1435" s="256"/>
      <c r="E1435" s="256"/>
      <c r="F1435" s="256"/>
      <c r="G1435" s="256"/>
      <c r="H1435" s="160"/>
      <c r="I1435" s="160"/>
      <c r="J1435" s="160"/>
      <c r="K1435" s="160"/>
      <c r="L1435" s="160"/>
      <c r="M1435" s="160"/>
      <c r="N1435" s="160"/>
      <c r="O1435" s="160"/>
      <c r="P1435" s="160"/>
      <c r="Q1435" s="160"/>
      <c r="R1435" s="160"/>
      <c r="S1435" s="160"/>
      <c r="T1435" s="160"/>
      <c r="U1435" s="160"/>
      <c r="V1435" s="160"/>
      <c r="W1435" s="160"/>
      <c r="X1435" s="150"/>
      <c r="Y1435" s="150"/>
      <c r="Z1435" s="150"/>
      <c r="AA1435" s="150"/>
      <c r="AB1435" s="150"/>
      <c r="AC1435" s="150"/>
      <c r="AD1435" s="150"/>
      <c r="AE1435" s="150"/>
      <c r="AF1435" s="150"/>
      <c r="AG1435" s="150" t="s">
        <v>314</v>
      </c>
      <c r="AH1435" s="150"/>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1" x14ac:dyDescent="0.2">
      <c r="A1436" s="157"/>
      <c r="B1436" s="158"/>
      <c r="C1436" s="186" t="s">
        <v>1273</v>
      </c>
      <c r="D1436" s="165"/>
      <c r="E1436" s="166"/>
      <c r="F1436" s="160"/>
      <c r="G1436" s="160"/>
      <c r="H1436" s="160"/>
      <c r="I1436" s="160"/>
      <c r="J1436" s="160"/>
      <c r="K1436" s="160"/>
      <c r="L1436" s="160"/>
      <c r="M1436" s="160"/>
      <c r="N1436" s="160"/>
      <c r="O1436" s="160"/>
      <c r="P1436" s="160"/>
      <c r="Q1436" s="160"/>
      <c r="R1436" s="160"/>
      <c r="S1436" s="160"/>
      <c r="T1436" s="160"/>
      <c r="U1436" s="160"/>
      <c r="V1436" s="160"/>
      <c r="W1436" s="160"/>
      <c r="X1436" s="150"/>
      <c r="Y1436" s="150"/>
      <c r="Z1436" s="150"/>
      <c r="AA1436" s="150"/>
      <c r="AB1436" s="150"/>
      <c r="AC1436" s="150"/>
      <c r="AD1436" s="150"/>
      <c r="AE1436" s="150"/>
      <c r="AF1436" s="150"/>
      <c r="AG1436" s="150" t="s">
        <v>335</v>
      </c>
      <c r="AH1436" s="150">
        <v>0</v>
      </c>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row>
    <row r="1437" spans="1:60" ht="22.5" outlineLevel="1" x14ac:dyDescent="0.2">
      <c r="A1437" s="157"/>
      <c r="B1437" s="158"/>
      <c r="C1437" s="186" t="s">
        <v>1274</v>
      </c>
      <c r="D1437" s="165"/>
      <c r="E1437" s="166"/>
      <c r="F1437" s="160"/>
      <c r="G1437" s="160"/>
      <c r="H1437" s="160"/>
      <c r="I1437" s="160"/>
      <c r="J1437" s="160"/>
      <c r="K1437" s="160"/>
      <c r="L1437" s="160"/>
      <c r="M1437" s="160"/>
      <c r="N1437" s="160"/>
      <c r="O1437" s="160"/>
      <c r="P1437" s="160"/>
      <c r="Q1437" s="160"/>
      <c r="R1437" s="160"/>
      <c r="S1437" s="160"/>
      <c r="T1437" s="160"/>
      <c r="U1437" s="160"/>
      <c r="V1437" s="160"/>
      <c r="W1437" s="160"/>
      <c r="X1437" s="150"/>
      <c r="Y1437" s="150"/>
      <c r="Z1437" s="150"/>
      <c r="AA1437" s="150"/>
      <c r="AB1437" s="150"/>
      <c r="AC1437" s="150"/>
      <c r="AD1437" s="150"/>
      <c r="AE1437" s="150"/>
      <c r="AF1437" s="150"/>
      <c r="AG1437" s="150" t="s">
        <v>335</v>
      </c>
      <c r="AH1437" s="150">
        <v>0</v>
      </c>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c r="BF1437" s="150"/>
      <c r="BG1437" s="150"/>
      <c r="BH1437" s="150"/>
    </row>
    <row r="1438" spans="1:60" outlineLevel="1" x14ac:dyDescent="0.2">
      <c r="A1438" s="157"/>
      <c r="B1438" s="158"/>
      <c r="C1438" s="186" t="s">
        <v>1275</v>
      </c>
      <c r="D1438" s="165"/>
      <c r="E1438" s="166"/>
      <c r="F1438" s="160"/>
      <c r="G1438" s="160"/>
      <c r="H1438" s="160"/>
      <c r="I1438" s="160"/>
      <c r="J1438" s="160"/>
      <c r="K1438" s="160"/>
      <c r="L1438" s="160"/>
      <c r="M1438" s="160"/>
      <c r="N1438" s="160"/>
      <c r="O1438" s="160"/>
      <c r="P1438" s="160"/>
      <c r="Q1438" s="160"/>
      <c r="R1438" s="160"/>
      <c r="S1438" s="160"/>
      <c r="T1438" s="160"/>
      <c r="U1438" s="160"/>
      <c r="V1438" s="160"/>
      <c r="W1438" s="160"/>
      <c r="X1438" s="150"/>
      <c r="Y1438" s="150"/>
      <c r="Z1438" s="150"/>
      <c r="AA1438" s="150"/>
      <c r="AB1438" s="150"/>
      <c r="AC1438" s="150"/>
      <c r="AD1438" s="150"/>
      <c r="AE1438" s="150"/>
      <c r="AF1438" s="150"/>
      <c r="AG1438" s="150" t="s">
        <v>335</v>
      </c>
      <c r="AH1438" s="150">
        <v>0</v>
      </c>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c r="BF1438" s="150"/>
      <c r="BG1438" s="150"/>
      <c r="BH1438" s="150"/>
    </row>
    <row r="1439" spans="1:60" outlineLevel="1" x14ac:dyDescent="0.2">
      <c r="A1439" s="157"/>
      <c r="B1439" s="158"/>
      <c r="C1439" s="186" t="s">
        <v>1276</v>
      </c>
      <c r="D1439" s="165"/>
      <c r="E1439" s="166">
        <v>360.64503999999999</v>
      </c>
      <c r="F1439" s="160"/>
      <c r="G1439" s="160"/>
      <c r="H1439" s="160"/>
      <c r="I1439" s="160"/>
      <c r="J1439" s="160"/>
      <c r="K1439" s="160"/>
      <c r="L1439" s="160"/>
      <c r="M1439" s="160"/>
      <c r="N1439" s="160"/>
      <c r="O1439" s="160"/>
      <c r="P1439" s="160"/>
      <c r="Q1439" s="160"/>
      <c r="R1439" s="160"/>
      <c r="S1439" s="160"/>
      <c r="T1439" s="160"/>
      <c r="U1439" s="160"/>
      <c r="V1439" s="160"/>
      <c r="W1439" s="160"/>
      <c r="X1439" s="150"/>
      <c r="Y1439" s="150"/>
      <c r="Z1439" s="150"/>
      <c r="AA1439" s="150"/>
      <c r="AB1439" s="150"/>
      <c r="AC1439" s="150"/>
      <c r="AD1439" s="150"/>
      <c r="AE1439" s="150"/>
      <c r="AF1439" s="150"/>
      <c r="AG1439" s="150" t="s">
        <v>335</v>
      </c>
      <c r="AH1439" s="150">
        <v>0</v>
      </c>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outlineLevel="1" x14ac:dyDescent="0.2">
      <c r="A1440" s="157"/>
      <c r="B1440" s="158"/>
      <c r="C1440" s="246"/>
      <c r="D1440" s="247"/>
      <c r="E1440" s="247"/>
      <c r="F1440" s="247"/>
      <c r="G1440" s="247"/>
      <c r="H1440" s="160"/>
      <c r="I1440" s="160"/>
      <c r="J1440" s="160"/>
      <c r="K1440" s="160"/>
      <c r="L1440" s="160"/>
      <c r="M1440" s="160"/>
      <c r="N1440" s="160"/>
      <c r="O1440" s="160"/>
      <c r="P1440" s="160"/>
      <c r="Q1440" s="160"/>
      <c r="R1440" s="160"/>
      <c r="S1440" s="160"/>
      <c r="T1440" s="160"/>
      <c r="U1440" s="160"/>
      <c r="V1440" s="160"/>
      <c r="W1440" s="160"/>
      <c r="X1440" s="150"/>
      <c r="Y1440" s="150"/>
      <c r="Z1440" s="150"/>
      <c r="AA1440" s="150"/>
      <c r="AB1440" s="150"/>
      <c r="AC1440" s="150"/>
      <c r="AD1440" s="150"/>
      <c r="AE1440" s="150"/>
      <c r="AF1440" s="150"/>
      <c r="AG1440" s="150" t="s">
        <v>315</v>
      </c>
      <c r="AH1440" s="150"/>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ht="22.5" outlineLevel="1" x14ac:dyDescent="0.2">
      <c r="A1441" s="174">
        <v>213</v>
      </c>
      <c r="B1441" s="175" t="s">
        <v>1277</v>
      </c>
      <c r="C1441" s="185" t="s">
        <v>1278</v>
      </c>
      <c r="D1441" s="176" t="s">
        <v>398</v>
      </c>
      <c r="E1441" s="177">
        <v>360.64503999999999</v>
      </c>
      <c r="F1441" s="178"/>
      <c r="G1441" s="179">
        <f>ROUND(E1441*F1441,2)</f>
        <v>0</v>
      </c>
      <c r="H1441" s="178"/>
      <c r="I1441" s="179">
        <f>ROUND(E1441*H1441,2)</f>
        <v>0</v>
      </c>
      <c r="J1441" s="178"/>
      <c r="K1441" s="179">
        <f>ROUND(E1441*J1441,2)</f>
        <v>0</v>
      </c>
      <c r="L1441" s="179">
        <v>21</v>
      </c>
      <c r="M1441" s="179">
        <f>G1441*(1+L1441/100)</f>
        <v>0</v>
      </c>
      <c r="N1441" s="179">
        <v>0</v>
      </c>
      <c r="O1441" s="179">
        <f>ROUND(E1441*N1441,2)</f>
        <v>0</v>
      </c>
      <c r="P1441" s="179">
        <v>0</v>
      </c>
      <c r="Q1441" s="179">
        <f>ROUND(E1441*P1441,2)</f>
        <v>0</v>
      </c>
      <c r="R1441" s="179" t="s">
        <v>725</v>
      </c>
      <c r="S1441" s="179" t="s">
        <v>310</v>
      </c>
      <c r="T1441" s="180" t="s">
        <v>379</v>
      </c>
      <c r="U1441" s="160">
        <v>0.93300000000000005</v>
      </c>
      <c r="V1441" s="160">
        <f>ROUND(E1441*U1441,2)</f>
        <v>336.48</v>
      </c>
      <c r="W1441" s="160"/>
      <c r="X1441" s="150"/>
      <c r="Y1441" s="150"/>
      <c r="Z1441" s="150"/>
      <c r="AA1441" s="150"/>
      <c r="AB1441" s="150"/>
      <c r="AC1441" s="150"/>
      <c r="AD1441" s="150"/>
      <c r="AE1441" s="150"/>
      <c r="AF1441" s="150"/>
      <c r="AG1441" s="150" t="s">
        <v>1268</v>
      </c>
      <c r="AH1441" s="150"/>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outlineLevel="1" x14ac:dyDescent="0.2">
      <c r="A1442" s="157"/>
      <c r="B1442" s="158"/>
      <c r="C1442" s="186" t="s">
        <v>1273</v>
      </c>
      <c r="D1442" s="165"/>
      <c r="E1442" s="166"/>
      <c r="F1442" s="160"/>
      <c r="G1442" s="160"/>
      <c r="H1442" s="160"/>
      <c r="I1442" s="160"/>
      <c r="J1442" s="160"/>
      <c r="K1442" s="160"/>
      <c r="L1442" s="160"/>
      <c r="M1442" s="160"/>
      <c r="N1442" s="160"/>
      <c r="O1442" s="160"/>
      <c r="P1442" s="160"/>
      <c r="Q1442" s="160"/>
      <c r="R1442" s="160"/>
      <c r="S1442" s="160"/>
      <c r="T1442" s="160"/>
      <c r="U1442" s="160"/>
      <c r="V1442" s="160"/>
      <c r="W1442" s="160"/>
      <c r="X1442" s="150"/>
      <c r="Y1442" s="150"/>
      <c r="Z1442" s="150"/>
      <c r="AA1442" s="150"/>
      <c r="AB1442" s="150"/>
      <c r="AC1442" s="150"/>
      <c r="AD1442" s="150"/>
      <c r="AE1442" s="150"/>
      <c r="AF1442" s="150"/>
      <c r="AG1442" s="150" t="s">
        <v>335</v>
      </c>
      <c r="AH1442" s="150">
        <v>0</v>
      </c>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ht="22.5" outlineLevel="1" x14ac:dyDescent="0.2">
      <c r="A1443" s="157"/>
      <c r="B1443" s="158"/>
      <c r="C1443" s="186" t="s">
        <v>1274</v>
      </c>
      <c r="D1443" s="165"/>
      <c r="E1443" s="166"/>
      <c r="F1443" s="160"/>
      <c r="G1443" s="160"/>
      <c r="H1443" s="160"/>
      <c r="I1443" s="160"/>
      <c r="J1443" s="160"/>
      <c r="K1443" s="160"/>
      <c r="L1443" s="160"/>
      <c r="M1443" s="160"/>
      <c r="N1443" s="160"/>
      <c r="O1443" s="160"/>
      <c r="P1443" s="160"/>
      <c r="Q1443" s="160"/>
      <c r="R1443" s="160"/>
      <c r="S1443" s="160"/>
      <c r="T1443" s="160"/>
      <c r="U1443" s="160"/>
      <c r="V1443" s="160"/>
      <c r="W1443" s="160"/>
      <c r="X1443" s="150"/>
      <c r="Y1443" s="150"/>
      <c r="Z1443" s="150"/>
      <c r="AA1443" s="150"/>
      <c r="AB1443" s="150"/>
      <c r="AC1443" s="150"/>
      <c r="AD1443" s="150"/>
      <c r="AE1443" s="150"/>
      <c r="AF1443" s="150"/>
      <c r="AG1443" s="150" t="s">
        <v>335</v>
      </c>
      <c r="AH1443" s="150">
        <v>0</v>
      </c>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outlineLevel="1" x14ac:dyDescent="0.2">
      <c r="A1444" s="157"/>
      <c r="B1444" s="158"/>
      <c r="C1444" s="186" t="s">
        <v>1275</v>
      </c>
      <c r="D1444" s="165"/>
      <c r="E1444" s="166"/>
      <c r="F1444" s="160"/>
      <c r="G1444" s="160"/>
      <c r="H1444" s="160"/>
      <c r="I1444" s="160"/>
      <c r="J1444" s="160"/>
      <c r="K1444" s="160"/>
      <c r="L1444" s="160"/>
      <c r="M1444" s="160"/>
      <c r="N1444" s="160"/>
      <c r="O1444" s="160"/>
      <c r="P1444" s="160"/>
      <c r="Q1444" s="160"/>
      <c r="R1444" s="160"/>
      <c r="S1444" s="160"/>
      <c r="T1444" s="160"/>
      <c r="U1444" s="160"/>
      <c r="V1444" s="160"/>
      <c r="W1444" s="160"/>
      <c r="X1444" s="150"/>
      <c r="Y1444" s="150"/>
      <c r="Z1444" s="150"/>
      <c r="AA1444" s="150"/>
      <c r="AB1444" s="150"/>
      <c r="AC1444" s="150"/>
      <c r="AD1444" s="150"/>
      <c r="AE1444" s="150"/>
      <c r="AF1444" s="150"/>
      <c r="AG1444" s="150" t="s">
        <v>335</v>
      </c>
      <c r="AH1444" s="150">
        <v>0</v>
      </c>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50"/>
      <c r="BC1444" s="150"/>
      <c r="BD1444" s="150"/>
      <c r="BE1444" s="150"/>
      <c r="BF1444" s="150"/>
      <c r="BG1444" s="150"/>
      <c r="BH1444" s="150"/>
    </row>
    <row r="1445" spans="1:60" outlineLevel="1" x14ac:dyDescent="0.2">
      <c r="A1445" s="157"/>
      <c r="B1445" s="158"/>
      <c r="C1445" s="186" t="s">
        <v>1276</v>
      </c>
      <c r="D1445" s="165"/>
      <c r="E1445" s="166">
        <v>360.64503999999999</v>
      </c>
      <c r="F1445" s="160"/>
      <c r="G1445" s="160"/>
      <c r="H1445" s="160"/>
      <c r="I1445" s="160"/>
      <c r="J1445" s="160"/>
      <c r="K1445" s="160"/>
      <c r="L1445" s="160"/>
      <c r="M1445" s="160"/>
      <c r="N1445" s="160"/>
      <c r="O1445" s="160"/>
      <c r="P1445" s="160"/>
      <c r="Q1445" s="160"/>
      <c r="R1445" s="160"/>
      <c r="S1445" s="160"/>
      <c r="T1445" s="160"/>
      <c r="U1445" s="160"/>
      <c r="V1445" s="160"/>
      <c r="W1445" s="160"/>
      <c r="X1445" s="150"/>
      <c r="Y1445" s="150"/>
      <c r="Z1445" s="150"/>
      <c r="AA1445" s="150"/>
      <c r="AB1445" s="150"/>
      <c r="AC1445" s="150"/>
      <c r="AD1445" s="150"/>
      <c r="AE1445" s="150"/>
      <c r="AF1445" s="150"/>
      <c r="AG1445" s="150" t="s">
        <v>335</v>
      </c>
      <c r="AH1445" s="150">
        <v>0</v>
      </c>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outlineLevel="1" x14ac:dyDescent="0.2">
      <c r="A1446" s="157"/>
      <c r="B1446" s="158"/>
      <c r="C1446" s="246"/>
      <c r="D1446" s="247"/>
      <c r="E1446" s="247"/>
      <c r="F1446" s="247"/>
      <c r="G1446" s="247"/>
      <c r="H1446" s="160"/>
      <c r="I1446" s="160"/>
      <c r="J1446" s="160"/>
      <c r="K1446" s="160"/>
      <c r="L1446" s="160"/>
      <c r="M1446" s="160"/>
      <c r="N1446" s="160"/>
      <c r="O1446" s="160"/>
      <c r="P1446" s="160"/>
      <c r="Q1446" s="160"/>
      <c r="R1446" s="160"/>
      <c r="S1446" s="160"/>
      <c r="T1446" s="160"/>
      <c r="U1446" s="160"/>
      <c r="V1446" s="160"/>
      <c r="W1446" s="160"/>
      <c r="X1446" s="150"/>
      <c r="Y1446" s="150"/>
      <c r="Z1446" s="150"/>
      <c r="AA1446" s="150"/>
      <c r="AB1446" s="150"/>
      <c r="AC1446" s="150"/>
      <c r="AD1446" s="150"/>
      <c r="AE1446" s="150"/>
      <c r="AF1446" s="150"/>
      <c r="AG1446" s="150" t="s">
        <v>315</v>
      </c>
      <c r="AH1446" s="150"/>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1" x14ac:dyDescent="0.2">
      <c r="A1447" s="174">
        <v>214</v>
      </c>
      <c r="B1447" s="175" t="s">
        <v>1279</v>
      </c>
      <c r="C1447" s="185" t="s">
        <v>1280</v>
      </c>
      <c r="D1447" s="176" t="s">
        <v>398</v>
      </c>
      <c r="E1447" s="177">
        <v>360.64503999999999</v>
      </c>
      <c r="F1447" s="178"/>
      <c r="G1447" s="179">
        <f>ROUND(E1447*F1447,2)</f>
        <v>0</v>
      </c>
      <c r="H1447" s="178"/>
      <c r="I1447" s="179">
        <f>ROUND(E1447*H1447,2)</f>
        <v>0</v>
      </c>
      <c r="J1447" s="178"/>
      <c r="K1447" s="179">
        <f>ROUND(E1447*J1447,2)</f>
        <v>0</v>
      </c>
      <c r="L1447" s="179">
        <v>21</v>
      </c>
      <c r="M1447" s="179">
        <f>G1447*(1+L1447/100)</f>
        <v>0</v>
      </c>
      <c r="N1447" s="179">
        <v>0</v>
      </c>
      <c r="O1447" s="179">
        <f>ROUND(E1447*N1447,2)</f>
        <v>0</v>
      </c>
      <c r="P1447" s="179">
        <v>0</v>
      </c>
      <c r="Q1447" s="179">
        <f>ROUND(E1447*P1447,2)</f>
        <v>0</v>
      </c>
      <c r="R1447" s="179" t="s">
        <v>725</v>
      </c>
      <c r="S1447" s="179" t="s">
        <v>310</v>
      </c>
      <c r="T1447" s="180" t="s">
        <v>379</v>
      </c>
      <c r="U1447" s="160">
        <v>0.65300000000000002</v>
      </c>
      <c r="V1447" s="160">
        <f>ROUND(E1447*U1447,2)</f>
        <v>235.5</v>
      </c>
      <c r="W1447" s="160"/>
      <c r="X1447" s="150"/>
      <c r="Y1447" s="150"/>
      <c r="Z1447" s="150"/>
      <c r="AA1447" s="150"/>
      <c r="AB1447" s="150"/>
      <c r="AC1447" s="150"/>
      <c r="AD1447" s="150"/>
      <c r="AE1447" s="150"/>
      <c r="AF1447" s="150"/>
      <c r="AG1447" s="150" t="s">
        <v>1268</v>
      </c>
      <c r="AH1447" s="150"/>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1" x14ac:dyDescent="0.2">
      <c r="A1448" s="157"/>
      <c r="B1448" s="158"/>
      <c r="C1448" s="186" t="s">
        <v>1273</v>
      </c>
      <c r="D1448" s="165"/>
      <c r="E1448" s="166"/>
      <c r="F1448" s="160"/>
      <c r="G1448" s="160"/>
      <c r="H1448" s="160"/>
      <c r="I1448" s="160"/>
      <c r="J1448" s="160"/>
      <c r="K1448" s="160"/>
      <c r="L1448" s="160"/>
      <c r="M1448" s="160"/>
      <c r="N1448" s="160"/>
      <c r="O1448" s="160"/>
      <c r="P1448" s="160"/>
      <c r="Q1448" s="160"/>
      <c r="R1448" s="160"/>
      <c r="S1448" s="160"/>
      <c r="T1448" s="160"/>
      <c r="U1448" s="160"/>
      <c r="V1448" s="160"/>
      <c r="W1448" s="160"/>
      <c r="X1448" s="150"/>
      <c r="Y1448" s="150"/>
      <c r="Z1448" s="150"/>
      <c r="AA1448" s="150"/>
      <c r="AB1448" s="150"/>
      <c r="AC1448" s="150"/>
      <c r="AD1448" s="150"/>
      <c r="AE1448" s="150"/>
      <c r="AF1448" s="150"/>
      <c r="AG1448" s="150" t="s">
        <v>335</v>
      </c>
      <c r="AH1448" s="150">
        <v>0</v>
      </c>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ht="22.5" outlineLevel="1" x14ac:dyDescent="0.2">
      <c r="A1449" s="157"/>
      <c r="B1449" s="158"/>
      <c r="C1449" s="186" t="s">
        <v>1274</v>
      </c>
      <c r="D1449" s="165"/>
      <c r="E1449" s="166"/>
      <c r="F1449" s="160"/>
      <c r="G1449" s="160"/>
      <c r="H1449" s="160"/>
      <c r="I1449" s="160"/>
      <c r="J1449" s="160"/>
      <c r="K1449" s="160"/>
      <c r="L1449" s="160"/>
      <c r="M1449" s="160"/>
      <c r="N1449" s="160"/>
      <c r="O1449" s="160"/>
      <c r="P1449" s="160"/>
      <c r="Q1449" s="160"/>
      <c r="R1449" s="160"/>
      <c r="S1449" s="160"/>
      <c r="T1449" s="160"/>
      <c r="U1449" s="160"/>
      <c r="V1449" s="160"/>
      <c r="W1449" s="160"/>
      <c r="X1449" s="150"/>
      <c r="Y1449" s="150"/>
      <c r="Z1449" s="150"/>
      <c r="AA1449" s="150"/>
      <c r="AB1449" s="150"/>
      <c r="AC1449" s="150"/>
      <c r="AD1449" s="150"/>
      <c r="AE1449" s="150"/>
      <c r="AF1449" s="150"/>
      <c r="AG1449" s="150" t="s">
        <v>335</v>
      </c>
      <c r="AH1449" s="150">
        <v>0</v>
      </c>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outlineLevel="1" x14ac:dyDescent="0.2">
      <c r="A1450" s="157"/>
      <c r="B1450" s="158"/>
      <c r="C1450" s="186" t="s">
        <v>1275</v>
      </c>
      <c r="D1450" s="165"/>
      <c r="E1450" s="166"/>
      <c r="F1450" s="160"/>
      <c r="G1450" s="160"/>
      <c r="H1450" s="160"/>
      <c r="I1450" s="160"/>
      <c r="J1450" s="160"/>
      <c r="K1450" s="160"/>
      <c r="L1450" s="160"/>
      <c r="M1450" s="160"/>
      <c r="N1450" s="160"/>
      <c r="O1450" s="160"/>
      <c r="P1450" s="160"/>
      <c r="Q1450" s="160"/>
      <c r="R1450" s="160"/>
      <c r="S1450" s="160"/>
      <c r="T1450" s="160"/>
      <c r="U1450" s="160"/>
      <c r="V1450" s="160"/>
      <c r="W1450" s="160"/>
      <c r="X1450" s="150"/>
      <c r="Y1450" s="150"/>
      <c r="Z1450" s="150"/>
      <c r="AA1450" s="150"/>
      <c r="AB1450" s="150"/>
      <c r="AC1450" s="150"/>
      <c r="AD1450" s="150"/>
      <c r="AE1450" s="150"/>
      <c r="AF1450" s="150"/>
      <c r="AG1450" s="150" t="s">
        <v>335</v>
      </c>
      <c r="AH1450" s="150">
        <v>0</v>
      </c>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c r="BF1450" s="150"/>
      <c r="BG1450" s="150"/>
      <c r="BH1450" s="150"/>
    </row>
    <row r="1451" spans="1:60" outlineLevel="1" x14ac:dyDescent="0.2">
      <c r="A1451" s="157"/>
      <c r="B1451" s="158"/>
      <c r="C1451" s="186" t="s">
        <v>1276</v>
      </c>
      <c r="D1451" s="165"/>
      <c r="E1451" s="166">
        <v>360.64503999999999</v>
      </c>
      <c r="F1451" s="160"/>
      <c r="G1451" s="160"/>
      <c r="H1451" s="160"/>
      <c r="I1451" s="160"/>
      <c r="J1451" s="160"/>
      <c r="K1451" s="160"/>
      <c r="L1451" s="160"/>
      <c r="M1451" s="160"/>
      <c r="N1451" s="160"/>
      <c r="O1451" s="160"/>
      <c r="P1451" s="160"/>
      <c r="Q1451" s="160"/>
      <c r="R1451" s="160"/>
      <c r="S1451" s="160"/>
      <c r="T1451" s="160"/>
      <c r="U1451" s="160"/>
      <c r="V1451" s="160"/>
      <c r="W1451" s="160"/>
      <c r="X1451" s="150"/>
      <c r="Y1451" s="150"/>
      <c r="Z1451" s="150"/>
      <c r="AA1451" s="150"/>
      <c r="AB1451" s="150"/>
      <c r="AC1451" s="150"/>
      <c r="AD1451" s="150"/>
      <c r="AE1451" s="150"/>
      <c r="AF1451" s="150"/>
      <c r="AG1451" s="150" t="s">
        <v>335</v>
      </c>
      <c r="AH1451" s="150">
        <v>0</v>
      </c>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outlineLevel="1" x14ac:dyDescent="0.2">
      <c r="A1452" s="157"/>
      <c r="B1452" s="158"/>
      <c r="C1452" s="246"/>
      <c r="D1452" s="247"/>
      <c r="E1452" s="247"/>
      <c r="F1452" s="247"/>
      <c r="G1452" s="247"/>
      <c r="H1452" s="160"/>
      <c r="I1452" s="160"/>
      <c r="J1452" s="160"/>
      <c r="K1452" s="160"/>
      <c r="L1452" s="160"/>
      <c r="M1452" s="160"/>
      <c r="N1452" s="160"/>
      <c r="O1452" s="160"/>
      <c r="P1452" s="160"/>
      <c r="Q1452" s="160"/>
      <c r="R1452" s="160"/>
      <c r="S1452" s="160"/>
      <c r="T1452" s="160"/>
      <c r="U1452" s="160"/>
      <c r="V1452" s="160"/>
      <c r="W1452" s="160"/>
      <c r="X1452" s="150"/>
      <c r="Y1452" s="150"/>
      <c r="Z1452" s="150"/>
      <c r="AA1452" s="150"/>
      <c r="AB1452" s="150"/>
      <c r="AC1452" s="150"/>
      <c r="AD1452" s="150"/>
      <c r="AE1452" s="150"/>
      <c r="AF1452" s="150"/>
      <c r="AG1452" s="150" t="s">
        <v>315</v>
      </c>
      <c r="AH1452" s="150"/>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outlineLevel="1" x14ac:dyDescent="0.2">
      <c r="A1453" s="174">
        <v>215</v>
      </c>
      <c r="B1453" s="175" t="s">
        <v>1281</v>
      </c>
      <c r="C1453" s="185" t="s">
        <v>1282</v>
      </c>
      <c r="D1453" s="176" t="s">
        <v>398</v>
      </c>
      <c r="E1453" s="177">
        <v>360.64503999999999</v>
      </c>
      <c r="F1453" s="178"/>
      <c r="G1453" s="179">
        <f>ROUND(E1453*F1453,2)</f>
        <v>0</v>
      </c>
      <c r="H1453" s="178"/>
      <c r="I1453" s="179">
        <f>ROUND(E1453*H1453,2)</f>
        <v>0</v>
      </c>
      <c r="J1453" s="178"/>
      <c r="K1453" s="179">
        <f>ROUND(E1453*J1453,2)</f>
        <v>0</v>
      </c>
      <c r="L1453" s="179">
        <v>21</v>
      </c>
      <c r="M1453" s="179">
        <f>G1453*(1+L1453/100)</f>
        <v>0</v>
      </c>
      <c r="N1453" s="179">
        <v>0</v>
      </c>
      <c r="O1453" s="179">
        <f>ROUND(E1453*N1453,2)</f>
        <v>0</v>
      </c>
      <c r="P1453" s="179">
        <v>0</v>
      </c>
      <c r="Q1453" s="179">
        <f>ROUND(E1453*P1453,2)</f>
        <v>0</v>
      </c>
      <c r="R1453" s="179" t="s">
        <v>725</v>
      </c>
      <c r="S1453" s="179" t="s">
        <v>310</v>
      </c>
      <c r="T1453" s="180" t="s">
        <v>379</v>
      </c>
      <c r="U1453" s="160">
        <v>0.49</v>
      </c>
      <c r="V1453" s="160">
        <f>ROUND(E1453*U1453,2)</f>
        <v>176.72</v>
      </c>
      <c r="W1453" s="160"/>
      <c r="X1453" s="150"/>
      <c r="Y1453" s="150"/>
      <c r="Z1453" s="150"/>
      <c r="AA1453" s="150"/>
      <c r="AB1453" s="150"/>
      <c r="AC1453" s="150"/>
      <c r="AD1453" s="150"/>
      <c r="AE1453" s="150"/>
      <c r="AF1453" s="150"/>
      <c r="AG1453" s="150" t="s">
        <v>1268</v>
      </c>
      <c r="AH1453" s="150"/>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outlineLevel="1" x14ac:dyDescent="0.2">
      <c r="A1454" s="157"/>
      <c r="B1454" s="158"/>
      <c r="C1454" s="244" t="s">
        <v>1283</v>
      </c>
      <c r="D1454" s="245"/>
      <c r="E1454" s="245"/>
      <c r="F1454" s="245"/>
      <c r="G1454" s="245"/>
      <c r="H1454" s="160"/>
      <c r="I1454" s="160"/>
      <c r="J1454" s="160"/>
      <c r="K1454" s="160"/>
      <c r="L1454" s="160"/>
      <c r="M1454" s="160"/>
      <c r="N1454" s="160"/>
      <c r="O1454" s="160"/>
      <c r="P1454" s="160"/>
      <c r="Q1454" s="160"/>
      <c r="R1454" s="160"/>
      <c r="S1454" s="160"/>
      <c r="T1454" s="160"/>
      <c r="U1454" s="160"/>
      <c r="V1454" s="160"/>
      <c r="W1454" s="160"/>
      <c r="X1454" s="150"/>
      <c r="Y1454" s="150"/>
      <c r="Z1454" s="150"/>
      <c r="AA1454" s="150"/>
      <c r="AB1454" s="150"/>
      <c r="AC1454" s="150"/>
      <c r="AD1454" s="150"/>
      <c r="AE1454" s="150"/>
      <c r="AF1454" s="150"/>
      <c r="AG1454" s="150" t="s">
        <v>314</v>
      </c>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c r="BF1454" s="150"/>
      <c r="BG1454" s="150"/>
      <c r="BH1454" s="150"/>
    </row>
    <row r="1455" spans="1:60" outlineLevel="1" x14ac:dyDescent="0.2">
      <c r="A1455" s="157"/>
      <c r="B1455" s="158"/>
      <c r="C1455" s="186" t="s">
        <v>1273</v>
      </c>
      <c r="D1455" s="165"/>
      <c r="E1455" s="166"/>
      <c r="F1455" s="160"/>
      <c r="G1455" s="160"/>
      <c r="H1455" s="160"/>
      <c r="I1455" s="160"/>
      <c r="J1455" s="160"/>
      <c r="K1455" s="160"/>
      <c r="L1455" s="160"/>
      <c r="M1455" s="160"/>
      <c r="N1455" s="160"/>
      <c r="O1455" s="160"/>
      <c r="P1455" s="160"/>
      <c r="Q1455" s="160"/>
      <c r="R1455" s="160"/>
      <c r="S1455" s="160"/>
      <c r="T1455" s="160"/>
      <c r="U1455" s="160"/>
      <c r="V1455" s="160"/>
      <c r="W1455" s="160"/>
      <c r="X1455" s="150"/>
      <c r="Y1455" s="150"/>
      <c r="Z1455" s="150"/>
      <c r="AA1455" s="150"/>
      <c r="AB1455" s="150"/>
      <c r="AC1455" s="150"/>
      <c r="AD1455" s="150"/>
      <c r="AE1455" s="150"/>
      <c r="AF1455" s="150"/>
      <c r="AG1455" s="150" t="s">
        <v>335</v>
      </c>
      <c r="AH1455" s="150">
        <v>0</v>
      </c>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ht="22.5" outlineLevel="1" x14ac:dyDescent="0.2">
      <c r="A1456" s="157"/>
      <c r="B1456" s="158"/>
      <c r="C1456" s="186" t="s">
        <v>1274</v>
      </c>
      <c r="D1456" s="165"/>
      <c r="E1456" s="166"/>
      <c r="F1456" s="160"/>
      <c r="G1456" s="160"/>
      <c r="H1456" s="160"/>
      <c r="I1456" s="160"/>
      <c r="J1456" s="160"/>
      <c r="K1456" s="160"/>
      <c r="L1456" s="160"/>
      <c r="M1456" s="160"/>
      <c r="N1456" s="160"/>
      <c r="O1456" s="160"/>
      <c r="P1456" s="160"/>
      <c r="Q1456" s="160"/>
      <c r="R1456" s="160"/>
      <c r="S1456" s="160"/>
      <c r="T1456" s="160"/>
      <c r="U1456" s="160"/>
      <c r="V1456" s="160"/>
      <c r="W1456" s="160"/>
      <c r="X1456" s="150"/>
      <c r="Y1456" s="150"/>
      <c r="Z1456" s="150"/>
      <c r="AA1456" s="150"/>
      <c r="AB1456" s="150"/>
      <c r="AC1456" s="150"/>
      <c r="AD1456" s="150"/>
      <c r="AE1456" s="150"/>
      <c r="AF1456" s="150"/>
      <c r="AG1456" s="150" t="s">
        <v>335</v>
      </c>
      <c r="AH1456" s="150">
        <v>0</v>
      </c>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c r="BF1456" s="150"/>
      <c r="BG1456" s="150"/>
      <c r="BH1456" s="150"/>
    </row>
    <row r="1457" spans="1:60" outlineLevel="1" x14ac:dyDescent="0.2">
      <c r="A1457" s="157"/>
      <c r="B1457" s="158"/>
      <c r="C1457" s="186" t="s">
        <v>1275</v>
      </c>
      <c r="D1457" s="165"/>
      <c r="E1457" s="166"/>
      <c r="F1457" s="160"/>
      <c r="G1457" s="160"/>
      <c r="H1457" s="160"/>
      <c r="I1457" s="160"/>
      <c r="J1457" s="160"/>
      <c r="K1457" s="160"/>
      <c r="L1457" s="160"/>
      <c r="M1457" s="160"/>
      <c r="N1457" s="160"/>
      <c r="O1457" s="160"/>
      <c r="P1457" s="160"/>
      <c r="Q1457" s="160"/>
      <c r="R1457" s="160"/>
      <c r="S1457" s="160"/>
      <c r="T1457" s="160"/>
      <c r="U1457" s="160"/>
      <c r="V1457" s="160"/>
      <c r="W1457" s="160"/>
      <c r="X1457" s="150"/>
      <c r="Y1457" s="150"/>
      <c r="Z1457" s="150"/>
      <c r="AA1457" s="150"/>
      <c r="AB1457" s="150"/>
      <c r="AC1457" s="150"/>
      <c r="AD1457" s="150"/>
      <c r="AE1457" s="150"/>
      <c r="AF1457" s="150"/>
      <c r="AG1457" s="150" t="s">
        <v>335</v>
      </c>
      <c r="AH1457" s="150">
        <v>0</v>
      </c>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outlineLevel="1" x14ac:dyDescent="0.2">
      <c r="A1458" s="157"/>
      <c r="B1458" s="158"/>
      <c r="C1458" s="186" t="s">
        <v>1276</v>
      </c>
      <c r="D1458" s="165"/>
      <c r="E1458" s="166">
        <v>360.64503999999999</v>
      </c>
      <c r="F1458" s="160"/>
      <c r="G1458" s="160"/>
      <c r="H1458" s="160"/>
      <c r="I1458" s="160"/>
      <c r="J1458" s="160"/>
      <c r="K1458" s="160"/>
      <c r="L1458" s="160"/>
      <c r="M1458" s="160"/>
      <c r="N1458" s="160"/>
      <c r="O1458" s="160"/>
      <c r="P1458" s="160"/>
      <c r="Q1458" s="160"/>
      <c r="R1458" s="160"/>
      <c r="S1458" s="160"/>
      <c r="T1458" s="160"/>
      <c r="U1458" s="160"/>
      <c r="V1458" s="160"/>
      <c r="W1458" s="160"/>
      <c r="X1458" s="150"/>
      <c r="Y1458" s="150"/>
      <c r="Z1458" s="150"/>
      <c r="AA1458" s="150"/>
      <c r="AB1458" s="150"/>
      <c r="AC1458" s="150"/>
      <c r="AD1458" s="150"/>
      <c r="AE1458" s="150"/>
      <c r="AF1458" s="150"/>
      <c r="AG1458" s="150" t="s">
        <v>335</v>
      </c>
      <c r="AH1458" s="150">
        <v>0</v>
      </c>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outlineLevel="1" x14ac:dyDescent="0.2">
      <c r="A1459" s="157"/>
      <c r="B1459" s="158"/>
      <c r="C1459" s="246"/>
      <c r="D1459" s="247"/>
      <c r="E1459" s="247"/>
      <c r="F1459" s="247"/>
      <c r="G1459" s="247"/>
      <c r="H1459" s="160"/>
      <c r="I1459" s="160"/>
      <c r="J1459" s="160"/>
      <c r="K1459" s="160"/>
      <c r="L1459" s="160"/>
      <c r="M1459" s="160"/>
      <c r="N1459" s="160"/>
      <c r="O1459" s="160"/>
      <c r="P1459" s="160"/>
      <c r="Q1459" s="160"/>
      <c r="R1459" s="160"/>
      <c r="S1459" s="160"/>
      <c r="T1459" s="160"/>
      <c r="U1459" s="160"/>
      <c r="V1459" s="160"/>
      <c r="W1459" s="160"/>
      <c r="X1459" s="150"/>
      <c r="Y1459" s="150"/>
      <c r="Z1459" s="150"/>
      <c r="AA1459" s="150"/>
      <c r="AB1459" s="150"/>
      <c r="AC1459" s="150"/>
      <c r="AD1459" s="150"/>
      <c r="AE1459" s="150"/>
      <c r="AF1459" s="150"/>
      <c r="AG1459" s="150" t="s">
        <v>315</v>
      </c>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outlineLevel="1" x14ac:dyDescent="0.2">
      <c r="A1460" s="174">
        <v>216</v>
      </c>
      <c r="B1460" s="175" t="s">
        <v>1284</v>
      </c>
      <c r="C1460" s="185" t="s">
        <v>1285</v>
      </c>
      <c r="D1460" s="176" t="s">
        <v>398</v>
      </c>
      <c r="E1460" s="177">
        <v>6852.2556999999997</v>
      </c>
      <c r="F1460" s="178"/>
      <c r="G1460" s="179">
        <f>ROUND(E1460*F1460,2)</f>
        <v>0</v>
      </c>
      <c r="H1460" s="178"/>
      <c r="I1460" s="179">
        <f>ROUND(E1460*H1460,2)</f>
        <v>0</v>
      </c>
      <c r="J1460" s="178"/>
      <c r="K1460" s="179">
        <f>ROUND(E1460*J1460,2)</f>
        <v>0</v>
      </c>
      <c r="L1460" s="179">
        <v>21</v>
      </c>
      <c r="M1460" s="179">
        <f>G1460*(1+L1460/100)</f>
        <v>0</v>
      </c>
      <c r="N1460" s="179">
        <v>0</v>
      </c>
      <c r="O1460" s="179">
        <f>ROUND(E1460*N1460,2)</f>
        <v>0</v>
      </c>
      <c r="P1460" s="179">
        <v>0</v>
      </c>
      <c r="Q1460" s="179">
        <f>ROUND(E1460*P1460,2)</f>
        <v>0</v>
      </c>
      <c r="R1460" s="179" t="s">
        <v>725</v>
      </c>
      <c r="S1460" s="179" t="s">
        <v>310</v>
      </c>
      <c r="T1460" s="180" t="s">
        <v>379</v>
      </c>
      <c r="U1460" s="160">
        <v>0</v>
      </c>
      <c r="V1460" s="160">
        <f>ROUND(E1460*U1460,2)</f>
        <v>0</v>
      </c>
      <c r="W1460" s="160"/>
      <c r="X1460" s="150"/>
      <c r="Y1460" s="150"/>
      <c r="Z1460" s="150"/>
      <c r="AA1460" s="150"/>
      <c r="AB1460" s="150"/>
      <c r="AC1460" s="150"/>
      <c r="AD1460" s="150"/>
      <c r="AE1460" s="150"/>
      <c r="AF1460" s="150"/>
      <c r="AG1460" s="150" t="s">
        <v>1268</v>
      </c>
      <c r="AH1460" s="150"/>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50"/>
      <c r="BC1460" s="150"/>
      <c r="BD1460" s="150"/>
      <c r="BE1460" s="150"/>
      <c r="BF1460" s="150"/>
      <c r="BG1460" s="150"/>
      <c r="BH1460" s="150"/>
    </row>
    <row r="1461" spans="1:60" outlineLevel="1" x14ac:dyDescent="0.2">
      <c r="A1461" s="157"/>
      <c r="B1461" s="158"/>
      <c r="C1461" s="186" t="s">
        <v>1273</v>
      </c>
      <c r="D1461" s="165"/>
      <c r="E1461" s="166"/>
      <c r="F1461" s="160"/>
      <c r="G1461" s="160"/>
      <c r="H1461" s="160"/>
      <c r="I1461" s="160"/>
      <c r="J1461" s="160"/>
      <c r="K1461" s="160"/>
      <c r="L1461" s="160"/>
      <c r="M1461" s="160"/>
      <c r="N1461" s="160"/>
      <c r="O1461" s="160"/>
      <c r="P1461" s="160"/>
      <c r="Q1461" s="160"/>
      <c r="R1461" s="160"/>
      <c r="S1461" s="160"/>
      <c r="T1461" s="160"/>
      <c r="U1461" s="160"/>
      <c r="V1461" s="160"/>
      <c r="W1461" s="160"/>
      <c r="X1461" s="150"/>
      <c r="Y1461" s="150"/>
      <c r="Z1461" s="150"/>
      <c r="AA1461" s="150"/>
      <c r="AB1461" s="150"/>
      <c r="AC1461" s="150"/>
      <c r="AD1461" s="150"/>
      <c r="AE1461" s="150"/>
      <c r="AF1461" s="150"/>
      <c r="AG1461" s="150" t="s">
        <v>335</v>
      </c>
      <c r="AH1461" s="150">
        <v>0</v>
      </c>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ht="22.5" outlineLevel="1" x14ac:dyDescent="0.2">
      <c r="A1462" s="157"/>
      <c r="B1462" s="158"/>
      <c r="C1462" s="186" t="s">
        <v>1274</v>
      </c>
      <c r="D1462" s="165"/>
      <c r="E1462" s="166"/>
      <c r="F1462" s="160"/>
      <c r="G1462" s="160"/>
      <c r="H1462" s="160"/>
      <c r="I1462" s="160"/>
      <c r="J1462" s="160"/>
      <c r="K1462" s="160"/>
      <c r="L1462" s="160"/>
      <c r="M1462" s="160"/>
      <c r="N1462" s="160"/>
      <c r="O1462" s="160"/>
      <c r="P1462" s="160"/>
      <c r="Q1462" s="160"/>
      <c r="R1462" s="160"/>
      <c r="S1462" s="160"/>
      <c r="T1462" s="160"/>
      <c r="U1462" s="160"/>
      <c r="V1462" s="160"/>
      <c r="W1462" s="160"/>
      <c r="X1462" s="150"/>
      <c r="Y1462" s="150"/>
      <c r="Z1462" s="150"/>
      <c r="AA1462" s="150"/>
      <c r="AB1462" s="150"/>
      <c r="AC1462" s="150"/>
      <c r="AD1462" s="150"/>
      <c r="AE1462" s="150"/>
      <c r="AF1462" s="150"/>
      <c r="AG1462" s="150" t="s">
        <v>335</v>
      </c>
      <c r="AH1462" s="150">
        <v>0</v>
      </c>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50"/>
      <c r="BC1462" s="150"/>
      <c r="BD1462" s="150"/>
      <c r="BE1462" s="150"/>
      <c r="BF1462" s="150"/>
      <c r="BG1462" s="150"/>
      <c r="BH1462" s="150"/>
    </row>
    <row r="1463" spans="1:60" outlineLevel="1" x14ac:dyDescent="0.2">
      <c r="A1463" s="157"/>
      <c r="B1463" s="158"/>
      <c r="C1463" s="186" t="s">
        <v>1275</v>
      </c>
      <c r="D1463" s="165"/>
      <c r="E1463" s="166"/>
      <c r="F1463" s="160"/>
      <c r="G1463" s="160"/>
      <c r="H1463" s="160"/>
      <c r="I1463" s="160"/>
      <c r="J1463" s="160"/>
      <c r="K1463" s="160"/>
      <c r="L1463" s="160"/>
      <c r="M1463" s="160"/>
      <c r="N1463" s="160"/>
      <c r="O1463" s="160"/>
      <c r="P1463" s="160"/>
      <c r="Q1463" s="160"/>
      <c r="R1463" s="160"/>
      <c r="S1463" s="160"/>
      <c r="T1463" s="160"/>
      <c r="U1463" s="160"/>
      <c r="V1463" s="160"/>
      <c r="W1463" s="160"/>
      <c r="X1463" s="150"/>
      <c r="Y1463" s="150"/>
      <c r="Z1463" s="150"/>
      <c r="AA1463" s="150"/>
      <c r="AB1463" s="150"/>
      <c r="AC1463" s="150"/>
      <c r="AD1463" s="150"/>
      <c r="AE1463" s="150"/>
      <c r="AF1463" s="150"/>
      <c r="AG1463" s="150" t="s">
        <v>335</v>
      </c>
      <c r="AH1463" s="150">
        <v>0</v>
      </c>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outlineLevel="1" x14ac:dyDescent="0.2">
      <c r="A1464" s="157"/>
      <c r="B1464" s="158"/>
      <c r="C1464" s="186" t="s">
        <v>1286</v>
      </c>
      <c r="D1464" s="165"/>
      <c r="E1464" s="166">
        <v>6852.2556999999997</v>
      </c>
      <c r="F1464" s="160"/>
      <c r="G1464" s="160"/>
      <c r="H1464" s="160"/>
      <c r="I1464" s="160"/>
      <c r="J1464" s="160"/>
      <c r="K1464" s="160"/>
      <c r="L1464" s="160"/>
      <c r="M1464" s="160"/>
      <c r="N1464" s="160"/>
      <c r="O1464" s="160"/>
      <c r="P1464" s="160"/>
      <c r="Q1464" s="160"/>
      <c r="R1464" s="160"/>
      <c r="S1464" s="160"/>
      <c r="T1464" s="160"/>
      <c r="U1464" s="160"/>
      <c r="V1464" s="160"/>
      <c r="W1464" s="160"/>
      <c r="X1464" s="150"/>
      <c r="Y1464" s="150"/>
      <c r="Z1464" s="150"/>
      <c r="AA1464" s="150"/>
      <c r="AB1464" s="150"/>
      <c r="AC1464" s="150"/>
      <c r="AD1464" s="150"/>
      <c r="AE1464" s="150"/>
      <c r="AF1464" s="150"/>
      <c r="AG1464" s="150" t="s">
        <v>335</v>
      </c>
      <c r="AH1464" s="150">
        <v>0</v>
      </c>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outlineLevel="1" x14ac:dyDescent="0.2">
      <c r="A1465" s="157"/>
      <c r="B1465" s="158"/>
      <c r="C1465" s="246"/>
      <c r="D1465" s="247"/>
      <c r="E1465" s="247"/>
      <c r="F1465" s="247"/>
      <c r="G1465" s="247"/>
      <c r="H1465" s="160"/>
      <c r="I1465" s="160"/>
      <c r="J1465" s="160"/>
      <c r="K1465" s="160"/>
      <c r="L1465" s="160"/>
      <c r="M1465" s="160"/>
      <c r="N1465" s="160"/>
      <c r="O1465" s="160"/>
      <c r="P1465" s="160"/>
      <c r="Q1465" s="160"/>
      <c r="R1465" s="160"/>
      <c r="S1465" s="160"/>
      <c r="T1465" s="160"/>
      <c r="U1465" s="160"/>
      <c r="V1465" s="160"/>
      <c r="W1465" s="160"/>
      <c r="X1465" s="150"/>
      <c r="Y1465" s="150"/>
      <c r="Z1465" s="150"/>
      <c r="AA1465" s="150"/>
      <c r="AB1465" s="150"/>
      <c r="AC1465" s="150"/>
      <c r="AD1465" s="150"/>
      <c r="AE1465" s="150"/>
      <c r="AF1465" s="150"/>
      <c r="AG1465" s="150" t="s">
        <v>315</v>
      </c>
      <c r="AH1465" s="150"/>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row>
    <row r="1466" spans="1:60" outlineLevel="1" x14ac:dyDescent="0.2">
      <c r="A1466" s="174">
        <v>217</v>
      </c>
      <c r="B1466" s="175" t="s">
        <v>1287</v>
      </c>
      <c r="C1466" s="185" t="s">
        <v>1288</v>
      </c>
      <c r="D1466" s="176" t="s">
        <v>398</v>
      </c>
      <c r="E1466" s="177">
        <v>360.64503999999999</v>
      </c>
      <c r="F1466" s="178"/>
      <c r="G1466" s="179">
        <f>ROUND(E1466*F1466,2)</f>
        <v>0</v>
      </c>
      <c r="H1466" s="178"/>
      <c r="I1466" s="179">
        <f>ROUND(E1466*H1466,2)</f>
        <v>0</v>
      </c>
      <c r="J1466" s="178"/>
      <c r="K1466" s="179">
        <f>ROUND(E1466*J1466,2)</f>
        <v>0</v>
      </c>
      <c r="L1466" s="179">
        <v>21</v>
      </c>
      <c r="M1466" s="179">
        <f>G1466*(1+L1466/100)</f>
        <v>0</v>
      </c>
      <c r="N1466" s="179">
        <v>0</v>
      </c>
      <c r="O1466" s="179">
        <f>ROUND(E1466*N1466,2)</f>
        <v>0</v>
      </c>
      <c r="P1466" s="179">
        <v>0</v>
      </c>
      <c r="Q1466" s="179">
        <f>ROUND(E1466*P1466,2)</f>
        <v>0</v>
      </c>
      <c r="R1466" s="179" t="s">
        <v>725</v>
      </c>
      <c r="S1466" s="179" t="s">
        <v>310</v>
      </c>
      <c r="T1466" s="180" t="s">
        <v>379</v>
      </c>
      <c r="U1466" s="160">
        <v>0.94199999999999995</v>
      </c>
      <c r="V1466" s="160">
        <f>ROUND(E1466*U1466,2)</f>
        <v>339.73</v>
      </c>
      <c r="W1466" s="160"/>
      <c r="X1466" s="150"/>
      <c r="Y1466" s="150"/>
      <c r="Z1466" s="150"/>
      <c r="AA1466" s="150"/>
      <c r="AB1466" s="150"/>
      <c r="AC1466" s="150"/>
      <c r="AD1466" s="150"/>
      <c r="AE1466" s="150"/>
      <c r="AF1466" s="150"/>
      <c r="AG1466" s="150" t="s">
        <v>1268</v>
      </c>
      <c r="AH1466" s="150"/>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outlineLevel="1" x14ac:dyDescent="0.2">
      <c r="A1467" s="157"/>
      <c r="B1467" s="158"/>
      <c r="C1467" s="244" t="s">
        <v>1289</v>
      </c>
      <c r="D1467" s="245"/>
      <c r="E1467" s="245"/>
      <c r="F1467" s="245"/>
      <c r="G1467" s="245"/>
      <c r="H1467" s="160"/>
      <c r="I1467" s="160"/>
      <c r="J1467" s="160"/>
      <c r="K1467" s="160"/>
      <c r="L1467" s="160"/>
      <c r="M1467" s="160"/>
      <c r="N1467" s="160"/>
      <c r="O1467" s="160"/>
      <c r="P1467" s="160"/>
      <c r="Q1467" s="160"/>
      <c r="R1467" s="160"/>
      <c r="S1467" s="160"/>
      <c r="T1467" s="160"/>
      <c r="U1467" s="160"/>
      <c r="V1467" s="160"/>
      <c r="W1467" s="160"/>
      <c r="X1467" s="150"/>
      <c r="Y1467" s="150"/>
      <c r="Z1467" s="150"/>
      <c r="AA1467" s="150"/>
      <c r="AB1467" s="150"/>
      <c r="AC1467" s="150"/>
      <c r="AD1467" s="150"/>
      <c r="AE1467" s="150"/>
      <c r="AF1467" s="150"/>
      <c r="AG1467" s="150" t="s">
        <v>314</v>
      </c>
      <c r="AH1467" s="150"/>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outlineLevel="1" x14ac:dyDescent="0.2">
      <c r="A1468" s="157"/>
      <c r="B1468" s="158"/>
      <c r="C1468" s="186" t="s">
        <v>1273</v>
      </c>
      <c r="D1468" s="165"/>
      <c r="E1468" s="166"/>
      <c r="F1468" s="160"/>
      <c r="G1468" s="160"/>
      <c r="H1468" s="160"/>
      <c r="I1468" s="160"/>
      <c r="J1468" s="160"/>
      <c r="K1468" s="160"/>
      <c r="L1468" s="160"/>
      <c r="M1468" s="160"/>
      <c r="N1468" s="160"/>
      <c r="O1468" s="160"/>
      <c r="P1468" s="160"/>
      <c r="Q1468" s="160"/>
      <c r="R1468" s="160"/>
      <c r="S1468" s="160"/>
      <c r="T1468" s="160"/>
      <c r="U1468" s="160"/>
      <c r="V1468" s="160"/>
      <c r="W1468" s="160"/>
      <c r="X1468" s="150"/>
      <c r="Y1468" s="150"/>
      <c r="Z1468" s="150"/>
      <c r="AA1468" s="150"/>
      <c r="AB1468" s="150"/>
      <c r="AC1468" s="150"/>
      <c r="AD1468" s="150"/>
      <c r="AE1468" s="150"/>
      <c r="AF1468" s="150"/>
      <c r="AG1468" s="150" t="s">
        <v>335</v>
      </c>
      <c r="AH1468" s="150">
        <v>0</v>
      </c>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ht="22.5" outlineLevel="1" x14ac:dyDescent="0.2">
      <c r="A1469" s="157"/>
      <c r="B1469" s="158"/>
      <c r="C1469" s="186" t="s">
        <v>1274</v>
      </c>
      <c r="D1469" s="165"/>
      <c r="E1469" s="166"/>
      <c r="F1469" s="160"/>
      <c r="G1469" s="160"/>
      <c r="H1469" s="160"/>
      <c r="I1469" s="160"/>
      <c r="J1469" s="160"/>
      <c r="K1469" s="160"/>
      <c r="L1469" s="160"/>
      <c r="M1469" s="160"/>
      <c r="N1469" s="160"/>
      <c r="O1469" s="160"/>
      <c r="P1469" s="160"/>
      <c r="Q1469" s="160"/>
      <c r="R1469" s="160"/>
      <c r="S1469" s="160"/>
      <c r="T1469" s="160"/>
      <c r="U1469" s="160"/>
      <c r="V1469" s="160"/>
      <c r="W1469" s="160"/>
      <c r="X1469" s="150"/>
      <c r="Y1469" s="150"/>
      <c r="Z1469" s="150"/>
      <c r="AA1469" s="150"/>
      <c r="AB1469" s="150"/>
      <c r="AC1469" s="150"/>
      <c r="AD1469" s="150"/>
      <c r="AE1469" s="150"/>
      <c r="AF1469" s="150"/>
      <c r="AG1469" s="150" t="s">
        <v>335</v>
      </c>
      <c r="AH1469" s="150">
        <v>0</v>
      </c>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row>
    <row r="1470" spans="1:60" outlineLevel="1" x14ac:dyDescent="0.2">
      <c r="A1470" s="157"/>
      <c r="B1470" s="158"/>
      <c r="C1470" s="186" t="s">
        <v>1275</v>
      </c>
      <c r="D1470" s="165"/>
      <c r="E1470" s="166"/>
      <c r="F1470" s="160"/>
      <c r="G1470" s="160"/>
      <c r="H1470" s="160"/>
      <c r="I1470" s="160"/>
      <c r="J1470" s="160"/>
      <c r="K1470" s="160"/>
      <c r="L1470" s="160"/>
      <c r="M1470" s="160"/>
      <c r="N1470" s="160"/>
      <c r="O1470" s="160"/>
      <c r="P1470" s="160"/>
      <c r="Q1470" s="160"/>
      <c r="R1470" s="160"/>
      <c r="S1470" s="160"/>
      <c r="T1470" s="160"/>
      <c r="U1470" s="160"/>
      <c r="V1470" s="160"/>
      <c r="W1470" s="160"/>
      <c r="X1470" s="150"/>
      <c r="Y1470" s="150"/>
      <c r="Z1470" s="150"/>
      <c r="AA1470" s="150"/>
      <c r="AB1470" s="150"/>
      <c r="AC1470" s="150"/>
      <c r="AD1470" s="150"/>
      <c r="AE1470" s="150"/>
      <c r="AF1470" s="150"/>
      <c r="AG1470" s="150" t="s">
        <v>335</v>
      </c>
      <c r="AH1470" s="150">
        <v>0</v>
      </c>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outlineLevel="1" x14ac:dyDescent="0.2">
      <c r="A1471" s="157"/>
      <c r="B1471" s="158"/>
      <c r="C1471" s="186" t="s">
        <v>1276</v>
      </c>
      <c r="D1471" s="165"/>
      <c r="E1471" s="166">
        <v>360.64503999999999</v>
      </c>
      <c r="F1471" s="160"/>
      <c r="G1471" s="160"/>
      <c r="H1471" s="160"/>
      <c r="I1471" s="160"/>
      <c r="J1471" s="160"/>
      <c r="K1471" s="160"/>
      <c r="L1471" s="160"/>
      <c r="M1471" s="160"/>
      <c r="N1471" s="160"/>
      <c r="O1471" s="160"/>
      <c r="P1471" s="160"/>
      <c r="Q1471" s="160"/>
      <c r="R1471" s="160"/>
      <c r="S1471" s="160"/>
      <c r="T1471" s="160"/>
      <c r="U1471" s="160"/>
      <c r="V1471" s="160"/>
      <c r="W1471" s="160"/>
      <c r="X1471" s="150"/>
      <c r="Y1471" s="150"/>
      <c r="Z1471" s="150"/>
      <c r="AA1471" s="150"/>
      <c r="AB1471" s="150"/>
      <c r="AC1471" s="150"/>
      <c r="AD1471" s="150"/>
      <c r="AE1471" s="150"/>
      <c r="AF1471" s="150"/>
      <c r="AG1471" s="150" t="s">
        <v>335</v>
      </c>
      <c r="AH1471" s="150">
        <v>0</v>
      </c>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outlineLevel="1" x14ac:dyDescent="0.2">
      <c r="A1472" s="157"/>
      <c r="B1472" s="158"/>
      <c r="C1472" s="246"/>
      <c r="D1472" s="247"/>
      <c r="E1472" s="247"/>
      <c r="F1472" s="247"/>
      <c r="G1472" s="247"/>
      <c r="H1472" s="160"/>
      <c r="I1472" s="160"/>
      <c r="J1472" s="160"/>
      <c r="K1472" s="160"/>
      <c r="L1472" s="160"/>
      <c r="M1472" s="160"/>
      <c r="N1472" s="160"/>
      <c r="O1472" s="160"/>
      <c r="P1472" s="160"/>
      <c r="Q1472" s="160"/>
      <c r="R1472" s="160"/>
      <c r="S1472" s="160"/>
      <c r="T1472" s="160"/>
      <c r="U1472" s="160"/>
      <c r="V1472" s="160"/>
      <c r="W1472" s="160"/>
      <c r="X1472" s="150"/>
      <c r="Y1472" s="150"/>
      <c r="Z1472" s="150"/>
      <c r="AA1472" s="150"/>
      <c r="AB1472" s="150"/>
      <c r="AC1472" s="150"/>
      <c r="AD1472" s="150"/>
      <c r="AE1472" s="150"/>
      <c r="AF1472" s="150"/>
      <c r="AG1472" s="150" t="s">
        <v>315</v>
      </c>
      <c r="AH1472" s="150"/>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ht="22.5" outlineLevel="1" x14ac:dyDescent="0.2">
      <c r="A1473" s="174">
        <v>218</v>
      </c>
      <c r="B1473" s="175" t="s">
        <v>1290</v>
      </c>
      <c r="C1473" s="185" t="s">
        <v>1291</v>
      </c>
      <c r="D1473" s="176" t="s">
        <v>398</v>
      </c>
      <c r="E1473" s="177">
        <v>1803.2251799999999</v>
      </c>
      <c r="F1473" s="178"/>
      <c r="G1473" s="179">
        <f>ROUND(E1473*F1473,2)</f>
        <v>0</v>
      </c>
      <c r="H1473" s="178"/>
      <c r="I1473" s="179">
        <f>ROUND(E1473*H1473,2)</f>
        <v>0</v>
      </c>
      <c r="J1473" s="178"/>
      <c r="K1473" s="179">
        <f>ROUND(E1473*J1473,2)</f>
        <v>0</v>
      </c>
      <c r="L1473" s="179">
        <v>21</v>
      </c>
      <c r="M1473" s="179">
        <f>G1473*(1+L1473/100)</f>
        <v>0</v>
      </c>
      <c r="N1473" s="179">
        <v>0</v>
      </c>
      <c r="O1473" s="179">
        <f>ROUND(E1473*N1473,2)</f>
        <v>0</v>
      </c>
      <c r="P1473" s="179">
        <v>0</v>
      </c>
      <c r="Q1473" s="179">
        <f>ROUND(E1473*P1473,2)</f>
        <v>0</v>
      </c>
      <c r="R1473" s="179" t="s">
        <v>725</v>
      </c>
      <c r="S1473" s="179" t="s">
        <v>310</v>
      </c>
      <c r="T1473" s="180" t="s">
        <v>379</v>
      </c>
      <c r="U1473" s="160">
        <v>0.105</v>
      </c>
      <c r="V1473" s="160">
        <f>ROUND(E1473*U1473,2)</f>
        <v>189.34</v>
      </c>
      <c r="W1473" s="160"/>
      <c r="X1473" s="150"/>
      <c r="Y1473" s="150"/>
      <c r="Z1473" s="150"/>
      <c r="AA1473" s="150"/>
      <c r="AB1473" s="150"/>
      <c r="AC1473" s="150"/>
      <c r="AD1473" s="150"/>
      <c r="AE1473" s="150"/>
      <c r="AF1473" s="150"/>
      <c r="AG1473" s="150" t="s">
        <v>1268</v>
      </c>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row>
    <row r="1474" spans="1:60" outlineLevel="1" x14ac:dyDescent="0.2">
      <c r="A1474" s="157"/>
      <c r="B1474" s="158"/>
      <c r="C1474" s="186" t="s">
        <v>1273</v>
      </c>
      <c r="D1474" s="165"/>
      <c r="E1474" s="166"/>
      <c r="F1474" s="160"/>
      <c r="G1474" s="160"/>
      <c r="H1474" s="160"/>
      <c r="I1474" s="160"/>
      <c r="J1474" s="160"/>
      <c r="K1474" s="160"/>
      <c r="L1474" s="160"/>
      <c r="M1474" s="160"/>
      <c r="N1474" s="160"/>
      <c r="O1474" s="160"/>
      <c r="P1474" s="160"/>
      <c r="Q1474" s="160"/>
      <c r="R1474" s="160"/>
      <c r="S1474" s="160"/>
      <c r="T1474" s="160"/>
      <c r="U1474" s="160"/>
      <c r="V1474" s="160"/>
      <c r="W1474" s="160"/>
      <c r="X1474" s="150"/>
      <c r="Y1474" s="150"/>
      <c r="Z1474" s="150"/>
      <c r="AA1474" s="150"/>
      <c r="AB1474" s="150"/>
      <c r="AC1474" s="150"/>
      <c r="AD1474" s="150"/>
      <c r="AE1474" s="150"/>
      <c r="AF1474" s="150"/>
      <c r="AG1474" s="150" t="s">
        <v>335</v>
      </c>
      <c r="AH1474" s="150">
        <v>0</v>
      </c>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ht="22.5" outlineLevel="1" x14ac:dyDescent="0.2">
      <c r="A1475" s="157"/>
      <c r="B1475" s="158"/>
      <c r="C1475" s="186" t="s">
        <v>1274</v>
      </c>
      <c r="D1475" s="165"/>
      <c r="E1475" s="166"/>
      <c r="F1475" s="160"/>
      <c r="G1475" s="160"/>
      <c r="H1475" s="160"/>
      <c r="I1475" s="160"/>
      <c r="J1475" s="160"/>
      <c r="K1475" s="160"/>
      <c r="L1475" s="160"/>
      <c r="M1475" s="160"/>
      <c r="N1475" s="160"/>
      <c r="O1475" s="160"/>
      <c r="P1475" s="160"/>
      <c r="Q1475" s="160"/>
      <c r="R1475" s="160"/>
      <c r="S1475" s="160"/>
      <c r="T1475" s="160"/>
      <c r="U1475" s="160"/>
      <c r="V1475" s="160"/>
      <c r="W1475" s="160"/>
      <c r="X1475" s="150"/>
      <c r="Y1475" s="150"/>
      <c r="Z1475" s="150"/>
      <c r="AA1475" s="150"/>
      <c r="AB1475" s="150"/>
      <c r="AC1475" s="150"/>
      <c r="AD1475" s="150"/>
      <c r="AE1475" s="150"/>
      <c r="AF1475" s="150"/>
      <c r="AG1475" s="150" t="s">
        <v>335</v>
      </c>
      <c r="AH1475" s="150">
        <v>0</v>
      </c>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row>
    <row r="1476" spans="1:60" outlineLevel="1" x14ac:dyDescent="0.2">
      <c r="A1476" s="157"/>
      <c r="B1476" s="158"/>
      <c r="C1476" s="186" t="s">
        <v>1275</v>
      </c>
      <c r="D1476" s="165"/>
      <c r="E1476" s="166"/>
      <c r="F1476" s="160"/>
      <c r="G1476" s="160"/>
      <c r="H1476" s="160"/>
      <c r="I1476" s="160"/>
      <c r="J1476" s="160"/>
      <c r="K1476" s="160"/>
      <c r="L1476" s="160"/>
      <c r="M1476" s="160"/>
      <c r="N1476" s="160"/>
      <c r="O1476" s="160"/>
      <c r="P1476" s="160"/>
      <c r="Q1476" s="160"/>
      <c r="R1476" s="160"/>
      <c r="S1476" s="160"/>
      <c r="T1476" s="160"/>
      <c r="U1476" s="160"/>
      <c r="V1476" s="160"/>
      <c r="W1476" s="160"/>
      <c r="X1476" s="150"/>
      <c r="Y1476" s="150"/>
      <c r="Z1476" s="150"/>
      <c r="AA1476" s="150"/>
      <c r="AB1476" s="150"/>
      <c r="AC1476" s="150"/>
      <c r="AD1476" s="150"/>
      <c r="AE1476" s="150"/>
      <c r="AF1476" s="150"/>
      <c r="AG1476" s="150" t="s">
        <v>335</v>
      </c>
      <c r="AH1476" s="150">
        <v>0</v>
      </c>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outlineLevel="1" x14ac:dyDescent="0.2">
      <c r="A1477" s="157"/>
      <c r="B1477" s="158"/>
      <c r="C1477" s="186" t="s">
        <v>1292</v>
      </c>
      <c r="D1477" s="165"/>
      <c r="E1477" s="166">
        <v>1803.2251799999999</v>
      </c>
      <c r="F1477" s="160"/>
      <c r="G1477" s="160"/>
      <c r="H1477" s="160"/>
      <c r="I1477" s="160"/>
      <c r="J1477" s="160"/>
      <c r="K1477" s="160"/>
      <c r="L1477" s="160"/>
      <c r="M1477" s="160"/>
      <c r="N1477" s="160"/>
      <c r="O1477" s="160"/>
      <c r="P1477" s="160"/>
      <c r="Q1477" s="160"/>
      <c r="R1477" s="160"/>
      <c r="S1477" s="160"/>
      <c r="T1477" s="160"/>
      <c r="U1477" s="160"/>
      <c r="V1477" s="160"/>
      <c r="W1477" s="160"/>
      <c r="X1477" s="150"/>
      <c r="Y1477" s="150"/>
      <c r="Z1477" s="150"/>
      <c r="AA1477" s="150"/>
      <c r="AB1477" s="150"/>
      <c r="AC1477" s="150"/>
      <c r="AD1477" s="150"/>
      <c r="AE1477" s="150"/>
      <c r="AF1477" s="150"/>
      <c r="AG1477" s="150" t="s">
        <v>335</v>
      </c>
      <c r="AH1477" s="150">
        <v>0</v>
      </c>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outlineLevel="1" x14ac:dyDescent="0.2">
      <c r="A1478" s="157"/>
      <c r="B1478" s="158"/>
      <c r="C1478" s="246"/>
      <c r="D1478" s="247"/>
      <c r="E1478" s="247"/>
      <c r="F1478" s="247"/>
      <c r="G1478" s="247"/>
      <c r="H1478" s="160"/>
      <c r="I1478" s="160"/>
      <c r="J1478" s="160"/>
      <c r="K1478" s="160"/>
      <c r="L1478" s="160"/>
      <c r="M1478" s="160"/>
      <c r="N1478" s="160"/>
      <c r="O1478" s="160"/>
      <c r="P1478" s="160"/>
      <c r="Q1478" s="160"/>
      <c r="R1478" s="160"/>
      <c r="S1478" s="160"/>
      <c r="T1478" s="160"/>
      <c r="U1478" s="160"/>
      <c r="V1478" s="160"/>
      <c r="W1478" s="160"/>
      <c r="X1478" s="150"/>
      <c r="Y1478" s="150"/>
      <c r="Z1478" s="150"/>
      <c r="AA1478" s="150"/>
      <c r="AB1478" s="150"/>
      <c r="AC1478" s="150"/>
      <c r="AD1478" s="150"/>
      <c r="AE1478" s="150"/>
      <c r="AF1478" s="150"/>
      <c r="AG1478" s="150" t="s">
        <v>315</v>
      </c>
      <c r="AH1478" s="150"/>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row>
    <row r="1479" spans="1:60" outlineLevel="1" x14ac:dyDescent="0.2">
      <c r="A1479" s="174">
        <v>219</v>
      </c>
      <c r="B1479" s="175" t="s">
        <v>1293</v>
      </c>
      <c r="C1479" s="185" t="s">
        <v>1294</v>
      </c>
      <c r="D1479" s="176" t="s">
        <v>398</v>
      </c>
      <c r="E1479" s="177">
        <v>360.64503999999999</v>
      </c>
      <c r="F1479" s="178"/>
      <c r="G1479" s="179">
        <f>ROUND(E1479*F1479,2)</f>
        <v>0</v>
      </c>
      <c r="H1479" s="178"/>
      <c r="I1479" s="179">
        <f>ROUND(E1479*H1479,2)</f>
        <v>0</v>
      </c>
      <c r="J1479" s="178"/>
      <c r="K1479" s="179">
        <f>ROUND(E1479*J1479,2)</f>
        <v>0</v>
      </c>
      <c r="L1479" s="179">
        <v>21</v>
      </c>
      <c r="M1479" s="179">
        <f>G1479*(1+L1479/100)</f>
        <v>0</v>
      </c>
      <c r="N1479" s="179">
        <v>0</v>
      </c>
      <c r="O1479" s="179">
        <f>ROUND(E1479*N1479,2)</f>
        <v>0</v>
      </c>
      <c r="P1479" s="179">
        <v>0</v>
      </c>
      <c r="Q1479" s="179">
        <f>ROUND(E1479*P1479,2)</f>
        <v>0</v>
      </c>
      <c r="R1479" s="179" t="s">
        <v>725</v>
      </c>
      <c r="S1479" s="179" t="s">
        <v>310</v>
      </c>
      <c r="T1479" s="180" t="s">
        <v>379</v>
      </c>
      <c r="U1479" s="160">
        <v>0</v>
      </c>
      <c r="V1479" s="160">
        <f>ROUND(E1479*U1479,2)</f>
        <v>0</v>
      </c>
      <c r="W1479" s="160"/>
      <c r="X1479" s="150"/>
      <c r="Y1479" s="150"/>
      <c r="Z1479" s="150"/>
      <c r="AA1479" s="150"/>
      <c r="AB1479" s="150"/>
      <c r="AC1479" s="150"/>
      <c r="AD1479" s="150"/>
      <c r="AE1479" s="150"/>
      <c r="AF1479" s="150"/>
      <c r="AG1479" s="150" t="s">
        <v>1268</v>
      </c>
      <c r="AH1479" s="150"/>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outlineLevel="1" x14ac:dyDescent="0.2">
      <c r="A1480" s="157"/>
      <c r="B1480" s="158"/>
      <c r="C1480" s="186" t="s">
        <v>1273</v>
      </c>
      <c r="D1480" s="165"/>
      <c r="E1480" s="166"/>
      <c r="F1480" s="160"/>
      <c r="G1480" s="160"/>
      <c r="H1480" s="160"/>
      <c r="I1480" s="160"/>
      <c r="J1480" s="160"/>
      <c r="K1480" s="160"/>
      <c r="L1480" s="160"/>
      <c r="M1480" s="160"/>
      <c r="N1480" s="160"/>
      <c r="O1480" s="160"/>
      <c r="P1480" s="160"/>
      <c r="Q1480" s="160"/>
      <c r="R1480" s="160"/>
      <c r="S1480" s="160"/>
      <c r="T1480" s="160"/>
      <c r="U1480" s="160"/>
      <c r="V1480" s="160"/>
      <c r="W1480" s="160"/>
      <c r="X1480" s="150"/>
      <c r="Y1480" s="150"/>
      <c r="Z1480" s="150"/>
      <c r="AA1480" s="150"/>
      <c r="AB1480" s="150"/>
      <c r="AC1480" s="150"/>
      <c r="AD1480" s="150"/>
      <c r="AE1480" s="150"/>
      <c r="AF1480" s="150"/>
      <c r="AG1480" s="150" t="s">
        <v>335</v>
      </c>
      <c r="AH1480" s="150">
        <v>0</v>
      </c>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ht="22.5" outlineLevel="1" x14ac:dyDescent="0.2">
      <c r="A1481" s="157"/>
      <c r="B1481" s="158"/>
      <c r="C1481" s="186" t="s">
        <v>1274</v>
      </c>
      <c r="D1481" s="165"/>
      <c r="E1481" s="166"/>
      <c r="F1481" s="160"/>
      <c r="G1481" s="160"/>
      <c r="H1481" s="160"/>
      <c r="I1481" s="160"/>
      <c r="J1481" s="160"/>
      <c r="K1481" s="160"/>
      <c r="L1481" s="160"/>
      <c r="M1481" s="160"/>
      <c r="N1481" s="160"/>
      <c r="O1481" s="160"/>
      <c r="P1481" s="160"/>
      <c r="Q1481" s="160"/>
      <c r="R1481" s="160"/>
      <c r="S1481" s="160"/>
      <c r="T1481" s="160"/>
      <c r="U1481" s="160"/>
      <c r="V1481" s="160"/>
      <c r="W1481" s="160"/>
      <c r="X1481" s="150"/>
      <c r="Y1481" s="150"/>
      <c r="Z1481" s="150"/>
      <c r="AA1481" s="150"/>
      <c r="AB1481" s="150"/>
      <c r="AC1481" s="150"/>
      <c r="AD1481" s="150"/>
      <c r="AE1481" s="150"/>
      <c r="AF1481" s="150"/>
      <c r="AG1481" s="150" t="s">
        <v>335</v>
      </c>
      <c r="AH1481" s="150">
        <v>0</v>
      </c>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outlineLevel="1" x14ac:dyDescent="0.2">
      <c r="A1482" s="157"/>
      <c r="B1482" s="158"/>
      <c r="C1482" s="186" t="s">
        <v>1275</v>
      </c>
      <c r="D1482" s="165"/>
      <c r="E1482" s="166"/>
      <c r="F1482" s="160"/>
      <c r="G1482" s="160"/>
      <c r="H1482" s="160"/>
      <c r="I1482" s="160"/>
      <c r="J1482" s="160"/>
      <c r="K1482" s="160"/>
      <c r="L1482" s="160"/>
      <c r="M1482" s="160"/>
      <c r="N1482" s="160"/>
      <c r="O1482" s="160"/>
      <c r="P1482" s="160"/>
      <c r="Q1482" s="160"/>
      <c r="R1482" s="160"/>
      <c r="S1482" s="160"/>
      <c r="T1482" s="160"/>
      <c r="U1482" s="160"/>
      <c r="V1482" s="160"/>
      <c r="W1482" s="160"/>
      <c r="X1482" s="150"/>
      <c r="Y1482" s="150"/>
      <c r="Z1482" s="150"/>
      <c r="AA1482" s="150"/>
      <c r="AB1482" s="150"/>
      <c r="AC1482" s="150"/>
      <c r="AD1482" s="150"/>
      <c r="AE1482" s="150"/>
      <c r="AF1482" s="150"/>
      <c r="AG1482" s="150" t="s">
        <v>335</v>
      </c>
      <c r="AH1482" s="150">
        <v>0</v>
      </c>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row>
    <row r="1483" spans="1:60" outlineLevel="1" x14ac:dyDescent="0.2">
      <c r="A1483" s="157"/>
      <c r="B1483" s="158"/>
      <c r="C1483" s="186" t="s">
        <v>1276</v>
      </c>
      <c r="D1483" s="165"/>
      <c r="E1483" s="166">
        <v>360.64503999999999</v>
      </c>
      <c r="F1483" s="160"/>
      <c r="G1483" s="160"/>
      <c r="H1483" s="160"/>
      <c r="I1483" s="160"/>
      <c r="J1483" s="160"/>
      <c r="K1483" s="160"/>
      <c r="L1483" s="160"/>
      <c r="M1483" s="160"/>
      <c r="N1483" s="160"/>
      <c r="O1483" s="160"/>
      <c r="P1483" s="160"/>
      <c r="Q1483" s="160"/>
      <c r="R1483" s="160"/>
      <c r="S1483" s="160"/>
      <c r="T1483" s="160"/>
      <c r="U1483" s="160"/>
      <c r="V1483" s="160"/>
      <c r="W1483" s="160"/>
      <c r="X1483" s="150"/>
      <c r="Y1483" s="150"/>
      <c r="Z1483" s="150"/>
      <c r="AA1483" s="150"/>
      <c r="AB1483" s="150"/>
      <c r="AC1483" s="150"/>
      <c r="AD1483" s="150"/>
      <c r="AE1483" s="150"/>
      <c r="AF1483" s="150"/>
      <c r="AG1483" s="150" t="s">
        <v>335</v>
      </c>
      <c r="AH1483" s="150">
        <v>0</v>
      </c>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outlineLevel="1" x14ac:dyDescent="0.2">
      <c r="A1484" s="157"/>
      <c r="B1484" s="158"/>
      <c r="C1484" s="246"/>
      <c r="D1484" s="247"/>
      <c r="E1484" s="247"/>
      <c r="F1484" s="247"/>
      <c r="G1484" s="247"/>
      <c r="H1484" s="160"/>
      <c r="I1484" s="160"/>
      <c r="J1484" s="160"/>
      <c r="K1484" s="160"/>
      <c r="L1484" s="160"/>
      <c r="M1484" s="160"/>
      <c r="N1484" s="160"/>
      <c r="O1484" s="160"/>
      <c r="P1484" s="160"/>
      <c r="Q1484" s="160"/>
      <c r="R1484" s="160"/>
      <c r="S1484" s="160"/>
      <c r="T1484" s="160"/>
      <c r="U1484" s="160"/>
      <c r="V1484" s="160"/>
      <c r="W1484" s="160"/>
      <c r="X1484" s="150"/>
      <c r="Y1484" s="150"/>
      <c r="Z1484" s="150"/>
      <c r="AA1484" s="150"/>
      <c r="AB1484" s="150"/>
      <c r="AC1484" s="150"/>
      <c r="AD1484" s="150"/>
      <c r="AE1484" s="150"/>
      <c r="AF1484" s="150"/>
      <c r="AG1484" s="150" t="s">
        <v>315</v>
      </c>
      <c r="AH1484" s="150"/>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row>
    <row r="1485" spans="1:60" x14ac:dyDescent="0.2">
      <c r="A1485" s="5"/>
      <c r="B1485" s="6"/>
      <c r="C1485" s="187"/>
      <c r="D1485" s="8"/>
      <c r="E1485" s="5"/>
      <c r="F1485" s="5"/>
      <c r="G1485" s="5"/>
      <c r="H1485" s="5"/>
      <c r="I1485" s="5"/>
      <c r="J1485" s="5"/>
      <c r="K1485" s="5"/>
      <c r="L1485" s="5"/>
      <c r="M1485" s="5"/>
      <c r="N1485" s="5"/>
      <c r="O1485" s="5"/>
      <c r="P1485" s="5"/>
      <c r="Q1485" s="5"/>
      <c r="R1485" s="5"/>
      <c r="S1485" s="5"/>
      <c r="T1485" s="5"/>
      <c r="U1485" s="5"/>
      <c r="V1485" s="5"/>
      <c r="W1485" s="5"/>
      <c r="AE1485">
        <v>15</v>
      </c>
      <c r="AF1485">
        <v>21</v>
      </c>
    </row>
    <row r="1486" spans="1:60" x14ac:dyDescent="0.2">
      <c r="A1486" s="153"/>
      <c r="B1486" s="154" t="s">
        <v>29</v>
      </c>
      <c r="C1486" s="188"/>
      <c r="D1486" s="155"/>
      <c r="E1486" s="156"/>
      <c r="F1486" s="156"/>
      <c r="G1486" s="183">
        <f>G8+G27+G125+G227+G320+G367+G372+G490+G525+G879+G887+G900+G915+G986+G1008+G1027+G1070+G1115+G1130+G1133+G1145+G1259+G1299+G1383+G1409+G1419+G1424+G1430</f>
        <v>0</v>
      </c>
      <c r="H1486" s="5"/>
      <c r="I1486" s="5"/>
      <c r="J1486" s="5"/>
      <c r="K1486" s="5"/>
      <c r="L1486" s="5"/>
      <c r="M1486" s="5"/>
      <c r="N1486" s="5"/>
      <c r="O1486" s="5"/>
      <c r="P1486" s="5"/>
      <c r="Q1486" s="5"/>
      <c r="R1486" s="5"/>
      <c r="S1486" s="5"/>
      <c r="T1486" s="5"/>
      <c r="U1486" s="5"/>
      <c r="V1486" s="5"/>
      <c r="W1486" s="5"/>
      <c r="AE1486">
        <f>SUMIF(L7:L1484,AE1485,G7:G1484)</f>
        <v>0</v>
      </c>
      <c r="AF1486">
        <f>SUMIF(L7:L1484,AF1485,G7:G1484)</f>
        <v>0</v>
      </c>
      <c r="AG1486" t="s">
        <v>354</v>
      </c>
    </row>
    <row r="1487" spans="1:60" x14ac:dyDescent="0.2">
      <c r="A1487" s="261" t="s">
        <v>1295</v>
      </c>
      <c r="B1487" s="261"/>
      <c r="C1487" s="187"/>
      <c r="D1487" s="8"/>
      <c r="E1487" s="5"/>
      <c r="F1487" s="5"/>
      <c r="G1487" s="5"/>
      <c r="H1487" s="5"/>
      <c r="I1487" s="5"/>
      <c r="J1487" s="5"/>
      <c r="K1487" s="5"/>
      <c r="L1487" s="5"/>
      <c r="M1487" s="5"/>
      <c r="N1487" s="5"/>
      <c r="O1487" s="5"/>
      <c r="P1487" s="5"/>
      <c r="Q1487" s="5"/>
      <c r="R1487" s="5"/>
      <c r="S1487" s="5"/>
      <c r="T1487" s="5"/>
      <c r="U1487" s="5"/>
      <c r="V1487" s="5"/>
      <c r="W1487" s="5"/>
    </row>
    <row r="1488" spans="1:60" x14ac:dyDescent="0.2">
      <c r="A1488" s="5"/>
      <c r="B1488" s="6" t="s">
        <v>1296</v>
      </c>
      <c r="C1488" s="187" t="s">
        <v>1297</v>
      </c>
      <c r="D1488" s="8"/>
      <c r="E1488" s="5"/>
      <c r="F1488" s="5"/>
      <c r="G1488" s="5"/>
      <c r="H1488" s="5"/>
      <c r="I1488" s="5"/>
      <c r="J1488" s="5"/>
      <c r="K1488" s="5"/>
      <c r="L1488" s="5"/>
      <c r="M1488" s="5"/>
      <c r="N1488" s="5"/>
      <c r="O1488" s="5"/>
      <c r="P1488" s="5"/>
      <c r="Q1488" s="5"/>
      <c r="R1488" s="5"/>
      <c r="S1488" s="5"/>
      <c r="T1488" s="5"/>
      <c r="U1488" s="5"/>
      <c r="V1488" s="5"/>
      <c r="W1488" s="5"/>
      <c r="AG1488" t="s">
        <v>1298</v>
      </c>
    </row>
    <row r="1489" spans="1:33" x14ac:dyDescent="0.2">
      <c r="A1489" s="5"/>
      <c r="B1489" s="6" t="s">
        <v>1299</v>
      </c>
      <c r="C1489" s="187" t="s">
        <v>1300</v>
      </c>
      <c r="D1489" s="8"/>
      <c r="E1489" s="5"/>
      <c r="F1489" s="5"/>
      <c r="G1489" s="5"/>
      <c r="H1489" s="5"/>
      <c r="I1489" s="5"/>
      <c r="J1489" s="5"/>
      <c r="K1489" s="5"/>
      <c r="L1489" s="5"/>
      <c r="M1489" s="5"/>
      <c r="N1489" s="5"/>
      <c r="O1489" s="5"/>
      <c r="P1489" s="5"/>
      <c r="Q1489" s="5"/>
      <c r="R1489" s="5"/>
      <c r="S1489" s="5"/>
      <c r="T1489" s="5"/>
      <c r="U1489" s="5"/>
      <c r="V1489" s="5"/>
      <c r="W1489" s="5"/>
      <c r="AG1489" t="s">
        <v>1301</v>
      </c>
    </row>
    <row r="1490" spans="1:33" x14ac:dyDescent="0.2">
      <c r="A1490" s="5"/>
      <c r="B1490" s="6"/>
      <c r="C1490" s="187" t="s">
        <v>1302</v>
      </c>
      <c r="D1490" s="8"/>
      <c r="E1490" s="5"/>
      <c r="F1490" s="5"/>
      <c r="G1490" s="5"/>
      <c r="H1490" s="5"/>
      <c r="I1490" s="5"/>
      <c r="J1490" s="5"/>
      <c r="K1490" s="5"/>
      <c r="L1490" s="5"/>
      <c r="M1490" s="5"/>
      <c r="N1490" s="5"/>
      <c r="O1490" s="5"/>
      <c r="P1490" s="5"/>
      <c r="Q1490" s="5"/>
      <c r="R1490" s="5"/>
      <c r="S1490" s="5"/>
      <c r="T1490" s="5"/>
      <c r="U1490" s="5"/>
      <c r="V1490" s="5"/>
      <c r="W1490" s="5"/>
      <c r="AG1490" t="s">
        <v>1303</v>
      </c>
    </row>
    <row r="1491" spans="1:33" x14ac:dyDescent="0.2">
      <c r="A1491" s="5"/>
      <c r="B1491" s="6"/>
      <c r="C1491" s="187"/>
      <c r="D1491" s="8"/>
      <c r="E1491" s="5"/>
      <c r="F1491" s="5"/>
      <c r="G1491" s="5"/>
      <c r="H1491" s="5"/>
      <c r="I1491" s="5"/>
      <c r="J1491" s="5"/>
      <c r="K1491" s="5"/>
      <c r="L1491" s="5"/>
      <c r="M1491" s="5"/>
      <c r="N1491" s="5"/>
      <c r="O1491" s="5"/>
      <c r="P1491" s="5"/>
      <c r="Q1491" s="5"/>
      <c r="R1491" s="5"/>
      <c r="S1491" s="5"/>
      <c r="T1491" s="5"/>
      <c r="U1491" s="5"/>
      <c r="V1491" s="5"/>
      <c r="W1491" s="5"/>
    </row>
    <row r="1492" spans="1:33" x14ac:dyDescent="0.2">
      <c r="C1492" s="189"/>
      <c r="D1492" s="141"/>
      <c r="AG1492" t="s">
        <v>355</v>
      </c>
    </row>
    <row r="1493" spans="1:33" x14ac:dyDescent="0.2">
      <c r="D1493" s="141"/>
    </row>
    <row r="1494" spans="1:33" x14ac:dyDescent="0.2">
      <c r="D1494" s="141"/>
    </row>
    <row r="1495" spans="1:33" x14ac:dyDescent="0.2">
      <c r="D1495" s="141"/>
    </row>
    <row r="1496" spans="1:33" x14ac:dyDescent="0.2">
      <c r="D1496" s="141"/>
    </row>
    <row r="1497" spans="1:33" x14ac:dyDescent="0.2">
      <c r="D1497" s="141"/>
    </row>
    <row r="1498" spans="1:33" x14ac:dyDescent="0.2">
      <c r="D1498" s="141"/>
    </row>
    <row r="1499" spans="1:33" x14ac:dyDescent="0.2">
      <c r="D1499" s="141"/>
    </row>
    <row r="1500" spans="1:33" x14ac:dyDescent="0.2">
      <c r="D1500" s="141"/>
    </row>
    <row r="1501" spans="1:33" x14ac:dyDescent="0.2">
      <c r="D1501" s="141"/>
    </row>
    <row r="1502" spans="1:33" x14ac:dyDescent="0.2">
      <c r="D1502" s="141"/>
    </row>
    <row r="1503" spans="1:33" x14ac:dyDescent="0.2">
      <c r="D1503" s="141"/>
    </row>
    <row r="1504" spans="1:33"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91">
    <mergeCell ref="A1487:B1487"/>
    <mergeCell ref="C26:G26"/>
    <mergeCell ref="C29:G29"/>
    <mergeCell ref="C33:G33"/>
    <mergeCell ref="C35:G35"/>
    <mergeCell ref="C43:G43"/>
    <mergeCell ref="C45:G45"/>
    <mergeCell ref="C53:G53"/>
    <mergeCell ref="C55:G55"/>
    <mergeCell ref="C58:G58"/>
    <mergeCell ref="C60:G60"/>
    <mergeCell ref="C63:G63"/>
    <mergeCell ref="A1:G1"/>
    <mergeCell ref="C2:G2"/>
    <mergeCell ref="C3:G3"/>
    <mergeCell ref="C4:G4"/>
    <mergeCell ref="C90:G90"/>
    <mergeCell ref="C98:G98"/>
    <mergeCell ref="C100:G100"/>
    <mergeCell ref="C104:G104"/>
    <mergeCell ref="C112:G112"/>
    <mergeCell ref="C119:G119"/>
    <mergeCell ref="C65:G65"/>
    <mergeCell ref="C73:G73"/>
    <mergeCell ref="C75:G75"/>
    <mergeCell ref="C78:G78"/>
    <mergeCell ref="C80:G80"/>
    <mergeCell ref="C88:G88"/>
    <mergeCell ref="C162:G162"/>
    <mergeCell ref="C166:G166"/>
    <mergeCell ref="C170:G170"/>
    <mergeCell ref="C174:G174"/>
    <mergeCell ref="C181:G181"/>
    <mergeCell ref="C185:G185"/>
    <mergeCell ref="C124:G124"/>
    <mergeCell ref="C130:G130"/>
    <mergeCell ref="C138:G138"/>
    <mergeCell ref="C146:G146"/>
    <mergeCell ref="C153:G153"/>
    <mergeCell ref="C158:G158"/>
    <mergeCell ref="C214:G214"/>
    <mergeCell ref="C218:G218"/>
    <mergeCell ref="C222:G222"/>
    <mergeCell ref="C226:G226"/>
    <mergeCell ref="C229:G229"/>
    <mergeCell ref="C232:G232"/>
    <mergeCell ref="C190:G190"/>
    <mergeCell ref="C194:G194"/>
    <mergeCell ref="C198:G198"/>
    <mergeCell ref="C202:G202"/>
    <mergeCell ref="C206:G206"/>
    <mergeCell ref="C210:G210"/>
    <mergeCell ref="C258:G258"/>
    <mergeCell ref="C287:G287"/>
    <mergeCell ref="C289:G289"/>
    <mergeCell ref="C293:G293"/>
    <mergeCell ref="C300:G300"/>
    <mergeCell ref="C311:G311"/>
    <mergeCell ref="C234:G234"/>
    <mergeCell ref="C238:G238"/>
    <mergeCell ref="C240:G240"/>
    <mergeCell ref="C244:G244"/>
    <mergeCell ref="C248:G248"/>
    <mergeCell ref="C256:G256"/>
    <mergeCell ref="C337:G337"/>
    <mergeCell ref="C345:G345"/>
    <mergeCell ref="C347:G347"/>
    <mergeCell ref="C351:G351"/>
    <mergeCell ref="C353:G353"/>
    <mergeCell ref="C362:G362"/>
    <mergeCell ref="C319:G319"/>
    <mergeCell ref="C322:G322"/>
    <mergeCell ref="C327:G327"/>
    <mergeCell ref="C329:G329"/>
    <mergeCell ref="C330:G330"/>
    <mergeCell ref="C335:G335"/>
    <mergeCell ref="C432:G432"/>
    <mergeCell ref="C434:G434"/>
    <mergeCell ref="C438:G438"/>
    <mergeCell ref="C442:G442"/>
    <mergeCell ref="C446:G446"/>
    <mergeCell ref="C450:G450"/>
    <mergeCell ref="C366:G366"/>
    <mergeCell ref="C371:G371"/>
    <mergeCell ref="C395:G395"/>
    <mergeCell ref="C399:G399"/>
    <mergeCell ref="C403:G403"/>
    <mergeCell ref="C417:G417"/>
    <mergeCell ref="C479:G479"/>
    <mergeCell ref="C483:G483"/>
    <mergeCell ref="C485:G485"/>
    <mergeCell ref="C487:G487"/>
    <mergeCell ref="C489:G489"/>
    <mergeCell ref="C497:G497"/>
    <mergeCell ref="C454:G454"/>
    <mergeCell ref="C458:G458"/>
    <mergeCell ref="C462:G462"/>
    <mergeCell ref="C466:G466"/>
    <mergeCell ref="C471:G471"/>
    <mergeCell ref="C475:G475"/>
    <mergeCell ref="C537:G537"/>
    <mergeCell ref="C543:G543"/>
    <mergeCell ref="C549:G549"/>
    <mergeCell ref="C551:G551"/>
    <mergeCell ref="C559:G559"/>
    <mergeCell ref="C561:G561"/>
    <mergeCell ref="C502:G502"/>
    <mergeCell ref="C507:G507"/>
    <mergeCell ref="C514:G514"/>
    <mergeCell ref="C519:G519"/>
    <mergeCell ref="C524:G524"/>
    <mergeCell ref="C527:G527"/>
    <mergeCell ref="C580:G580"/>
    <mergeCell ref="C584:G584"/>
    <mergeCell ref="C591:G591"/>
    <mergeCell ref="C595:G595"/>
    <mergeCell ref="C600:G600"/>
    <mergeCell ref="C607:G607"/>
    <mergeCell ref="C564:G564"/>
    <mergeCell ref="C566:G566"/>
    <mergeCell ref="C570:G570"/>
    <mergeCell ref="C572:G572"/>
    <mergeCell ref="C575:G575"/>
    <mergeCell ref="C577:G577"/>
    <mergeCell ref="C623:G623"/>
    <mergeCell ref="C624:G624"/>
    <mergeCell ref="C627:G627"/>
    <mergeCell ref="C629:G629"/>
    <mergeCell ref="C630:G630"/>
    <mergeCell ref="C639:G639"/>
    <mergeCell ref="C609:G609"/>
    <mergeCell ref="C610:G610"/>
    <mergeCell ref="C614:G614"/>
    <mergeCell ref="C616:G616"/>
    <mergeCell ref="C617:G617"/>
    <mergeCell ref="C621:G621"/>
    <mergeCell ref="C661:G661"/>
    <mergeCell ref="C664:G664"/>
    <mergeCell ref="C668:G668"/>
    <mergeCell ref="C675:G675"/>
    <mergeCell ref="C681:G681"/>
    <mergeCell ref="C683:G683"/>
    <mergeCell ref="C641:G641"/>
    <mergeCell ref="C642:G642"/>
    <mergeCell ref="C645:G645"/>
    <mergeCell ref="C654:G654"/>
    <mergeCell ref="C656:G656"/>
    <mergeCell ref="C659:G659"/>
    <mergeCell ref="C729:G729"/>
    <mergeCell ref="C746:G746"/>
    <mergeCell ref="C757:G757"/>
    <mergeCell ref="C762:G762"/>
    <mergeCell ref="C764:G764"/>
    <mergeCell ref="C773:G773"/>
    <mergeCell ref="C690:G690"/>
    <mergeCell ref="C700:G700"/>
    <mergeCell ref="C702:G702"/>
    <mergeCell ref="C708:G708"/>
    <mergeCell ref="C715:G715"/>
    <mergeCell ref="C719:G719"/>
    <mergeCell ref="C815:G815"/>
    <mergeCell ref="C821:G821"/>
    <mergeCell ref="C830:G830"/>
    <mergeCell ref="C838:G838"/>
    <mergeCell ref="C870:G870"/>
    <mergeCell ref="C876:G876"/>
    <mergeCell ref="C785:G785"/>
    <mergeCell ref="C790:G790"/>
    <mergeCell ref="C796:G796"/>
    <mergeCell ref="C803:G803"/>
    <mergeCell ref="C807:G807"/>
    <mergeCell ref="C811:G811"/>
    <mergeCell ref="C895:G895"/>
    <mergeCell ref="C897:G897"/>
    <mergeCell ref="C899:G899"/>
    <mergeCell ref="C902:G902"/>
    <mergeCell ref="C911:G911"/>
    <mergeCell ref="C913:G913"/>
    <mergeCell ref="C878:G878"/>
    <mergeCell ref="C881:G881"/>
    <mergeCell ref="C886:G886"/>
    <mergeCell ref="C889:G889"/>
    <mergeCell ref="C891:G891"/>
    <mergeCell ref="C893:G893"/>
    <mergeCell ref="C953:G953"/>
    <mergeCell ref="C959:G959"/>
    <mergeCell ref="C964:G964"/>
    <mergeCell ref="C974:G974"/>
    <mergeCell ref="C979:G979"/>
    <mergeCell ref="C981:G981"/>
    <mergeCell ref="C914:G914"/>
    <mergeCell ref="C927:G927"/>
    <mergeCell ref="C929:G929"/>
    <mergeCell ref="C930:G930"/>
    <mergeCell ref="C934:G934"/>
    <mergeCell ref="C946:G946"/>
    <mergeCell ref="C1010:G1010"/>
    <mergeCell ref="C1012:G1012"/>
    <mergeCell ref="C1014:G1014"/>
    <mergeCell ref="C1018:G1018"/>
    <mergeCell ref="C1020:G1020"/>
    <mergeCell ref="C1022:G1022"/>
    <mergeCell ref="C985:G985"/>
    <mergeCell ref="C988:G988"/>
    <mergeCell ref="C994:G994"/>
    <mergeCell ref="C1001:G1001"/>
    <mergeCell ref="C1003:G1003"/>
    <mergeCell ref="C1007:G1007"/>
    <mergeCell ref="C1044:G1044"/>
    <mergeCell ref="C1046:G1046"/>
    <mergeCell ref="C1048:G1048"/>
    <mergeCell ref="C1050:G1050"/>
    <mergeCell ref="C1052:G1052"/>
    <mergeCell ref="C1054:G1054"/>
    <mergeCell ref="C1026:G1026"/>
    <mergeCell ref="C1034:G1034"/>
    <mergeCell ref="C1036:G1036"/>
    <mergeCell ref="C1038:G1038"/>
    <mergeCell ref="C1040:G1040"/>
    <mergeCell ref="C1042:G1042"/>
    <mergeCell ref="C1078:G1078"/>
    <mergeCell ref="C1086:G1086"/>
    <mergeCell ref="C1091:G1091"/>
    <mergeCell ref="C1096:G1096"/>
    <mergeCell ref="C1108:G1108"/>
    <mergeCell ref="C1110:G1110"/>
    <mergeCell ref="C1056:G1056"/>
    <mergeCell ref="C1059:G1059"/>
    <mergeCell ref="C1061:G1061"/>
    <mergeCell ref="C1063:G1063"/>
    <mergeCell ref="C1065:G1065"/>
    <mergeCell ref="C1069:G1069"/>
    <mergeCell ref="C1127:G1127"/>
    <mergeCell ref="C1129:G1129"/>
    <mergeCell ref="C1132:G1132"/>
    <mergeCell ref="C1138:G1138"/>
    <mergeCell ref="C1140:G1140"/>
    <mergeCell ref="C1144:G1144"/>
    <mergeCell ref="C1114:G1114"/>
    <mergeCell ref="C1117:G1117"/>
    <mergeCell ref="C1119:G1119"/>
    <mergeCell ref="C1121:G1121"/>
    <mergeCell ref="C1123:G1123"/>
    <mergeCell ref="C1125:G1125"/>
    <mergeCell ref="C1199:G1199"/>
    <mergeCell ref="C1208:G1208"/>
    <mergeCell ref="C1218:G1218"/>
    <mergeCell ref="C1228:G1228"/>
    <mergeCell ref="C1243:G1243"/>
    <mergeCell ref="C1252:G1252"/>
    <mergeCell ref="C1160:G1160"/>
    <mergeCell ref="C1169:G1169"/>
    <mergeCell ref="C1179:G1179"/>
    <mergeCell ref="C1181:G1181"/>
    <mergeCell ref="C1193:G1193"/>
    <mergeCell ref="C1195:G1195"/>
    <mergeCell ref="C1298:G1298"/>
    <mergeCell ref="C1304:G1304"/>
    <mergeCell ref="C1308:G1308"/>
    <mergeCell ref="C1357:G1357"/>
    <mergeCell ref="C1361:G1361"/>
    <mergeCell ref="C1363:G1363"/>
    <mergeCell ref="C1254:G1254"/>
    <mergeCell ref="C1258:G1258"/>
    <mergeCell ref="C1272:G1272"/>
    <mergeCell ref="C1281:G1281"/>
    <mergeCell ref="C1292:G1292"/>
    <mergeCell ref="C1294:G1294"/>
    <mergeCell ref="C1418:G1418"/>
    <mergeCell ref="C1423:G1423"/>
    <mergeCell ref="C1429:G1429"/>
    <mergeCell ref="C1432:G1432"/>
    <mergeCell ref="C1433:G1433"/>
    <mergeCell ref="C1434:G1434"/>
    <mergeCell ref="C1364:G1364"/>
    <mergeCell ref="C1373:G1373"/>
    <mergeCell ref="C1377:G1377"/>
    <mergeCell ref="C1382:G1382"/>
    <mergeCell ref="C1398:G1398"/>
    <mergeCell ref="C1408:G1408"/>
    <mergeCell ref="C1465:G1465"/>
    <mergeCell ref="C1467:G1467"/>
    <mergeCell ref="C1472:G1472"/>
    <mergeCell ref="C1478:G1478"/>
    <mergeCell ref="C1484:G1484"/>
    <mergeCell ref="C1435:G1435"/>
    <mergeCell ref="C1440:G1440"/>
    <mergeCell ref="C1446:G1446"/>
    <mergeCell ref="C1452:G1452"/>
    <mergeCell ref="C1454:G1454"/>
    <mergeCell ref="C1459:G145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61</v>
      </c>
      <c r="C3" s="249" t="s">
        <v>62</v>
      </c>
      <c r="D3" s="250"/>
      <c r="E3" s="250"/>
      <c r="F3" s="250"/>
      <c r="G3" s="251"/>
      <c r="AC3" s="89" t="s">
        <v>281</v>
      </c>
      <c r="AG3" t="s">
        <v>283</v>
      </c>
    </row>
    <row r="4" spans="1:60" ht="24.95" customHeight="1" x14ac:dyDescent="0.2">
      <c r="A4" s="143" t="s">
        <v>9</v>
      </c>
      <c r="B4" s="144" t="s">
        <v>65</v>
      </c>
      <c r="C4" s="252" t="s">
        <v>66</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175</v>
      </c>
      <c r="C8" s="184" t="s">
        <v>176</v>
      </c>
      <c r="D8" s="170"/>
      <c r="E8" s="171"/>
      <c r="F8" s="172"/>
      <c r="G8" s="172">
        <f>SUMIF(AG9:AG12,"&lt;&gt;NOR",G9:G12)</f>
        <v>0</v>
      </c>
      <c r="H8" s="172"/>
      <c r="I8" s="172">
        <f>SUM(I9:I12)</f>
        <v>0</v>
      </c>
      <c r="J8" s="172"/>
      <c r="K8" s="172">
        <f>SUM(K9:K12)</f>
        <v>0</v>
      </c>
      <c r="L8" s="172"/>
      <c r="M8" s="172">
        <f>SUM(M9:M12)</f>
        <v>0</v>
      </c>
      <c r="N8" s="172"/>
      <c r="O8" s="172">
        <f>SUM(O9:O12)</f>
        <v>0</v>
      </c>
      <c r="P8" s="172"/>
      <c r="Q8" s="172">
        <f>SUM(Q9:Q12)</f>
        <v>0</v>
      </c>
      <c r="R8" s="172"/>
      <c r="S8" s="172"/>
      <c r="T8" s="173"/>
      <c r="U8" s="167"/>
      <c r="V8" s="167">
        <f>SUM(V9:V12)</f>
        <v>0</v>
      </c>
      <c r="W8" s="167"/>
      <c r="AG8" t="s">
        <v>306</v>
      </c>
    </row>
    <row r="9" spans="1:60" ht="22.5" outlineLevel="1" x14ac:dyDescent="0.2">
      <c r="A9" s="174">
        <v>1</v>
      </c>
      <c r="B9" s="175" t="s">
        <v>1305</v>
      </c>
      <c r="C9" s="185" t="s">
        <v>1306</v>
      </c>
      <c r="D9" s="176" t="s">
        <v>460</v>
      </c>
      <c r="E9" s="177">
        <v>59.4</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1" x14ac:dyDescent="0.2">
      <c r="A10" s="157"/>
      <c r="B10" s="158"/>
      <c r="C10" s="186" t="s">
        <v>1307</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1308</v>
      </c>
      <c r="D11" s="165"/>
      <c r="E11" s="166">
        <v>59.4</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8" t="s">
        <v>305</v>
      </c>
      <c r="B13" s="169" t="s">
        <v>225</v>
      </c>
      <c r="C13" s="184" t="s">
        <v>226</v>
      </c>
      <c r="D13" s="170"/>
      <c r="E13" s="171"/>
      <c r="F13" s="172"/>
      <c r="G13" s="172">
        <f>SUMIF(AG14:AG16,"&lt;&gt;NOR",G14:G16)</f>
        <v>0</v>
      </c>
      <c r="H13" s="172"/>
      <c r="I13" s="172">
        <f>SUM(I14:I16)</f>
        <v>0</v>
      </c>
      <c r="J13" s="172"/>
      <c r="K13" s="172">
        <f>SUM(K14:K16)</f>
        <v>0</v>
      </c>
      <c r="L13" s="172"/>
      <c r="M13" s="172">
        <f>SUM(M14:M16)</f>
        <v>0</v>
      </c>
      <c r="N13" s="172"/>
      <c r="O13" s="172">
        <f>SUM(O14:O16)</f>
        <v>0</v>
      </c>
      <c r="P13" s="172"/>
      <c r="Q13" s="172">
        <f>SUM(Q14:Q16)</f>
        <v>0</v>
      </c>
      <c r="R13" s="172"/>
      <c r="S13" s="172"/>
      <c r="T13" s="173"/>
      <c r="U13" s="167"/>
      <c r="V13" s="167">
        <f>SUM(V14:V16)</f>
        <v>0</v>
      </c>
      <c r="W13" s="167"/>
      <c r="AG13" t="s">
        <v>306</v>
      </c>
    </row>
    <row r="14" spans="1:60" outlineLevel="1" x14ac:dyDescent="0.2">
      <c r="A14" s="174">
        <v>2</v>
      </c>
      <c r="B14" s="175" t="s">
        <v>1309</v>
      </c>
      <c r="C14" s="185" t="s">
        <v>1310</v>
      </c>
      <c r="D14" s="176" t="s">
        <v>398</v>
      </c>
      <c r="E14" s="177">
        <v>1.05</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t="s">
        <v>1311</v>
      </c>
      <c r="S14" s="179" t="s">
        <v>310</v>
      </c>
      <c r="T14" s="180" t="s">
        <v>311</v>
      </c>
      <c r="U14" s="160">
        <v>0</v>
      </c>
      <c r="V14" s="160">
        <f>ROUND(E14*U14,2)</f>
        <v>0</v>
      </c>
      <c r="W14" s="160"/>
      <c r="X14" s="150"/>
      <c r="Y14" s="150"/>
      <c r="Z14" s="150"/>
      <c r="AA14" s="150"/>
      <c r="AB14" s="150"/>
      <c r="AC14" s="150"/>
      <c r="AD14" s="150"/>
      <c r="AE14" s="150"/>
      <c r="AF14" s="150"/>
      <c r="AG14" s="150" t="s">
        <v>499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9" t="s">
        <v>1312</v>
      </c>
      <c r="D15" s="260"/>
      <c r="E15" s="260"/>
      <c r="F15" s="260"/>
      <c r="G15" s="2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388</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
      <c r="A17" s="168" t="s">
        <v>305</v>
      </c>
      <c r="B17" s="169" t="s">
        <v>227</v>
      </c>
      <c r="C17" s="184" t="s">
        <v>228</v>
      </c>
      <c r="D17" s="170"/>
      <c r="E17" s="171"/>
      <c r="F17" s="172"/>
      <c r="G17" s="172">
        <f>SUMIF(AG18:AG20,"&lt;&gt;NOR",G18:G20)</f>
        <v>0</v>
      </c>
      <c r="H17" s="172"/>
      <c r="I17" s="172">
        <f>SUM(I18:I20)</f>
        <v>0</v>
      </c>
      <c r="J17" s="172"/>
      <c r="K17" s="172">
        <f>SUM(K18:K20)</f>
        <v>0</v>
      </c>
      <c r="L17" s="172"/>
      <c r="M17" s="172">
        <f>SUM(M18:M20)</f>
        <v>0</v>
      </c>
      <c r="N17" s="172"/>
      <c r="O17" s="172">
        <f>SUM(O18:O20)</f>
        <v>0</v>
      </c>
      <c r="P17" s="172"/>
      <c r="Q17" s="172">
        <f>SUM(Q18:Q20)</f>
        <v>0</v>
      </c>
      <c r="R17" s="172"/>
      <c r="S17" s="172"/>
      <c r="T17" s="173"/>
      <c r="U17" s="167"/>
      <c r="V17" s="167">
        <f>SUM(V18:V20)</f>
        <v>0</v>
      </c>
      <c r="W17" s="167"/>
      <c r="AG17" t="s">
        <v>306</v>
      </c>
    </row>
    <row r="18" spans="1:60" outlineLevel="1" x14ac:dyDescent="0.2">
      <c r="A18" s="174">
        <v>3</v>
      </c>
      <c r="B18" s="175" t="s">
        <v>1313</v>
      </c>
      <c r="C18" s="185" t="s">
        <v>1314</v>
      </c>
      <c r="D18" s="176" t="s">
        <v>398</v>
      </c>
      <c r="E18" s="177">
        <v>1.95</v>
      </c>
      <c r="F18" s="178"/>
      <c r="G18" s="179">
        <f>ROUND(E18*F18,2)</f>
        <v>0</v>
      </c>
      <c r="H18" s="178"/>
      <c r="I18" s="179">
        <f>ROUND(E18*H18,2)</f>
        <v>0</v>
      </c>
      <c r="J18" s="178"/>
      <c r="K18" s="179">
        <f>ROUND(E18*J18,2)</f>
        <v>0</v>
      </c>
      <c r="L18" s="179">
        <v>21</v>
      </c>
      <c r="M18" s="179">
        <f>G18*(1+L18/100)</f>
        <v>0</v>
      </c>
      <c r="N18" s="179">
        <v>0</v>
      </c>
      <c r="O18" s="179">
        <f>ROUND(E18*N18,2)</f>
        <v>0</v>
      </c>
      <c r="P18" s="179">
        <v>0</v>
      </c>
      <c r="Q18" s="179">
        <f>ROUND(E18*P18,2)</f>
        <v>0</v>
      </c>
      <c r="R18" s="179" t="s">
        <v>1311</v>
      </c>
      <c r="S18" s="179" t="s">
        <v>310</v>
      </c>
      <c r="T18" s="180" t="s">
        <v>311</v>
      </c>
      <c r="U18" s="160">
        <v>0</v>
      </c>
      <c r="V18" s="160">
        <f>ROUND(E18*U18,2)</f>
        <v>0</v>
      </c>
      <c r="W18" s="160"/>
      <c r="X18" s="150"/>
      <c r="Y18" s="150"/>
      <c r="Z18" s="150"/>
      <c r="AA18" s="150"/>
      <c r="AB18" s="150"/>
      <c r="AC18" s="150"/>
      <c r="AD18" s="150"/>
      <c r="AE18" s="150"/>
      <c r="AF18" s="150"/>
      <c r="AG18" s="150" t="s">
        <v>499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1183</v>
      </c>
      <c r="D19" s="260"/>
      <c r="E19" s="260"/>
      <c r="F19" s="260"/>
      <c r="G19" s="2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388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305</v>
      </c>
      <c r="B21" s="169" t="s">
        <v>229</v>
      </c>
      <c r="C21" s="184" t="s">
        <v>230</v>
      </c>
      <c r="D21" s="170"/>
      <c r="E21" s="171"/>
      <c r="F21" s="172"/>
      <c r="G21" s="172">
        <f>SUMIF(AG22:AG24,"&lt;&gt;NOR",G22:G24)</f>
        <v>0</v>
      </c>
      <c r="H21" s="172"/>
      <c r="I21" s="172">
        <f>SUM(I22:I24)</f>
        <v>0</v>
      </c>
      <c r="J21" s="172"/>
      <c r="K21" s="172">
        <f>SUM(K22:K24)</f>
        <v>0</v>
      </c>
      <c r="L21" s="172"/>
      <c r="M21" s="172">
        <f>SUM(M22:M24)</f>
        <v>0</v>
      </c>
      <c r="N21" s="172"/>
      <c r="O21" s="172">
        <f>SUM(O22:O24)</f>
        <v>0</v>
      </c>
      <c r="P21" s="172"/>
      <c r="Q21" s="172">
        <f>SUM(Q22:Q24)</f>
        <v>0</v>
      </c>
      <c r="R21" s="172"/>
      <c r="S21" s="172"/>
      <c r="T21" s="173"/>
      <c r="U21" s="167"/>
      <c r="V21" s="167">
        <f>SUM(V22:V24)</f>
        <v>0</v>
      </c>
      <c r="W21" s="167"/>
      <c r="AG21" t="s">
        <v>306</v>
      </c>
    </row>
    <row r="22" spans="1:60" outlineLevel="1" x14ac:dyDescent="0.2">
      <c r="A22" s="174">
        <v>4</v>
      </c>
      <c r="B22" s="175" t="s">
        <v>1315</v>
      </c>
      <c r="C22" s="185" t="s">
        <v>1316</v>
      </c>
      <c r="D22" s="176" t="s">
        <v>398</v>
      </c>
      <c r="E22" s="177">
        <v>0.2</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t="s">
        <v>1311</v>
      </c>
      <c r="S22" s="179" t="s">
        <v>310</v>
      </c>
      <c r="T22" s="180" t="s">
        <v>311</v>
      </c>
      <c r="U22" s="160">
        <v>0</v>
      </c>
      <c r="V22" s="160">
        <f>ROUND(E22*U22,2)</f>
        <v>0</v>
      </c>
      <c r="W22" s="160"/>
      <c r="X22" s="150"/>
      <c r="Y22" s="150"/>
      <c r="Z22" s="150"/>
      <c r="AA22" s="150"/>
      <c r="AB22" s="150"/>
      <c r="AC22" s="150"/>
      <c r="AD22" s="150"/>
      <c r="AE22" s="150"/>
      <c r="AF22" s="150"/>
      <c r="AG22" s="150" t="s">
        <v>499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9" t="s">
        <v>1183</v>
      </c>
      <c r="D23" s="260"/>
      <c r="E23" s="260"/>
      <c r="F23" s="260"/>
      <c r="G23" s="2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388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305</v>
      </c>
      <c r="B25" s="169" t="s">
        <v>231</v>
      </c>
      <c r="C25" s="184" t="s">
        <v>232</v>
      </c>
      <c r="D25" s="170"/>
      <c r="E25" s="171"/>
      <c r="F25" s="172"/>
      <c r="G25" s="172">
        <f>SUMIF(AG26:AG28,"&lt;&gt;NOR",G26:G28)</f>
        <v>0</v>
      </c>
      <c r="H25" s="172"/>
      <c r="I25" s="172">
        <f>SUM(I26:I28)</f>
        <v>0</v>
      </c>
      <c r="J25" s="172"/>
      <c r="K25" s="172">
        <f>SUM(K26:K28)</f>
        <v>0</v>
      </c>
      <c r="L25" s="172"/>
      <c r="M25" s="172">
        <f>SUM(M26:M28)</f>
        <v>0</v>
      </c>
      <c r="N25" s="172"/>
      <c r="O25" s="172">
        <f>SUM(O26:O28)</f>
        <v>0</v>
      </c>
      <c r="P25" s="172"/>
      <c r="Q25" s="172">
        <f>SUM(Q26:Q28)</f>
        <v>0</v>
      </c>
      <c r="R25" s="172"/>
      <c r="S25" s="172"/>
      <c r="T25" s="173"/>
      <c r="U25" s="167"/>
      <c r="V25" s="167">
        <f>SUM(V26:V28)</f>
        <v>0</v>
      </c>
      <c r="W25" s="167"/>
      <c r="AG25" t="s">
        <v>306</v>
      </c>
    </row>
    <row r="26" spans="1:60" outlineLevel="1" x14ac:dyDescent="0.2">
      <c r="A26" s="174">
        <v>5</v>
      </c>
      <c r="B26" s="175" t="s">
        <v>1317</v>
      </c>
      <c r="C26" s="185" t="s">
        <v>1318</v>
      </c>
      <c r="D26" s="176" t="s">
        <v>398</v>
      </c>
      <c r="E26" s="177">
        <v>0.02</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t="s">
        <v>1092</v>
      </c>
      <c r="S26" s="179" t="s">
        <v>310</v>
      </c>
      <c r="T26" s="180" t="s">
        <v>311</v>
      </c>
      <c r="U26" s="160">
        <v>0</v>
      </c>
      <c r="V26" s="160">
        <f>ROUND(E26*U26,2)</f>
        <v>0</v>
      </c>
      <c r="W26" s="160"/>
      <c r="X26" s="150"/>
      <c r="Y26" s="150"/>
      <c r="Z26" s="150"/>
      <c r="AA26" s="150"/>
      <c r="AB26" s="150"/>
      <c r="AC26" s="150"/>
      <c r="AD26" s="150"/>
      <c r="AE26" s="150"/>
      <c r="AF26" s="150"/>
      <c r="AG26" s="150" t="s">
        <v>499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1025</v>
      </c>
      <c r="D27" s="260"/>
      <c r="E27" s="260"/>
      <c r="F27" s="260"/>
      <c r="G27" s="2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388</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315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
      <c r="A29" s="168" t="s">
        <v>305</v>
      </c>
      <c r="B29" s="169" t="s">
        <v>240</v>
      </c>
      <c r="C29" s="184" t="s">
        <v>226</v>
      </c>
      <c r="D29" s="170"/>
      <c r="E29" s="171"/>
      <c r="F29" s="172"/>
      <c r="G29" s="172">
        <f>SUMIF(AG30:AG123,"&lt;&gt;NOR",G30:G123)</f>
        <v>0</v>
      </c>
      <c r="H29" s="172"/>
      <c r="I29" s="172">
        <f>SUM(I30:I123)</f>
        <v>0</v>
      </c>
      <c r="J29" s="172"/>
      <c r="K29" s="172">
        <f>SUM(K30:K123)</f>
        <v>0</v>
      </c>
      <c r="L29" s="172"/>
      <c r="M29" s="172">
        <f>SUM(M30:M123)</f>
        <v>0</v>
      </c>
      <c r="N29" s="172"/>
      <c r="O29" s="172">
        <f>SUM(O30:O123)</f>
        <v>0</v>
      </c>
      <c r="P29" s="172"/>
      <c r="Q29" s="172">
        <f>SUM(Q30:Q123)</f>
        <v>0</v>
      </c>
      <c r="R29" s="172"/>
      <c r="S29" s="172"/>
      <c r="T29" s="173"/>
      <c r="U29" s="167"/>
      <c r="V29" s="167">
        <f>SUM(V30:V123)</f>
        <v>0</v>
      </c>
      <c r="W29" s="167"/>
      <c r="AG29" t="s">
        <v>306</v>
      </c>
    </row>
    <row r="30" spans="1:60" outlineLevel="1" x14ac:dyDescent="0.2">
      <c r="A30" s="174">
        <v>6</v>
      </c>
      <c r="B30" s="175" t="s">
        <v>1319</v>
      </c>
      <c r="C30" s="185" t="s">
        <v>1320</v>
      </c>
      <c r="D30" s="176" t="s">
        <v>377</v>
      </c>
      <c r="E30" s="177">
        <v>28</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t="s">
        <v>1311</v>
      </c>
      <c r="S30" s="179" t="s">
        <v>310</v>
      </c>
      <c r="T30" s="180" t="s">
        <v>311</v>
      </c>
      <c r="U30" s="160">
        <v>0</v>
      </c>
      <c r="V30" s="160">
        <f>ROUND(E30*U30,2)</f>
        <v>0</v>
      </c>
      <c r="W30" s="160"/>
      <c r="X30" s="150"/>
      <c r="Y30" s="150"/>
      <c r="Z30" s="150"/>
      <c r="AA30" s="150"/>
      <c r="AB30" s="150"/>
      <c r="AC30" s="150"/>
      <c r="AD30" s="150"/>
      <c r="AE30" s="150"/>
      <c r="AF30" s="150"/>
      <c r="AG30" s="150" t="s">
        <v>556</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59" t="s">
        <v>1321</v>
      </c>
      <c r="D31" s="260"/>
      <c r="E31" s="260"/>
      <c r="F31" s="260"/>
      <c r="G31" s="2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388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1322</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335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1323</v>
      </c>
      <c r="D33" s="165"/>
      <c r="E33" s="166">
        <v>28</v>
      </c>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335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315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7</v>
      </c>
      <c r="B35" s="175" t="s">
        <v>1324</v>
      </c>
      <c r="C35" s="185" t="s">
        <v>1325</v>
      </c>
      <c r="D35" s="176" t="s">
        <v>377</v>
      </c>
      <c r="E35" s="177">
        <v>6</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t="s">
        <v>1311</v>
      </c>
      <c r="S35" s="179" t="s">
        <v>310</v>
      </c>
      <c r="T35" s="180" t="s">
        <v>311</v>
      </c>
      <c r="U35" s="160">
        <v>0</v>
      </c>
      <c r="V35" s="160">
        <f>ROUND(E35*U35,2)</f>
        <v>0</v>
      </c>
      <c r="W35" s="160"/>
      <c r="X35" s="150"/>
      <c r="Y35" s="150"/>
      <c r="Z35" s="150"/>
      <c r="AA35" s="150"/>
      <c r="AB35" s="150"/>
      <c r="AC35" s="150"/>
      <c r="AD35" s="150"/>
      <c r="AE35" s="150"/>
      <c r="AF35" s="150"/>
      <c r="AG35" s="150" t="s">
        <v>556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59" t="s">
        <v>1321</v>
      </c>
      <c r="D36" s="260"/>
      <c r="E36" s="260"/>
      <c r="F36" s="260"/>
      <c r="G36" s="2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388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1326</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335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150</v>
      </c>
      <c r="D38" s="165"/>
      <c r="E38" s="166">
        <v>6</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335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74">
        <v>8</v>
      </c>
      <c r="B40" s="175" t="s">
        <v>1327</v>
      </c>
      <c r="C40" s="185" t="s">
        <v>1328</v>
      </c>
      <c r="D40" s="176" t="s">
        <v>377</v>
      </c>
      <c r="E40" s="177">
        <v>2</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t="s">
        <v>1311</v>
      </c>
      <c r="S40" s="179" t="s">
        <v>310</v>
      </c>
      <c r="T40" s="180" t="s">
        <v>311</v>
      </c>
      <c r="U40" s="160">
        <v>0</v>
      </c>
      <c r="V40" s="160">
        <f>ROUND(E40*U40,2)</f>
        <v>0</v>
      </c>
      <c r="W40" s="160"/>
      <c r="X40" s="150"/>
      <c r="Y40" s="150"/>
      <c r="Z40" s="150"/>
      <c r="AA40" s="150"/>
      <c r="AB40" s="150"/>
      <c r="AC40" s="150"/>
      <c r="AD40" s="150"/>
      <c r="AE40" s="150"/>
      <c r="AF40" s="150"/>
      <c r="AG40" s="150" t="s">
        <v>556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1329</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1330</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122</v>
      </c>
      <c r="D43" s="165"/>
      <c r="E43" s="166">
        <v>2</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335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9</v>
      </c>
      <c r="B45" s="175" t="s">
        <v>1331</v>
      </c>
      <c r="C45" s="185" t="s">
        <v>1332</v>
      </c>
      <c r="D45" s="176" t="s">
        <v>460</v>
      </c>
      <c r="E45" s="177">
        <v>223</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t="s">
        <v>1311</v>
      </c>
      <c r="S45" s="179" t="s">
        <v>310</v>
      </c>
      <c r="T45" s="180" t="s">
        <v>311</v>
      </c>
      <c r="U45" s="160">
        <v>0</v>
      </c>
      <c r="V45" s="160">
        <f>ROUND(E45*U45,2)</f>
        <v>0</v>
      </c>
      <c r="W45" s="160"/>
      <c r="X45" s="150"/>
      <c r="Y45" s="150"/>
      <c r="Z45" s="150"/>
      <c r="AA45" s="150"/>
      <c r="AB45" s="150"/>
      <c r="AC45" s="150"/>
      <c r="AD45" s="150"/>
      <c r="AE45" s="150"/>
      <c r="AF45" s="150"/>
      <c r="AG45" s="150" t="s">
        <v>556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1333</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1334</v>
      </c>
      <c r="D47" s="165"/>
      <c r="E47" s="166">
        <v>223</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315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10</v>
      </c>
      <c r="B49" s="175" t="s">
        <v>1335</v>
      </c>
      <c r="C49" s="185" t="s">
        <v>1336</v>
      </c>
      <c r="D49" s="176" t="s">
        <v>460</v>
      </c>
      <c r="E49" s="177">
        <v>223</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t="s">
        <v>1311</v>
      </c>
      <c r="S49" s="179" t="s">
        <v>310</v>
      </c>
      <c r="T49" s="180" t="s">
        <v>311</v>
      </c>
      <c r="U49" s="160">
        <v>0</v>
      </c>
      <c r="V49" s="160">
        <f>ROUND(E49*U49,2)</f>
        <v>0</v>
      </c>
      <c r="W49" s="160"/>
      <c r="X49" s="150"/>
      <c r="Y49" s="150"/>
      <c r="Z49" s="150"/>
      <c r="AA49" s="150"/>
      <c r="AB49" s="150"/>
      <c r="AC49" s="150"/>
      <c r="AD49" s="150"/>
      <c r="AE49" s="150"/>
      <c r="AF49" s="150"/>
      <c r="AG49" s="150" t="s">
        <v>556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1333</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1334</v>
      </c>
      <c r="D51" s="165"/>
      <c r="E51" s="166">
        <v>223</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11</v>
      </c>
      <c r="B53" s="175" t="s">
        <v>1337</v>
      </c>
      <c r="C53" s="185" t="s">
        <v>1338</v>
      </c>
      <c r="D53" s="176" t="s">
        <v>1339</v>
      </c>
      <c r="E53" s="177">
        <v>32</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342</v>
      </c>
      <c r="T53" s="180" t="s">
        <v>311</v>
      </c>
      <c r="U53" s="160">
        <v>0</v>
      </c>
      <c r="V53" s="160">
        <f>ROUND(E53*U53,2)</f>
        <v>0</v>
      </c>
      <c r="W53" s="160"/>
      <c r="X53" s="150"/>
      <c r="Y53" s="150"/>
      <c r="Z53" s="150"/>
      <c r="AA53" s="150"/>
      <c r="AB53" s="150"/>
      <c r="AC53" s="150"/>
      <c r="AD53" s="150"/>
      <c r="AE53" s="150"/>
      <c r="AF53" s="150"/>
      <c r="AG53" s="150" t="s">
        <v>556</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1340</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335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1341</v>
      </c>
      <c r="D55" s="165"/>
      <c r="E55" s="166">
        <v>32</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12</v>
      </c>
      <c r="B57" s="175" t="s">
        <v>1342</v>
      </c>
      <c r="C57" s="185" t="s">
        <v>1343</v>
      </c>
      <c r="D57" s="176" t="s">
        <v>377</v>
      </c>
      <c r="E57" s="177">
        <v>1</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342</v>
      </c>
      <c r="T57" s="180" t="s">
        <v>311</v>
      </c>
      <c r="U57" s="160">
        <v>0</v>
      </c>
      <c r="V57" s="160">
        <f>ROUND(E57*U57,2)</f>
        <v>0</v>
      </c>
      <c r="W57" s="160"/>
      <c r="X57" s="150"/>
      <c r="Y57" s="150"/>
      <c r="Z57" s="150"/>
      <c r="AA57" s="150"/>
      <c r="AB57" s="150"/>
      <c r="AC57" s="150"/>
      <c r="AD57" s="150"/>
      <c r="AE57" s="150"/>
      <c r="AF57" s="150"/>
      <c r="AG57" s="150" t="s">
        <v>556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1344</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335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1345</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92</v>
      </c>
      <c r="D60" s="165"/>
      <c r="E60" s="166">
        <v>1</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335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315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4">
        <v>13</v>
      </c>
      <c r="B62" s="175" t="s">
        <v>1346</v>
      </c>
      <c r="C62" s="185" t="s">
        <v>1347</v>
      </c>
      <c r="D62" s="176" t="s">
        <v>377</v>
      </c>
      <c r="E62" s="177">
        <v>6</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342</v>
      </c>
      <c r="T62" s="180" t="s">
        <v>311</v>
      </c>
      <c r="U62" s="160">
        <v>0</v>
      </c>
      <c r="V62" s="160">
        <f>ROUND(E62*U62,2)</f>
        <v>0</v>
      </c>
      <c r="W62" s="160"/>
      <c r="X62" s="150"/>
      <c r="Y62" s="150"/>
      <c r="Z62" s="150"/>
      <c r="AA62" s="150"/>
      <c r="AB62" s="150"/>
      <c r="AC62" s="150"/>
      <c r="AD62" s="150"/>
      <c r="AE62" s="150"/>
      <c r="AF62" s="150"/>
      <c r="AG62" s="150" t="s">
        <v>556</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1348</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335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1349</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335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150</v>
      </c>
      <c r="D65" s="165"/>
      <c r="E65" s="166">
        <v>6</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335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315</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14</v>
      </c>
      <c r="B67" s="175" t="s">
        <v>1350</v>
      </c>
      <c r="C67" s="185" t="s">
        <v>1351</v>
      </c>
      <c r="D67" s="176" t="s">
        <v>377</v>
      </c>
      <c r="E67" s="177">
        <v>5</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342</v>
      </c>
      <c r="T67" s="180" t="s">
        <v>311</v>
      </c>
      <c r="U67" s="160">
        <v>0</v>
      </c>
      <c r="V67" s="160">
        <f>ROUND(E67*U67,2)</f>
        <v>0</v>
      </c>
      <c r="W67" s="160"/>
      <c r="X67" s="150"/>
      <c r="Y67" s="150"/>
      <c r="Z67" s="150"/>
      <c r="AA67" s="150"/>
      <c r="AB67" s="150"/>
      <c r="AC67" s="150"/>
      <c r="AD67" s="150"/>
      <c r="AE67" s="150"/>
      <c r="AF67" s="150"/>
      <c r="AG67" s="150" t="s">
        <v>556</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1352</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335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147</v>
      </c>
      <c r="D69" s="165"/>
      <c r="E69" s="166">
        <v>5</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6"/>
      <c r="D70" s="247"/>
      <c r="E70" s="247"/>
      <c r="F70" s="247"/>
      <c r="G70" s="247"/>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4">
        <v>15</v>
      </c>
      <c r="B71" s="175" t="s">
        <v>1353</v>
      </c>
      <c r="C71" s="185" t="s">
        <v>1354</v>
      </c>
      <c r="D71" s="176" t="s">
        <v>460</v>
      </c>
      <c r="E71" s="177">
        <v>25</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342</v>
      </c>
      <c r="T71" s="180" t="s">
        <v>311</v>
      </c>
      <c r="U71" s="160">
        <v>0</v>
      </c>
      <c r="V71" s="160">
        <f>ROUND(E71*U71,2)</f>
        <v>0</v>
      </c>
      <c r="W71" s="160"/>
      <c r="X71" s="150"/>
      <c r="Y71" s="150"/>
      <c r="Z71" s="150"/>
      <c r="AA71" s="150"/>
      <c r="AB71" s="150"/>
      <c r="AC71" s="150"/>
      <c r="AD71" s="150"/>
      <c r="AE71" s="150"/>
      <c r="AF71" s="150"/>
      <c r="AG71" s="150" t="s">
        <v>556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1355</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335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908</v>
      </c>
      <c r="D73" s="165"/>
      <c r="E73" s="166">
        <v>25</v>
      </c>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335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1" x14ac:dyDescent="0.2">
      <c r="A75" s="174">
        <v>16</v>
      </c>
      <c r="B75" s="175" t="s">
        <v>1356</v>
      </c>
      <c r="C75" s="185" t="s">
        <v>1357</v>
      </c>
      <c r="D75" s="176" t="s">
        <v>460</v>
      </c>
      <c r="E75" s="177">
        <v>84</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342</v>
      </c>
      <c r="T75" s="180" t="s">
        <v>311</v>
      </c>
      <c r="U75" s="160">
        <v>0</v>
      </c>
      <c r="V75" s="160">
        <f>ROUND(E75*U75,2)</f>
        <v>0</v>
      </c>
      <c r="W75" s="160"/>
      <c r="X75" s="150"/>
      <c r="Y75" s="150"/>
      <c r="Z75" s="150"/>
      <c r="AA75" s="150"/>
      <c r="AB75" s="150"/>
      <c r="AC75" s="150"/>
      <c r="AD75" s="150"/>
      <c r="AE75" s="150"/>
      <c r="AF75" s="150"/>
      <c r="AG75" s="150" t="s">
        <v>556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1358</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335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1359</v>
      </c>
      <c r="D77" s="165"/>
      <c r="E77" s="166">
        <v>84</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17</v>
      </c>
      <c r="B79" s="175" t="s">
        <v>1360</v>
      </c>
      <c r="C79" s="185" t="s">
        <v>1361</v>
      </c>
      <c r="D79" s="176" t="s">
        <v>460</v>
      </c>
      <c r="E79" s="177">
        <v>32</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342</v>
      </c>
      <c r="T79" s="180" t="s">
        <v>311</v>
      </c>
      <c r="U79" s="160">
        <v>0</v>
      </c>
      <c r="V79" s="160">
        <f>ROUND(E79*U79,2)</f>
        <v>0</v>
      </c>
      <c r="W79" s="160"/>
      <c r="X79" s="150"/>
      <c r="Y79" s="150"/>
      <c r="Z79" s="150"/>
      <c r="AA79" s="150"/>
      <c r="AB79" s="150"/>
      <c r="AC79" s="150"/>
      <c r="AD79" s="150"/>
      <c r="AE79" s="150"/>
      <c r="AF79" s="150"/>
      <c r="AG79" s="150" t="s">
        <v>556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1362</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335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1341</v>
      </c>
      <c r="D81" s="165"/>
      <c r="E81" s="166">
        <v>32</v>
      </c>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6"/>
      <c r="D82" s="247"/>
      <c r="E82" s="247"/>
      <c r="F82" s="247"/>
      <c r="G82" s="247"/>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2.5" outlineLevel="1" x14ac:dyDescent="0.2">
      <c r="A83" s="174">
        <v>18</v>
      </c>
      <c r="B83" s="175" t="s">
        <v>1363</v>
      </c>
      <c r="C83" s="185" t="s">
        <v>1364</v>
      </c>
      <c r="D83" s="176" t="s">
        <v>377</v>
      </c>
      <c r="E83" s="177">
        <v>38</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342</v>
      </c>
      <c r="T83" s="180" t="s">
        <v>311</v>
      </c>
      <c r="U83" s="160">
        <v>0</v>
      </c>
      <c r="V83" s="160">
        <f>ROUND(E83*U83,2)</f>
        <v>0</v>
      </c>
      <c r="W83" s="160"/>
      <c r="X83" s="150"/>
      <c r="Y83" s="150"/>
      <c r="Z83" s="150"/>
      <c r="AA83" s="150"/>
      <c r="AB83" s="150"/>
      <c r="AC83" s="150"/>
      <c r="AD83" s="150"/>
      <c r="AE83" s="150"/>
      <c r="AF83" s="150"/>
      <c r="AG83" s="150" t="s">
        <v>556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57"/>
      <c r="B84" s="158"/>
      <c r="C84" s="186" t="s">
        <v>1365</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335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1366</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1367</v>
      </c>
      <c r="D86" s="165"/>
      <c r="E86" s="166">
        <v>38</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4">
        <v>19</v>
      </c>
      <c r="B88" s="175" t="s">
        <v>1368</v>
      </c>
      <c r="C88" s="185" t="s">
        <v>1369</v>
      </c>
      <c r="D88" s="176" t="s">
        <v>1339</v>
      </c>
      <c r="E88" s="177">
        <v>16</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342</v>
      </c>
      <c r="T88" s="180" t="s">
        <v>311</v>
      </c>
      <c r="U88" s="160">
        <v>0</v>
      </c>
      <c r="V88" s="160">
        <f>ROUND(E88*U88,2)</f>
        <v>0</v>
      </c>
      <c r="W88" s="160"/>
      <c r="X88" s="150"/>
      <c r="Y88" s="150"/>
      <c r="Z88" s="150"/>
      <c r="AA88" s="150"/>
      <c r="AB88" s="150"/>
      <c r="AC88" s="150"/>
      <c r="AD88" s="150"/>
      <c r="AE88" s="150"/>
      <c r="AF88" s="150"/>
      <c r="AG88" s="150" t="s">
        <v>556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1370</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335</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114</v>
      </c>
      <c r="D90" s="165"/>
      <c r="E90" s="166">
        <v>16</v>
      </c>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6"/>
      <c r="D91" s="247"/>
      <c r="E91" s="247"/>
      <c r="F91" s="247"/>
      <c r="G91" s="247"/>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315</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4">
        <v>20</v>
      </c>
      <c r="B92" s="175" t="s">
        <v>1371</v>
      </c>
      <c r="C92" s="185" t="s">
        <v>1372</v>
      </c>
      <c r="D92" s="176" t="s">
        <v>460</v>
      </c>
      <c r="E92" s="177">
        <v>62</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342</v>
      </c>
      <c r="T92" s="180" t="s">
        <v>311</v>
      </c>
      <c r="U92" s="160">
        <v>0</v>
      </c>
      <c r="V92" s="160">
        <f>ROUND(E92*U92,2)</f>
        <v>0</v>
      </c>
      <c r="W92" s="160"/>
      <c r="X92" s="150"/>
      <c r="Y92" s="150"/>
      <c r="Z92" s="150"/>
      <c r="AA92" s="150"/>
      <c r="AB92" s="150"/>
      <c r="AC92" s="150"/>
      <c r="AD92" s="150"/>
      <c r="AE92" s="150"/>
      <c r="AF92" s="150"/>
      <c r="AG92" s="150" t="s">
        <v>556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1373</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335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1374</v>
      </c>
      <c r="D94" s="165"/>
      <c r="E94" s="166">
        <v>62</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335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46"/>
      <c r="D95" s="247"/>
      <c r="E95" s="247"/>
      <c r="F95" s="247"/>
      <c r="G95" s="247"/>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315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2.5" outlineLevel="1" x14ac:dyDescent="0.2">
      <c r="A96" s="174">
        <v>21</v>
      </c>
      <c r="B96" s="175" t="s">
        <v>1375</v>
      </c>
      <c r="C96" s="185" t="s">
        <v>1376</v>
      </c>
      <c r="D96" s="176" t="s">
        <v>460</v>
      </c>
      <c r="E96" s="177">
        <v>37</v>
      </c>
      <c r="F96" s="178"/>
      <c r="G96" s="179">
        <f>ROUND(E96*F96,2)</f>
        <v>0</v>
      </c>
      <c r="H96" s="178"/>
      <c r="I96" s="179">
        <f>ROUND(E96*H96,2)</f>
        <v>0</v>
      </c>
      <c r="J96" s="178"/>
      <c r="K96" s="179">
        <f>ROUND(E96*J96,2)</f>
        <v>0</v>
      </c>
      <c r="L96" s="179">
        <v>21</v>
      </c>
      <c r="M96" s="179">
        <f>G96*(1+L96/100)</f>
        <v>0</v>
      </c>
      <c r="N96" s="179">
        <v>0</v>
      </c>
      <c r="O96" s="179">
        <f>ROUND(E96*N96,2)</f>
        <v>0</v>
      </c>
      <c r="P96" s="179">
        <v>0</v>
      </c>
      <c r="Q96" s="179">
        <f>ROUND(E96*P96,2)</f>
        <v>0</v>
      </c>
      <c r="R96" s="179"/>
      <c r="S96" s="179" t="s">
        <v>342</v>
      </c>
      <c r="T96" s="180" t="s">
        <v>311</v>
      </c>
      <c r="U96" s="160">
        <v>0</v>
      </c>
      <c r="V96" s="160">
        <f>ROUND(E96*U96,2)</f>
        <v>0</v>
      </c>
      <c r="W96" s="160"/>
      <c r="X96" s="150"/>
      <c r="Y96" s="150"/>
      <c r="Z96" s="150"/>
      <c r="AA96" s="150"/>
      <c r="AB96" s="150"/>
      <c r="AC96" s="150"/>
      <c r="AD96" s="150"/>
      <c r="AE96" s="150"/>
      <c r="AF96" s="150"/>
      <c r="AG96" s="150" t="s">
        <v>556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1377</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335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1378</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335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1379</v>
      </c>
      <c r="D99" s="165"/>
      <c r="E99" s="166">
        <v>37</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335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4">
        <v>22</v>
      </c>
      <c r="B101" s="175" t="s">
        <v>1380</v>
      </c>
      <c r="C101" s="185" t="s">
        <v>1381</v>
      </c>
      <c r="D101" s="176" t="s">
        <v>460</v>
      </c>
      <c r="E101" s="177">
        <v>99</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342</v>
      </c>
      <c r="T101" s="180" t="s">
        <v>311</v>
      </c>
      <c r="U101" s="160">
        <v>0</v>
      </c>
      <c r="V101" s="160">
        <f>ROUND(E101*U101,2)</f>
        <v>0</v>
      </c>
      <c r="W101" s="160"/>
      <c r="X101" s="150"/>
      <c r="Y101" s="150"/>
      <c r="Z101" s="150"/>
      <c r="AA101" s="150"/>
      <c r="AB101" s="150"/>
      <c r="AC101" s="150"/>
      <c r="AD101" s="150"/>
      <c r="AE101" s="150"/>
      <c r="AF101" s="150"/>
      <c r="AG101" s="150" t="s">
        <v>556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1382</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1383</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177</v>
      </c>
      <c r="D104" s="165"/>
      <c r="E104" s="166">
        <v>99</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335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74">
        <v>23</v>
      </c>
      <c r="B106" s="175" t="s">
        <v>1384</v>
      </c>
      <c r="C106" s="185" t="s">
        <v>1385</v>
      </c>
      <c r="D106" s="176" t="s">
        <v>460</v>
      </c>
      <c r="E106" s="177">
        <v>25</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342</v>
      </c>
      <c r="T106" s="180" t="s">
        <v>311</v>
      </c>
      <c r="U106" s="160">
        <v>0</v>
      </c>
      <c r="V106" s="160">
        <f>ROUND(E106*U106,2)</f>
        <v>0</v>
      </c>
      <c r="W106" s="160"/>
      <c r="X106" s="150"/>
      <c r="Y106" s="150"/>
      <c r="Z106" s="150"/>
      <c r="AA106" s="150"/>
      <c r="AB106" s="150"/>
      <c r="AC106" s="150"/>
      <c r="AD106" s="150"/>
      <c r="AE106" s="150"/>
      <c r="AF106" s="150"/>
      <c r="AG106" s="150" t="s">
        <v>556</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1386</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908</v>
      </c>
      <c r="D108" s="165"/>
      <c r="E108" s="166">
        <v>25</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335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6"/>
      <c r="D109" s="247"/>
      <c r="E109" s="247"/>
      <c r="F109" s="247"/>
      <c r="G109" s="247"/>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4">
        <v>24</v>
      </c>
      <c r="B110" s="175" t="s">
        <v>1387</v>
      </c>
      <c r="C110" s="185" t="s">
        <v>1388</v>
      </c>
      <c r="D110" s="176" t="s">
        <v>377</v>
      </c>
      <c r="E110" s="177">
        <v>1</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342</v>
      </c>
      <c r="T110" s="180" t="s">
        <v>311</v>
      </c>
      <c r="U110" s="160">
        <v>0</v>
      </c>
      <c r="V110" s="160">
        <f>ROUND(E110*U110,2)</f>
        <v>0</v>
      </c>
      <c r="W110" s="160"/>
      <c r="X110" s="150"/>
      <c r="Y110" s="150"/>
      <c r="Z110" s="150"/>
      <c r="AA110" s="150"/>
      <c r="AB110" s="150"/>
      <c r="AC110" s="150"/>
      <c r="AD110" s="150"/>
      <c r="AE110" s="150"/>
      <c r="AF110" s="150"/>
      <c r="AG110" s="150" t="s">
        <v>556</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1389</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92</v>
      </c>
      <c r="D112" s="165"/>
      <c r="E112" s="166">
        <v>1</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335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22.5" outlineLevel="1" x14ac:dyDescent="0.2">
      <c r="A114" s="174">
        <v>25</v>
      </c>
      <c r="B114" s="175" t="s">
        <v>1390</v>
      </c>
      <c r="C114" s="185" t="s">
        <v>1391</v>
      </c>
      <c r="D114" s="176" t="s">
        <v>377</v>
      </c>
      <c r="E114" s="177">
        <v>1</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342</v>
      </c>
      <c r="T114" s="180" t="s">
        <v>311</v>
      </c>
      <c r="U114" s="160">
        <v>0</v>
      </c>
      <c r="V114" s="160">
        <f>ROUND(E114*U114,2)</f>
        <v>0</v>
      </c>
      <c r="W114" s="160"/>
      <c r="X114" s="150"/>
      <c r="Y114" s="150"/>
      <c r="Z114" s="150"/>
      <c r="AA114" s="150"/>
      <c r="AB114" s="150"/>
      <c r="AC114" s="150"/>
      <c r="AD114" s="150"/>
      <c r="AE114" s="150"/>
      <c r="AF114" s="150"/>
      <c r="AG114" s="150" t="s">
        <v>1160</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22.5" outlineLevel="1" x14ac:dyDescent="0.2">
      <c r="A115" s="157"/>
      <c r="B115" s="158"/>
      <c r="C115" s="186" t="s">
        <v>1392</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1393</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92</v>
      </c>
      <c r="D117" s="165"/>
      <c r="E117" s="166">
        <v>1</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335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ht="22.5" outlineLevel="1" x14ac:dyDescent="0.2">
      <c r="A119" s="174">
        <v>26</v>
      </c>
      <c r="B119" s="175" t="s">
        <v>1394</v>
      </c>
      <c r="C119" s="185" t="s">
        <v>1395</v>
      </c>
      <c r="D119" s="176" t="s">
        <v>377</v>
      </c>
      <c r="E119" s="177">
        <v>2</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342</v>
      </c>
      <c r="T119" s="180" t="s">
        <v>311</v>
      </c>
      <c r="U119" s="160">
        <v>0</v>
      </c>
      <c r="V119" s="160">
        <f>ROUND(E119*U119,2)</f>
        <v>0</v>
      </c>
      <c r="W119" s="160"/>
      <c r="X119" s="150"/>
      <c r="Y119" s="150"/>
      <c r="Z119" s="150"/>
      <c r="AA119" s="150"/>
      <c r="AB119" s="150"/>
      <c r="AC119" s="150"/>
      <c r="AD119" s="150"/>
      <c r="AE119" s="150"/>
      <c r="AF119" s="150"/>
      <c r="AG119" s="150" t="s">
        <v>1160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57"/>
      <c r="B120" s="158"/>
      <c r="C120" s="186" t="s">
        <v>1392</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1396</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335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122</v>
      </c>
      <c r="D122" s="165"/>
      <c r="E122" s="166">
        <v>2</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335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6"/>
      <c r="D123" s="247"/>
      <c r="E123" s="247"/>
      <c r="F123" s="247"/>
      <c r="G123" s="247"/>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x14ac:dyDescent="0.2">
      <c r="A124" s="168" t="s">
        <v>305</v>
      </c>
      <c r="B124" s="169" t="s">
        <v>241</v>
      </c>
      <c r="C124" s="184" t="s">
        <v>228</v>
      </c>
      <c r="D124" s="170"/>
      <c r="E124" s="171"/>
      <c r="F124" s="172"/>
      <c r="G124" s="172">
        <f>SUMIF(AG125:AG338,"&lt;&gt;NOR",G125:G338)</f>
        <v>0</v>
      </c>
      <c r="H124" s="172"/>
      <c r="I124" s="172">
        <f>SUM(I125:I338)</f>
        <v>0</v>
      </c>
      <c r="J124" s="172"/>
      <c r="K124" s="172">
        <f>SUM(K125:K338)</f>
        <v>0</v>
      </c>
      <c r="L124" s="172"/>
      <c r="M124" s="172">
        <f>SUM(M125:M338)</f>
        <v>0</v>
      </c>
      <c r="N124" s="172"/>
      <c r="O124" s="172">
        <f>SUM(O125:O338)</f>
        <v>0</v>
      </c>
      <c r="P124" s="172"/>
      <c r="Q124" s="172">
        <f>SUM(Q125:Q338)</f>
        <v>0</v>
      </c>
      <c r="R124" s="172"/>
      <c r="S124" s="172"/>
      <c r="T124" s="173"/>
      <c r="U124" s="167"/>
      <c r="V124" s="167">
        <f>SUM(V125:V338)</f>
        <v>0</v>
      </c>
      <c r="W124" s="167"/>
      <c r="AG124" t="s">
        <v>306</v>
      </c>
    </row>
    <row r="125" spans="1:60" ht="22.5" outlineLevel="1" x14ac:dyDescent="0.2">
      <c r="A125" s="174">
        <v>27</v>
      </c>
      <c r="B125" s="175" t="s">
        <v>1397</v>
      </c>
      <c r="C125" s="185" t="s">
        <v>1398</v>
      </c>
      <c r="D125" s="176" t="s">
        <v>460</v>
      </c>
      <c r="E125" s="177">
        <v>91</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t="s">
        <v>1311</v>
      </c>
      <c r="S125" s="179" t="s">
        <v>310</v>
      </c>
      <c r="T125" s="180" t="s">
        <v>311</v>
      </c>
      <c r="U125" s="160">
        <v>0</v>
      </c>
      <c r="V125" s="160">
        <f>ROUND(E125*U125,2)</f>
        <v>0</v>
      </c>
      <c r="W125" s="160"/>
      <c r="X125" s="150"/>
      <c r="Y125" s="150"/>
      <c r="Z125" s="150"/>
      <c r="AA125" s="150"/>
      <c r="AB125" s="150"/>
      <c r="AC125" s="150"/>
      <c r="AD125" s="150"/>
      <c r="AE125" s="150"/>
      <c r="AF125" s="150"/>
      <c r="AG125" s="150" t="s">
        <v>556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1399</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335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1400</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335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1401</v>
      </c>
      <c r="D128" s="165"/>
      <c r="E128" s="166">
        <v>91</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4">
        <v>28</v>
      </c>
      <c r="B130" s="175" t="s">
        <v>1402</v>
      </c>
      <c r="C130" s="185" t="s">
        <v>1403</v>
      </c>
      <c r="D130" s="176" t="s">
        <v>460</v>
      </c>
      <c r="E130" s="177">
        <v>107</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t="s">
        <v>1311</v>
      </c>
      <c r="S130" s="179" t="s">
        <v>310</v>
      </c>
      <c r="T130" s="180" t="s">
        <v>311</v>
      </c>
      <c r="U130" s="160">
        <v>0</v>
      </c>
      <c r="V130" s="160">
        <f>ROUND(E130*U130,2)</f>
        <v>0</v>
      </c>
      <c r="W130" s="160"/>
      <c r="X130" s="150"/>
      <c r="Y130" s="150"/>
      <c r="Z130" s="150"/>
      <c r="AA130" s="150"/>
      <c r="AB130" s="150"/>
      <c r="AC130" s="150"/>
      <c r="AD130" s="150"/>
      <c r="AE130" s="150"/>
      <c r="AF130" s="150"/>
      <c r="AG130" s="150" t="s">
        <v>556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1399</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335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1404</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335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1405</v>
      </c>
      <c r="D133" s="165"/>
      <c r="E133" s="166">
        <v>107</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335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74">
        <v>29</v>
      </c>
      <c r="B135" s="175" t="s">
        <v>1406</v>
      </c>
      <c r="C135" s="185" t="s">
        <v>1407</v>
      </c>
      <c r="D135" s="176" t="s">
        <v>460</v>
      </c>
      <c r="E135" s="177">
        <v>17</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t="s">
        <v>1311</v>
      </c>
      <c r="S135" s="179" t="s">
        <v>310</v>
      </c>
      <c r="T135" s="180" t="s">
        <v>311</v>
      </c>
      <c r="U135" s="160">
        <v>0</v>
      </c>
      <c r="V135" s="160">
        <f>ROUND(E135*U135,2)</f>
        <v>0</v>
      </c>
      <c r="W135" s="160"/>
      <c r="X135" s="150"/>
      <c r="Y135" s="150"/>
      <c r="Z135" s="150"/>
      <c r="AA135" s="150"/>
      <c r="AB135" s="150"/>
      <c r="AC135" s="150"/>
      <c r="AD135" s="150"/>
      <c r="AE135" s="150"/>
      <c r="AF135" s="150"/>
      <c r="AG135" s="150" t="s">
        <v>556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1399</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1408</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116</v>
      </c>
      <c r="D138" s="165"/>
      <c r="E138" s="166">
        <v>17</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335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6"/>
      <c r="D139" s="247"/>
      <c r="E139" s="247"/>
      <c r="F139" s="247"/>
      <c r="G139" s="247"/>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30</v>
      </c>
      <c r="B140" s="175" t="s">
        <v>1409</v>
      </c>
      <c r="C140" s="185" t="s">
        <v>1410</v>
      </c>
      <c r="D140" s="176" t="s">
        <v>377</v>
      </c>
      <c r="E140" s="177">
        <v>68</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t="s">
        <v>1311</v>
      </c>
      <c r="S140" s="179" t="s">
        <v>310</v>
      </c>
      <c r="T140" s="180" t="s">
        <v>311</v>
      </c>
      <c r="U140" s="160">
        <v>0</v>
      </c>
      <c r="V140" s="160">
        <f>ROUND(E140*U140,2)</f>
        <v>0</v>
      </c>
      <c r="W140" s="160"/>
      <c r="X140" s="150"/>
      <c r="Y140" s="150"/>
      <c r="Z140" s="150"/>
      <c r="AA140" s="150"/>
      <c r="AB140" s="150"/>
      <c r="AC140" s="150"/>
      <c r="AD140" s="150"/>
      <c r="AE140" s="150"/>
      <c r="AF140" s="150"/>
      <c r="AG140" s="150" t="s">
        <v>556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1411</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335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1412</v>
      </c>
      <c r="D142" s="165"/>
      <c r="E142" s="166">
        <v>68</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335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31</v>
      </c>
      <c r="B144" s="175" t="s">
        <v>1413</v>
      </c>
      <c r="C144" s="185" t="s">
        <v>1414</v>
      </c>
      <c r="D144" s="176" t="s">
        <v>377</v>
      </c>
      <c r="E144" s="177">
        <v>8</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t="s">
        <v>1311</v>
      </c>
      <c r="S144" s="179" t="s">
        <v>310</v>
      </c>
      <c r="T144" s="180" t="s">
        <v>311</v>
      </c>
      <c r="U144" s="160">
        <v>0</v>
      </c>
      <c r="V144" s="160">
        <f>ROUND(E144*U144,2)</f>
        <v>0</v>
      </c>
      <c r="W144" s="160"/>
      <c r="X144" s="150"/>
      <c r="Y144" s="150"/>
      <c r="Z144" s="150"/>
      <c r="AA144" s="150"/>
      <c r="AB144" s="150"/>
      <c r="AC144" s="150"/>
      <c r="AD144" s="150"/>
      <c r="AE144" s="150"/>
      <c r="AF144" s="150"/>
      <c r="AG144" s="150" t="s">
        <v>556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1415</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335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157</v>
      </c>
      <c r="D146" s="165"/>
      <c r="E146" s="166">
        <v>8</v>
      </c>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335</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6"/>
      <c r="D147" s="247"/>
      <c r="E147" s="247"/>
      <c r="F147" s="247"/>
      <c r="G147" s="247"/>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4">
        <v>32</v>
      </c>
      <c r="B148" s="175" t="s">
        <v>1416</v>
      </c>
      <c r="C148" s="185" t="s">
        <v>1417</v>
      </c>
      <c r="D148" s="176" t="s">
        <v>377</v>
      </c>
      <c r="E148" s="177">
        <v>1</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t="s">
        <v>1311</v>
      </c>
      <c r="S148" s="179" t="s">
        <v>310</v>
      </c>
      <c r="T148" s="180" t="s">
        <v>311</v>
      </c>
      <c r="U148" s="160">
        <v>0</v>
      </c>
      <c r="V148" s="160">
        <f>ROUND(E148*U148,2)</f>
        <v>0</v>
      </c>
      <c r="W148" s="160"/>
      <c r="X148" s="150"/>
      <c r="Y148" s="150"/>
      <c r="Z148" s="150"/>
      <c r="AA148" s="150"/>
      <c r="AB148" s="150"/>
      <c r="AC148" s="150"/>
      <c r="AD148" s="150"/>
      <c r="AE148" s="150"/>
      <c r="AF148" s="150"/>
      <c r="AG148" s="150" t="s">
        <v>556</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1418</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92</v>
      </c>
      <c r="D150" s="165"/>
      <c r="E150" s="166">
        <v>1</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ht="22.5" outlineLevel="1" x14ac:dyDescent="0.2">
      <c r="A152" s="174">
        <v>33</v>
      </c>
      <c r="B152" s="175" t="s">
        <v>1419</v>
      </c>
      <c r="C152" s="185" t="s">
        <v>1420</v>
      </c>
      <c r="D152" s="176" t="s">
        <v>377</v>
      </c>
      <c r="E152" s="177">
        <v>4</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t="s">
        <v>1311</v>
      </c>
      <c r="S152" s="179" t="s">
        <v>310</v>
      </c>
      <c r="T152" s="180" t="s">
        <v>311</v>
      </c>
      <c r="U152" s="160">
        <v>0</v>
      </c>
      <c r="V152" s="160">
        <f>ROUND(E152*U152,2)</f>
        <v>0</v>
      </c>
      <c r="W152" s="160"/>
      <c r="X152" s="150"/>
      <c r="Y152" s="150"/>
      <c r="Z152" s="150"/>
      <c r="AA152" s="150"/>
      <c r="AB152" s="150"/>
      <c r="AC152" s="150"/>
      <c r="AD152" s="150"/>
      <c r="AE152" s="150"/>
      <c r="AF152" s="150"/>
      <c r="AG152" s="150" t="s">
        <v>556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1421</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335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1422</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335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142</v>
      </c>
      <c r="D155" s="165"/>
      <c r="E155" s="166">
        <v>4</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335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6"/>
      <c r="D156" s="247"/>
      <c r="E156" s="247"/>
      <c r="F156" s="247"/>
      <c r="G156" s="247"/>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ht="22.5" outlineLevel="1" x14ac:dyDescent="0.2">
      <c r="A157" s="174">
        <v>34</v>
      </c>
      <c r="B157" s="175" t="s">
        <v>1423</v>
      </c>
      <c r="C157" s="185" t="s">
        <v>1424</v>
      </c>
      <c r="D157" s="176" t="s">
        <v>377</v>
      </c>
      <c r="E157" s="177">
        <v>1</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t="s">
        <v>1311</v>
      </c>
      <c r="S157" s="179" t="s">
        <v>310</v>
      </c>
      <c r="T157" s="180" t="s">
        <v>311</v>
      </c>
      <c r="U157" s="160">
        <v>0</v>
      </c>
      <c r="V157" s="160">
        <f>ROUND(E157*U157,2)</f>
        <v>0</v>
      </c>
      <c r="W157" s="160"/>
      <c r="X157" s="150"/>
      <c r="Y157" s="150"/>
      <c r="Z157" s="150"/>
      <c r="AA157" s="150"/>
      <c r="AB157" s="150"/>
      <c r="AC157" s="150"/>
      <c r="AD157" s="150"/>
      <c r="AE157" s="150"/>
      <c r="AF157" s="150"/>
      <c r="AG157" s="150" t="s">
        <v>556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1425</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335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92</v>
      </c>
      <c r="D159" s="165"/>
      <c r="E159" s="166">
        <v>1</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335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ht="22.5" outlineLevel="1" x14ac:dyDescent="0.2">
      <c r="A161" s="174">
        <v>35</v>
      </c>
      <c r="B161" s="175" t="s">
        <v>1426</v>
      </c>
      <c r="C161" s="185" t="s">
        <v>1427</v>
      </c>
      <c r="D161" s="176" t="s">
        <v>377</v>
      </c>
      <c r="E161" s="177">
        <v>2</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t="s">
        <v>1311</v>
      </c>
      <c r="S161" s="179" t="s">
        <v>310</v>
      </c>
      <c r="T161" s="180" t="s">
        <v>311</v>
      </c>
      <c r="U161" s="160">
        <v>0</v>
      </c>
      <c r="V161" s="160">
        <f>ROUND(E161*U161,2)</f>
        <v>0</v>
      </c>
      <c r="W161" s="160"/>
      <c r="X161" s="150"/>
      <c r="Y161" s="150"/>
      <c r="Z161" s="150"/>
      <c r="AA161" s="150"/>
      <c r="AB161" s="150"/>
      <c r="AC161" s="150"/>
      <c r="AD161" s="150"/>
      <c r="AE161" s="150"/>
      <c r="AF161" s="150"/>
      <c r="AG161" s="150" t="s">
        <v>556</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1428</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335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122</v>
      </c>
      <c r="D163" s="165"/>
      <c r="E163" s="166">
        <v>2</v>
      </c>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335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6"/>
      <c r="D164" s="247"/>
      <c r="E164" s="247"/>
      <c r="F164" s="247"/>
      <c r="G164" s="247"/>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2.5" outlineLevel="1" x14ac:dyDescent="0.2">
      <c r="A165" s="174">
        <v>36</v>
      </c>
      <c r="B165" s="175" t="s">
        <v>1429</v>
      </c>
      <c r="C165" s="185" t="s">
        <v>1430</v>
      </c>
      <c r="D165" s="176" t="s">
        <v>377</v>
      </c>
      <c r="E165" s="177">
        <v>1</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t="s">
        <v>1311</v>
      </c>
      <c r="S165" s="179" t="s">
        <v>310</v>
      </c>
      <c r="T165" s="180" t="s">
        <v>311</v>
      </c>
      <c r="U165" s="160">
        <v>0</v>
      </c>
      <c r="V165" s="160">
        <f>ROUND(E165*U165,2)</f>
        <v>0</v>
      </c>
      <c r="W165" s="160"/>
      <c r="X165" s="150"/>
      <c r="Y165" s="150"/>
      <c r="Z165" s="150"/>
      <c r="AA165" s="150"/>
      <c r="AB165" s="150"/>
      <c r="AC165" s="150"/>
      <c r="AD165" s="150"/>
      <c r="AE165" s="150"/>
      <c r="AF165" s="150"/>
      <c r="AG165" s="150" t="s">
        <v>556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1425</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335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92</v>
      </c>
      <c r="D167" s="165"/>
      <c r="E167" s="166">
        <v>1</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6"/>
      <c r="D168" s="247"/>
      <c r="E168" s="247"/>
      <c r="F168" s="247"/>
      <c r="G168" s="247"/>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315</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ht="22.5" outlineLevel="1" x14ac:dyDescent="0.2">
      <c r="A169" s="174">
        <v>37</v>
      </c>
      <c r="B169" s="175" t="s">
        <v>1431</v>
      </c>
      <c r="C169" s="185" t="s">
        <v>1432</v>
      </c>
      <c r="D169" s="176" t="s">
        <v>377</v>
      </c>
      <c r="E169" s="177">
        <v>1</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t="s">
        <v>1311</v>
      </c>
      <c r="S169" s="179" t="s">
        <v>310</v>
      </c>
      <c r="T169" s="180" t="s">
        <v>311</v>
      </c>
      <c r="U169" s="160">
        <v>0</v>
      </c>
      <c r="V169" s="160">
        <f>ROUND(E169*U169,2)</f>
        <v>0</v>
      </c>
      <c r="W169" s="160"/>
      <c r="X169" s="150"/>
      <c r="Y169" s="150"/>
      <c r="Z169" s="150"/>
      <c r="AA169" s="150"/>
      <c r="AB169" s="150"/>
      <c r="AC169" s="150"/>
      <c r="AD169" s="150"/>
      <c r="AE169" s="150"/>
      <c r="AF169" s="150"/>
      <c r="AG169" s="150" t="s">
        <v>556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22.5" outlineLevel="1" x14ac:dyDescent="0.2">
      <c r="A170" s="157"/>
      <c r="B170" s="158"/>
      <c r="C170" s="186" t="s">
        <v>1433</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335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1418</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335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92</v>
      </c>
      <c r="D172" s="165"/>
      <c r="E172" s="166">
        <v>1</v>
      </c>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335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6"/>
      <c r="D173" s="247"/>
      <c r="E173" s="247"/>
      <c r="F173" s="247"/>
      <c r="G173" s="247"/>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4">
        <v>38</v>
      </c>
      <c r="B174" s="175" t="s">
        <v>1434</v>
      </c>
      <c r="C174" s="185" t="s">
        <v>1435</v>
      </c>
      <c r="D174" s="176" t="s">
        <v>460</v>
      </c>
      <c r="E174" s="177">
        <v>461</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t="s">
        <v>1311</v>
      </c>
      <c r="S174" s="179" t="s">
        <v>310</v>
      </c>
      <c r="T174" s="180" t="s">
        <v>311</v>
      </c>
      <c r="U174" s="160">
        <v>0</v>
      </c>
      <c r="V174" s="160">
        <f>ROUND(E174*U174,2)</f>
        <v>0</v>
      </c>
      <c r="W174" s="160"/>
      <c r="X174" s="150"/>
      <c r="Y174" s="150"/>
      <c r="Z174" s="150"/>
      <c r="AA174" s="150"/>
      <c r="AB174" s="150"/>
      <c r="AC174" s="150"/>
      <c r="AD174" s="150"/>
      <c r="AE174" s="150"/>
      <c r="AF174" s="150"/>
      <c r="AG174" s="150" t="s">
        <v>556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1436</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335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1437</v>
      </c>
      <c r="D176" s="165"/>
      <c r="E176" s="166">
        <v>461</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335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6"/>
      <c r="D177" s="247"/>
      <c r="E177" s="247"/>
      <c r="F177" s="247"/>
      <c r="G177" s="247"/>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74">
        <v>39</v>
      </c>
      <c r="B178" s="175" t="s">
        <v>1438</v>
      </c>
      <c r="C178" s="185" t="s">
        <v>1439</v>
      </c>
      <c r="D178" s="176" t="s">
        <v>460</v>
      </c>
      <c r="E178" s="177">
        <v>461</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t="s">
        <v>1311</v>
      </c>
      <c r="S178" s="179" t="s">
        <v>310</v>
      </c>
      <c r="T178" s="180" t="s">
        <v>311</v>
      </c>
      <c r="U178" s="160">
        <v>0</v>
      </c>
      <c r="V178" s="160">
        <f>ROUND(E178*U178,2)</f>
        <v>0</v>
      </c>
      <c r="W178" s="160"/>
      <c r="X178" s="150"/>
      <c r="Y178" s="150"/>
      <c r="Z178" s="150"/>
      <c r="AA178" s="150"/>
      <c r="AB178" s="150"/>
      <c r="AC178" s="150"/>
      <c r="AD178" s="150"/>
      <c r="AE178" s="150"/>
      <c r="AF178" s="150"/>
      <c r="AG178" s="150" t="s">
        <v>556</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1436</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1437</v>
      </c>
      <c r="D180" s="165"/>
      <c r="E180" s="166">
        <v>461</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2.5" outlineLevel="1" x14ac:dyDescent="0.2">
      <c r="A182" s="174">
        <v>40</v>
      </c>
      <c r="B182" s="175" t="s">
        <v>1440</v>
      </c>
      <c r="C182" s="185" t="s">
        <v>1441</v>
      </c>
      <c r="D182" s="176" t="s">
        <v>1339</v>
      </c>
      <c r="E182" s="177">
        <v>32</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342</v>
      </c>
      <c r="T182" s="180" t="s">
        <v>311</v>
      </c>
      <c r="U182" s="160">
        <v>0</v>
      </c>
      <c r="V182" s="160">
        <f>ROUND(E182*U182,2)</f>
        <v>0</v>
      </c>
      <c r="W182" s="160"/>
      <c r="X182" s="150"/>
      <c r="Y182" s="150"/>
      <c r="Z182" s="150"/>
      <c r="AA182" s="150"/>
      <c r="AB182" s="150"/>
      <c r="AC182" s="150"/>
      <c r="AD182" s="150"/>
      <c r="AE182" s="150"/>
      <c r="AF182" s="150"/>
      <c r="AG182" s="150" t="s">
        <v>556</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1442</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335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1341</v>
      </c>
      <c r="D184" s="165"/>
      <c r="E184" s="166">
        <v>32</v>
      </c>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335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41</v>
      </c>
      <c r="B186" s="175" t="s">
        <v>1443</v>
      </c>
      <c r="C186" s="185" t="s">
        <v>1444</v>
      </c>
      <c r="D186" s="176" t="s">
        <v>377</v>
      </c>
      <c r="E186" s="177">
        <v>90</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342</v>
      </c>
      <c r="T186" s="180" t="s">
        <v>311</v>
      </c>
      <c r="U186" s="160">
        <v>0</v>
      </c>
      <c r="V186" s="160">
        <f>ROUND(E186*U186,2)</f>
        <v>0</v>
      </c>
      <c r="W186" s="160"/>
      <c r="X186" s="150"/>
      <c r="Y186" s="150"/>
      <c r="Z186" s="150"/>
      <c r="AA186" s="150"/>
      <c r="AB186" s="150"/>
      <c r="AC186" s="150"/>
      <c r="AD186" s="150"/>
      <c r="AE186" s="150"/>
      <c r="AF186" s="150"/>
      <c r="AG186" s="150" t="s">
        <v>556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1445</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335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1446</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335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1447</v>
      </c>
      <c r="D189" s="165"/>
      <c r="E189" s="166">
        <v>90</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335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74">
        <v>42</v>
      </c>
      <c r="B191" s="175" t="s">
        <v>1448</v>
      </c>
      <c r="C191" s="185" t="s">
        <v>1449</v>
      </c>
      <c r="D191" s="176" t="s">
        <v>377</v>
      </c>
      <c r="E191" s="177">
        <v>12</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342</v>
      </c>
      <c r="T191" s="180" t="s">
        <v>311</v>
      </c>
      <c r="U191" s="160">
        <v>0</v>
      </c>
      <c r="V191" s="160">
        <f>ROUND(E191*U191,2)</f>
        <v>0</v>
      </c>
      <c r="W191" s="160"/>
      <c r="X191" s="150"/>
      <c r="Y191" s="150"/>
      <c r="Z191" s="150"/>
      <c r="AA191" s="150"/>
      <c r="AB191" s="150"/>
      <c r="AC191" s="150"/>
      <c r="AD191" s="150"/>
      <c r="AE191" s="150"/>
      <c r="AF191" s="150"/>
      <c r="AG191" s="150" t="s">
        <v>556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1450</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106</v>
      </c>
      <c r="D193" s="165"/>
      <c r="E193" s="166">
        <v>12</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43</v>
      </c>
      <c r="B195" s="175" t="s">
        <v>1451</v>
      </c>
      <c r="C195" s="185" t="s">
        <v>1452</v>
      </c>
      <c r="D195" s="176" t="s">
        <v>377</v>
      </c>
      <c r="E195" s="177">
        <v>1</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342</v>
      </c>
      <c r="T195" s="180" t="s">
        <v>311</v>
      </c>
      <c r="U195" s="160">
        <v>0</v>
      </c>
      <c r="V195" s="160">
        <f>ROUND(E195*U195,2)</f>
        <v>0</v>
      </c>
      <c r="W195" s="160"/>
      <c r="X195" s="150"/>
      <c r="Y195" s="150"/>
      <c r="Z195" s="150"/>
      <c r="AA195" s="150"/>
      <c r="AB195" s="150"/>
      <c r="AC195" s="150"/>
      <c r="AD195" s="150"/>
      <c r="AE195" s="150"/>
      <c r="AF195" s="150"/>
      <c r="AG195" s="150" t="s">
        <v>556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1425</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92</v>
      </c>
      <c r="D197" s="165"/>
      <c r="E197" s="166">
        <v>1</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335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4">
        <v>44</v>
      </c>
      <c r="B199" s="175" t="s">
        <v>1453</v>
      </c>
      <c r="C199" s="185" t="s">
        <v>1454</v>
      </c>
      <c r="D199" s="176" t="s">
        <v>377</v>
      </c>
      <c r="E199" s="177">
        <v>1</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342</v>
      </c>
      <c r="T199" s="180" t="s">
        <v>311</v>
      </c>
      <c r="U199" s="160">
        <v>0</v>
      </c>
      <c r="V199" s="160">
        <f>ROUND(E199*U199,2)</f>
        <v>0</v>
      </c>
      <c r="W199" s="160"/>
      <c r="X199" s="150"/>
      <c r="Y199" s="150"/>
      <c r="Z199" s="150"/>
      <c r="AA199" s="150"/>
      <c r="AB199" s="150"/>
      <c r="AC199" s="150"/>
      <c r="AD199" s="150"/>
      <c r="AE199" s="150"/>
      <c r="AF199" s="150"/>
      <c r="AG199" s="150" t="s">
        <v>556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1425</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335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92</v>
      </c>
      <c r="D201" s="165"/>
      <c r="E201" s="166">
        <v>1</v>
      </c>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335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6"/>
      <c r="D202" s="247"/>
      <c r="E202" s="247"/>
      <c r="F202" s="247"/>
      <c r="G202" s="247"/>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ht="22.5" outlineLevel="1" x14ac:dyDescent="0.2">
      <c r="A203" s="174">
        <v>45</v>
      </c>
      <c r="B203" s="175" t="s">
        <v>1455</v>
      </c>
      <c r="C203" s="185" t="s">
        <v>1456</v>
      </c>
      <c r="D203" s="176" t="s">
        <v>1339</v>
      </c>
      <c r="E203" s="177">
        <v>16</v>
      </c>
      <c r="F203" s="178"/>
      <c r="G203" s="179">
        <f>ROUND(E203*F203,2)</f>
        <v>0</v>
      </c>
      <c r="H203" s="178"/>
      <c r="I203" s="179">
        <f>ROUND(E203*H203,2)</f>
        <v>0</v>
      </c>
      <c r="J203" s="178"/>
      <c r="K203" s="179">
        <f>ROUND(E203*J203,2)</f>
        <v>0</v>
      </c>
      <c r="L203" s="179">
        <v>21</v>
      </c>
      <c r="M203" s="179">
        <f>G203*(1+L203/100)</f>
        <v>0</v>
      </c>
      <c r="N203" s="179">
        <v>0</v>
      </c>
      <c r="O203" s="179">
        <f>ROUND(E203*N203,2)</f>
        <v>0</v>
      </c>
      <c r="P203" s="179">
        <v>0</v>
      </c>
      <c r="Q203" s="179">
        <f>ROUND(E203*P203,2)</f>
        <v>0</v>
      </c>
      <c r="R203" s="179"/>
      <c r="S203" s="179" t="s">
        <v>342</v>
      </c>
      <c r="T203" s="180" t="s">
        <v>311</v>
      </c>
      <c r="U203" s="160">
        <v>0</v>
      </c>
      <c r="V203" s="160">
        <f>ROUND(E203*U203,2)</f>
        <v>0</v>
      </c>
      <c r="W203" s="160"/>
      <c r="X203" s="150"/>
      <c r="Y203" s="150"/>
      <c r="Z203" s="150"/>
      <c r="AA203" s="150"/>
      <c r="AB203" s="150"/>
      <c r="AC203" s="150"/>
      <c r="AD203" s="150"/>
      <c r="AE203" s="150"/>
      <c r="AF203" s="150"/>
      <c r="AG203" s="150" t="s">
        <v>556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1370</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335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114</v>
      </c>
      <c r="D205" s="165"/>
      <c r="E205" s="166">
        <v>16</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22.5" outlineLevel="1" x14ac:dyDescent="0.2">
      <c r="A207" s="174">
        <v>46</v>
      </c>
      <c r="B207" s="175" t="s">
        <v>1457</v>
      </c>
      <c r="C207" s="185" t="s">
        <v>1458</v>
      </c>
      <c r="D207" s="176" t="s">
        <v>460</v>
      </c>
      <c r="E207" s="177">
        <v>1</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342</v>
      </c>
      <c r="T207" s="180" t="s">
        <v>311</v>
      </c>
      <c r="U207" s="160">
        <v>0</v>
      </c>
      <c r="V207" s="160">
        <f>ROUND(E207*U207,2)</f>
        <v>0</v>
      </c>
      <c r="W207" s="160"/>
      <c r="X207" s="150"/>
      <c r="Y207" s="150"/>
      <c r="Z207" s="150"/>
      <c r="AA207" s="150"/>
      <c r="AB207" s="150"/>
      <c r="AC207" s="150"/>
      <c r="AD207" s="150"/>
      <c r="AE207" s="150"/>
      <c r="AF207" s="150"/>
      <c r="AG207" s="150" t="s">
        <v>556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1459</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335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1418</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335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92</v>
      </c>
      <c r="D210" s="165"/>
      <c r="E210" s="166">
        <v>1</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335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74">
        <v>47</v>
      </c>
      <c r="B212" s="175" t="s">
        <v>1460</v>
      </c>
      <c r="C212" s="185" t="s">
        <v>1461</v>
      </c>
      <c r="D212" s="176" t="s">
        <v>460</v>
      </c>
      <c r="E212" s="177">
        <v>11</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342</v>
      </c>
      <c r="T212" s="180" t="s">
        <v>311</v>
      </c>
      <c r="U212" s="160">
        <v>0</v>
      </c>
      <c r="V212" s="160">
        <f>ROUND(E212*U212,2)</f>
        <v>0</v>
      </c>
      <c r="W212" s="160"/>
      <c r="X212" s="150"/>
      <c r="Y212" s="150"/>
      <c r="Z212" s="150"/>
      <c r="AA212" s="150"/>
      <c r="AB212" s="150"/>
      <c r="AC212" s="150"/>
      <c r="AD212" s="150"/>
      <c r="AE212" s="150"/>
      <c r="AF212" s="150"/>
      <c r="AG212" s="150" t="s">
        <v>556</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1462</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335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1463</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335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104</v>
      </c>
      <c r="D215" s="165"/>
      <c r="E215" s="166">
        <v>11</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335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315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22.5" outlineLevel="1" x14ac:dyDescent="0.2">
      <c r="A217" s="174">
        <v>48</v>
      </c>
      <c r="B217" s="175" t="s">
        <v>1464</v>
      </c>
      <c r="C217" s="185" t="s">
        <v>1465</v>
      </c>
      <c r="D217" s="176" t="s">
        <v>460</v>
      </c>
      <c r="E217" s="177">
        <v>5</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342</v>
      </c>
      <c r="T217" s="180" t="s">
        <v>311</v>
      </c>
      <c r="U217" s="160">
        <v>0</v>
      </c>
      <c r="V217" s="160">
        <f>ROUND(E217*U217,2)</f>
        <v>0</v>
      </c>
      <c r="W217" s="160"/>
      <c r="X217" s="150"/>
      <c r="Y217" s="150"/>
      <c r="Z217" s="150"/>
      <c r="AA217" s="150"/>
      <c r="AB217" s="150"/>
      <c r="AC217" s="150"/>
      <c r="AD217" s="150"/>
      <c r="AE217" s="150"/>
      <c r="AF217" s="150"/>
      <c r="AG217" s="150" t="s">
        <v>556</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1462</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335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1466</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335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147</v>
      </c>
      <c r="D220" s="165"/>
      <c r="E220" s="166">
        <v>5</v>
      </c>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335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6"/>
      <c r="D221" s="247"/>
      <c r="E221" s="247"/>
      <c r="F221" s="247"/>
      <c r="G221" s="247"/>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2.5" outlineLevel="1" x14ac:dyDescent="0.2">
      <c r="A222" s="174">
        <v>49</v>
      </c>
      <c r="B222" s="175" t="s">
        <v>1467</v>
      </c>
      <c r="C222" s="185" t="s">
        <v>1468</v>
      </c>
      <c r="D222" s="176" t="s">
        <v>460</v>
      </c>
      <c r="E222" s="177">
        <v>126</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342</v>
      </c>
      <c r="T222" s="180" t="s">
        <v>311</v>
      </c>
      <c r="U222" s="160">
        <v>0</v>
      </c>
      <c r="V222" s="160">
        <f>ROUND(E222*U222,2)</f>
        <v>0</v>
      </c>
      <c r="W222" s="160"/>
      <c r="X222" s="150"/>
      <c r="Y222" s="150"/>
      <c r="Z222" s="150"/>
      <c r="AA222" s="150"/>
      <c r="AB222" s="150"/>
      <c r="AC222" s="150"/>
      <c r="AD222" s="150"/>
      <c r="AE222" s="150"/>
      <c r="AF222" s="150"/>
      <c r="AG222" s="150" t="s">
        <v>556</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1469</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335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1470</v>
      </c>
      <c r="D224" s="165"/>
      <c r="E224" s="166">
        <v>126</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335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315</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ht="22.5" outlineLevel="1" x14ac:dyDescent="0.2">
      <c r="A226" s="174">
        <v>50</v>
      </c>
      <c r="B226" s="175" t="s">
        <v>1471</v>
      </c>
      <c r="C226" s="185" t="s">
        <v>1472</v>
      </c>
      <c r="D226" s="176" t="s">
        <v>460</v>
      </c>
      <c r="E226" s="177">
        <v>132</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342</v>
      </c>
      <c r="T226" s="180" t="s">
        <v>311</v>
      </c>
      <c r="U226" s="160">
        <v>0</v>
      </c>
      <c r="V226" s="160">
        <f>ROUND(E226*U226,2)</f>
        <v>0</v>
      </c>
      <c r="W226" s="160"/>
      <c r="X226" s="150"/>
      <c r="Y226" s="150"/>
      <c r="Z226" s="150"/>
      <c r="AA226" s="150"/>
      <c r="AB226" s="150"/>
      <c r="AC226" s="150"/>
      <c r="AD226" s="150"/>
      <c r="AE226" s="150"/>
      <c r="AF226" s="150"/>
      <c r="AG226" s="150" t="s">
        <v>556</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1473</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335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1474</v>
      </c>
      <c r="D228" s="165"/>
      <c r="E228" s="166">
        <v>132</v>
      </c>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335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6"/>
      <c r="D229" s="247"/>
      <c r="E229" s="247"/>
      <c r="F229" s="247"/>
      <c r="G229" s="247"/>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2.5" outlineLevel="1" x14ac:dyDescent="0.2">
      <c r="A230" s="174">
        <v>51</v>
      </c>
      <c r="B230" s="175" t="s">
        <v>1475</v>
      </c>
      <c r="C230" s="185" t="s">
        <v>1476</v>
      </c>
      <c r="D230" s="176" t="s">
        <v>460</v>
      </c>
      <c r="E230" s="177">
        <v>39</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342</v>
      </c>
      <c r="T230" s="180" t="s">
        <v>311</v>
      </c>
      <c r="U230" s="160">
        <v>0</v>
      </c>
      <c r="V230" s="160">
        <f>ROUND(E230*U230,2)</f>
        <v>0</v>
      </c>
      <c r="W230" s="160"/>
      <c r="X230" s="150"/>
      <c r="Y230" s="150"/>
      <c r="Z230" s="150"/>
      <c r="AA230" s="150"/>
      <c r="AB230" s="150"/>
      <c r="AC230" s="150"/>
      <c r="AD230" s="150"/>
      <c r="AE230" s="150"/>
      <c r="AF230" s="150"/>
      <c r="AG230" s="150" t="s">
        <v>556</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1477</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335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1478</v>
      </c>
      <c r="D232" s="165"/>
      <c r="E232" s="166">
        <v>39</v>
      </c>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335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6"/>
      <c r="D233" s="247"/>
      <c r="E233" s="247"/>
      <c r="F233" s="247"/>
      <c r="G233" s="247"/>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2.5" outlineLevel="1" x14ac:dyDescent="0.2">
      <c r="A234" s="174">
        <v>52</v>
      </c>
      <c r="B234" s="175" t="s">
        <v>1479</v>
      </c>
      <c r="C234" s="185" t="s">
        <v>1480</v>
      </c>
      <c r="D234" s="176" t="s">
        <v>460</v>
      </c>
      <c r="E234" s="177">
        <v>76</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342</v>
      </c>
      <c r="T234" s="180" t="s">
        <v>311</v>
      </c>
      <c r="U234" s="160">
        <v>0</v>
      </c>
      <c r="V234" s="160">
        <f>ROUND(E234*U234,2)</f>
        <v>0</v>
      </c>
      <c r="W234" s="160"/>
      <c r="X234" s="150"/>
      <c r="Y234" s="150"/>
      <c r="Z234" s="150"/>
      <c r="AA234" s="150"/>
      <c r="AB234" s="150"/>
      <c r="AC234" s="150"/>
      <c r="AD234" s="150"/>
      <c r="AE234" s="150"/>
      <c r="AF234" s="150"/>
      <c r="AG234" s="150" t="s">
        <v>556</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1481</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335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1482</v>
      </c>
      <c r="D236" s="165"/>
      <c r="E236" s="166">
        <v>76</v>
      </c>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335</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6"/>
      <c r="D237" s="247"/>
      <c r="E237" s="247"/>
      <c r="F237" s="247"/>
      <c r="G237" s="247"/>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315</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22.5" outlineLevel="1" x14ac:dyDescent="0.2">
      <c r="A238" s="174">
        <v>53</v>
      </c>
      <c r="B238" s="175" t="s">
        <v>1483</v>
      </c>
      <c r="C238" s="185" t="s">
        <v>1484</v>
      </c>
      <c r="D238" s="176" t="s">
        <v>460</v>
      </c>
      <c r="E238" s="177">
        <v>24</v>
      </c>
      <c r="F238" s="178"/>
      <c r="G238" s="179">
        <f>ROUND(E238*F238,2)</f>
        <v>0</v>
      </c>
      <c r="H238" s="178"/>
      <c r="I238" s="179">
        <f>ROUND(E238*H238,2)</f>
        <v>0</v>
      </c>
      <c r="J238" s="178"/>
      <c r="K238" s="179">
        <f>ROUND(E238*J238,2)</f>
        <v>0</v>
      </c>
      <c r="L238" s="179">
        <v>21</v>
      </c>
      <c r="M238" s="179">
        <f>G238*(1+L238/100)</f>
        <v>0</v>
      </c>
      <c r="N238" s="179">
        <v>0</v>
      </c>
      <c r="O238" s="179">
        <f>ROUND(E238*N238,2)</f>
        <v>0</v>
      </c>
      <c r="P238" s="179">
        <v>0</v>
      </c>
      <c r="Q238" s="179">
        <f>ROUND(E238*P238,2)</f>
        <v>0</v>
      </c>
      <c r="R238" s="179"/>
      <c r="S238" s="179" t="s">
        <v>342</v>
      </c>
      <c r="T238" s="180" t="s">
        <v>311</v>
      </c>
      <c r="U238" s="160">
        <v>0</v>
      </c>
      <c r="V238" s="160">
        <f>ROUND(E238*U238,2)</f>
        <v>0</v>
      </c>
      <c r="W238" s="160"/>
      <c r="X238" s="150"/>
      <c r="Y238" s="150"/>
      <c r="Z238" s="150"/>
      <c r="AA238" s="150"/>
      <c r="AB238" s="150"/>
      <c r="AC238" s="150"/>
      <c r="AD238" s="150"/>
      <c r="AE238" s="150"/>
      <c r="AF238" s="150"/>
      <c r="AG238" s="150" t="s">
        <v>556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1485</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335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1486</v>
      </c>
      <c r="D240" s="165"/>
      <c r="E240" s="166">
        <v>24</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335</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315</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74">
        <v>54</v>
      </c>
      <c r="B242" s="175" t="s">
        <v>1487</v>
      </c>
      <c r="C242" s="185" t="s">
        <v>1488</v>
      </c>
      <c r="D242" s="176" t="s">
        <v>460</v>
      </c>
      <c r="E242" s="177">
        <v>42</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342</v>
      </c>
      <c r="T242" s="180" t="s">
        <v>311</v>
      </c>
      <c r="U242" s="160">
        <v>0</v>
      </c>
      <c r="V242" s="160">
        <f>ROUND(E242*U242,2)</f>
        <v>0</v>
      </c>
      <c r="W242" s="160"/>
      <c r="X242" s="150"/>
      <c r="Y242" s="150"/>
      <c r="Z242" s="150"/>
      <c r="AA242" s="150"/>
      <c r="AB242" s="150"/>
      <c r="AC242" s="150"/>
      <c r="AD242" s="150"/>
      <c r="AE242" s="150"/>
      <c r="AF242" s="150"/>
      <c r="AG242" s="150" t="s">
        <v>556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1489</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335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1490</v>
      </c>
      <c r="D244" s="165"/>
      <c r="E244" s="166">
        <v>42</v>
      </c>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335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315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ht="22.5" outlineLevel="1" x14ac:dyDescent="0.2">
      <c r="A246" s="174">
        <v>55</v>
      </c>
      <c r="B246" s="175" t="s">
        <v>1491</v>
      </c>
      <c r="C246" s="185" t="s">
        <v>1492</v>
      </c>
      <c r="D246" s="176" t="s">
        <v>460</v>
      </c>
      <c r="E246" s="177">
        <v>5</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342</v>
      </c>
      <c r="T246" s="180" t="s">
        <v>311</v>
      </c>
      <c r="U246" s="160">
        <v>0</v>
      </c>
      <c r="V246" s="160">
        <f>ROUND(E246*U246,2)</f>
        <v>0</v>
      </c>
      <c r="W246" s="160"/>
      <c r="X246" s="150"/>
      <c r="Y246" s="150"/>
      <c r="Z246" s="150"/>
      <c r="AA246" s="150"/>
      <c r="AB246" s="150"/>
      <c r="AC246" s="150"/>
      <c r="AD246" s="150"/>
      <c r="AE246" s="150"/>
      <c r="AF246" s="150"/>
      <c r="AG246" s="150" t="s">
        <v>556</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1493</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335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147</v>
      </c>
      <c r="D248" s="165"/>
      <c r="E248" s="166">
        <v>5</v>
      </c>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335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6"/>
      <c r="D249" s="247"/>
      <c r="E249" s="247"/>
      <c r="F249" s="247"/>
      <c r="G249" s="247"/>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315</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22.5" outlineLevel="1" x14ac:dyDescent="0.2">
      <c r="A250" s="174">
        <v>56</v>
      </c>
      <c r="B250" s="175" t="s">
        <v>1494</v>
      </c>
      <c r="C250" s="185" t="s">
        <v>1495</v>
      </c>
      <c r="D250" s="176" t="s">
        <v>460</v>
      </c>
      <c r="E250" s="177">
        <v>35</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342</v>
      </c>
      <c r="T250" s="180" t="s">
        <v>311</v>
      </c>
      <c r="U250" s="160">
        <v>0</v>
      </c>
      <c r="V250" s="160">
        <f>ROUND(E250*U250,2)</f>
        <v>0</v>
      </c>
      <c r="W250" s="160"/>
      <c r="X250" s="150"/>
      <c r="Y250" s="150"/>
      <c r="Z250" s="150"/>
      <c r="AA250" s="150"/>
      <c r="AB250" s="150"/>
      <c r="AC250" s="150"/>
      <c r="AD250" s="150"/>
      <c r="AE250" s="150"/>
      <c r="AF250" s="150"/>
      <c r="AG250" s="150" t="s">
        <v>556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1496</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335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1497</v>
      </c>
      <c r="D252" s="165"/>
      <c r="E252" s="166">
        <v>35</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335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ht="22.5" outlineLevel="1" x14ac:dyDescent="0.2">
      <c r="A254" s="174">
        <v>57</v>
      </c>
      <c r="B254" s="175" t="s">
        <v>1498</v>
      </c>
      <c r="C254" s="185" t="s">
        <v>1499</v>
      </c>
      <c r="D254" s="176" t="s">
        <v>460</v>
      </c>
      <c r="E254" s="177">
        <v>25</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342</v>
      </c>
      <c r="T254" s="180" t="s">
        <v>311</v>
      </c>
      <c r="U254" s="160">
        <v>0</v>
      </c>
      <c r="V254" s="160">
        <f>ROUND(E254*U254,2)</f>
        <v>0</v>
      </c>
      <c r="W254" s="160"/>
      <c r="X254" s="150"/>
      <c r="Y254" s="150"/>
      <c r="Z254" s="150"/>
      <c r="AA254" s="150"/>
      <c r="AB254" s="150"/>
      <c r="AC254" s="150"/>
      <c r="AD254" s="150"/>
      <c r="AE254" s="150"/>
      <c r="AF254" s="150"/>
      <c r="AG254" s="150" t="s">
        <v>556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1500</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335</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908</v>
      </c>
      <c r="D256" s="165"/>
      <c r="E256" s="166">
        <v>25</v>
      </c>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335</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2.5" outlineLevel="1" x14ac:dyDescent="0.2">
      <c r="A258" s="174">
        <v>58</v>
      </c>
      <c r="B258" s="175" t="s">
        <v>1501</v>
      </c>
      <c r="C258" s="185" t="s">
        <v>1502</v>
      </c>
      <c r="D258" s="176" t="s">
        <v>460</v>
      </c>
      <c r="E258" s="177">
        <v>22</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342</v>
      </c>
      <c r="T258" s="180" t="s">
        <v>311</v>
      </c>
      <c r="U258" s="160">
        <v>0</v>
      </c>
      <c r="V258" s="160">
        <f>ROUND(E258*U258,2)</f>
        <v>0</v>
      </c>
      <c r="W258" s="160"/>
      <c r="X258" s="150"/>
      <c r="Y258" s="150"/>
      <c r="Z258" s="150"/>
      <c r="AA258" s="150"/>
      <c r="AB258" s="150"/>
      <c r="AC258" s="150"/>
      <c r="AD258" s="150"/>
      <c r="AE258" s="150"/>
      <c r="AF258" s="150"/>
      <c r="AG258" s="150" t="s">
        <v>556</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1503</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335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492</v>
      </c>
      <c r="D260" s="165"/>
      <c r="E260" s="166">
        <v>22</v>
      </c>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335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6"/>
      <c r="D261" s="247"/>
      <c r="E261" s="247"/>
      <c r="F261" s="247"/>
      <c r="G261" s="247"/>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315</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74">
        <v>59</v>
      </c>
      <c r="B262" s="175" t="s">
        <v>1504</v>
      </c>
      <c r="C262" s="185" t="s">
        <v>1505</v>
      </c>
      <c r="D262" s="176" t="s">
        <v>460</v>
      </c>
      <c r="E262" s="177">
        <v>76</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342</v>
      </c>
      <c r="T262" s="180" t="s">
        <v>311</v>
      </c>
      <c r="U262" s="160">
        <v>0</v>
      </c>
      <c r="V262" s="160">
        <f>ROUND(E262*U262,2)</f>
        <v>0</v>
      </c>
      <c r="W262" s="160"/>
      <c r="X262" s="150"/>
      <c r="Y262" s="150"/>
      <c r="Z262" s="150"/>
      <c r="AA262" s="150"/>
      <c r="AB262" s="150"/>
      <c r="AC262" s="150"/>
      <c r="AD262" s="150"/>
      <c r="AE262" s="150"/>
      <c r="AF262" s="150"/>
      <c r="AG262" s="150" t="s">
        <v>556</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1481</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335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1482</v>
      </c>
      <c r="D264" s="165"/>
      <c r="E264" s="166">
        <v>76</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335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315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22.5" outlineLevel="1" x14ac:dyDescent="0.2">
      <c r="A266" s="174">
        <v>60</v>
      </c>
      <c r="B266" s="175" t="s">
        <v>1506</v>
      </c>
      <c r="C266" s="185" t="s">
        <v>1507</v>
      </c>
      <c r="D266" s="176" t="s">
        <v>460</v>
      </c>
      <c r="E266" s="177">
        <v>24</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342</v>
      </c>
      <c r="T266" s="180" t="s">
        <v>311</v>
      </c>
      <c r="U266" s="160">
        <v>0</v>
      </c>
      <c r="V266" s="160">
        <f>ROUND(E266*U266,2)</f>
        <v>0</v>
      </c>
      <c r="W266" s="160"/>
      <c r="X266" s="150"/>
      <c r="Y266" s="150"/>
      <c r="Z266" s="150"/>
      <c r="AA266" s="150"/>
      <c r="AB266" s="150"/>
      <c r="AC266" s="150"/>
      <c r="AD266" s="150"/>
      <c r="AE266" s="150"/>
      <c r="AF266" s="150"/>
      <c r="AG266" s="150" t="s">
        <v>556</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1485</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335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1486</v>
      </c>
      <c r="D268" s="165"/>
      <c r="E268" s="166">
        <v>24</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335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315</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ht="22.5" outlineLevel="1" x14ac:dyDescent="0.2">
      <c r="A270" s="174">
        <v>61</v>
      </c>
      <c r="B270" s="175" t="s">
        <v>1508</v>
      </c>
      <c r="C270" s="185" t="s">
        <v>1509</v>
      </c>
      <c r="D270" s="176" t="s">
        <v>460</v>
      </c>
      <c r="E270" s="177">
        <v>42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342</v>
      </c>
      <c r="T270" s="180" t="s">
        <v>311</v>
      </c>
      <c r="U270" s="160">
        <v>0</v>
      </c>
      <c r="V270" s="160">
        <f>ROUND(E270*U270,2)</f>
        <v>0</v>
      </c>
      <c r="W270" s="160"/>
      <c r="X270" s="150"/>
      <c r="Y270" s="150"/>
      <c r="Z270" s="150"/>
      <c r="AA270" s="150"/>
      <c r="AB270" s="150"/>
      <c r="AC270" s="150"/>
      <c r="AD270" s="150"/>
      <c r="AE270" s="150"/>
      <c r="AF270" s="150"/>
      <c r="AG270" s="150" t="s">
        <v>556</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1489</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335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1490</v>
      </c>
      <c r="D272" s="165"/>
      <c r="E272" s="166">
        <v>42</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335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6"/>
      <c r="D273" s="247"/>
      <c r="E273" s="247"/>
      <c r="F273" s="247"/>
      <c r="G273" s="247"/>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315</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22.5" outlineLevel="1" x14ac:dyDescent="0.2">
      <c r="A274" s="174">
        <v>62</v>
      </c>
      <c r="B274" s="175" t="s">
        <v>1510</v>
      </c>
      <c r="C274" s="185" t="s">
        <v>1511</v>
      </c>
      <c r="D274" s="176" t="s">
        <v>460</v>
      </c>
      <c r="E274" s="177">
        <v>5</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342</v>
      </c>
      <c r="T274" s="180" t="s">
        <v>311</v>
      </c>
      <c r="U274" s="160">
        <v>0</v>
      </c>
      <c r="V274" s="160">
        <f>ROUND(E274*U274,2)</f>
        <v>0</v>
      </c>
      <c r="W274" s="160"/>
      <c r="X274" s="150"/>
      <c r="Y274" s="150"/>
      <c r="Z274" s="150"/>
      <c r="AA274" s="150"/>
      <c r="AB274" s="150"/>
      <c r="AC274" s="150"/>
      <c r="AD274" s="150"/>
      <c r="AE274" s="150"/>
      <c r="AF274" s="150"/>
      <c r="AG274" s="150" t="s">
        <v>556</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1493</v>
      </c>
      <c r="D275" s="165"/>
      <c r="E275" s="166"/>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335</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147</v>
      </c>
      <c r="D276" s="165"/>
      <c r="E276" s="166">
        <v>5</v>
      </c>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335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6"/>
      <c r="D277" s="247"/>
      <c r="E277" s="247"/>
      <c r="F277" s="247"/>
      <c r="G277" s="247"/>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63</v>
      </c>
      <c r="B278" s="175" t="s">
        <v>1512</v>
      </c>
      <c r="C278" s="185" t="s">
        <v>1513</v>
      </c>
      <c r="D278" s="176" t="s">
        <v>460</v>
      </c>
      <c r="E278" s="177">
        <v>1</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342</v>
      </c>
      <c r="T278" s="180" t="s">
        <v>311</v>
      </c>
      <c r="U278" s="160">
        <v>0</v>
      </c>
      <c r="V278" s="160">
        <f>ROUND(E278*U278,2)</f>
        <v>0</v>
      </c>
      <c r="W278" s="160"/>
      <c r="X278" s="150"/>
      <c r="Y278" s="150"/>
      <c r="Z278" s="150"/>
      <c r="AA278" s="150"/>
      <c r="AB278" s="150"/>
      <c r="AC278" s="150"/>
      <c r="AD278" s="150"/>
      <c r="AE278" s="150"/>
      <c r="AF278" s="150"/>
      <c r="AG278" s="150" t="s">
        <v>556</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1459</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335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1418</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335</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92</v>
      </c>
      <c r="D281" s="165"/>
      <c r="E281" s="166">
        <v>1</v>
      </c>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335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6"/>
      <c r="D282" s="247"/>
      <c r="E282" s="247"/>
      <c r="F282" s="247"/>
      <c r="G282" s="247"/>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74">
        <v>64</v>
      </c>
      <c r="B283" s="175" t="s">
        <v>1514</v>
      </c>
      <c r="C283" s="185" t="s">
        <v>1515</v>
      </c>
      <c r="D283" s="176" t="s">
        <v>377</v>
      </c>
      <c r="E283" s="177">
        <v>2</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342</v>
      </c>
      <c r="T283" s="180" t="s">
        <v>311</v>
      </c>
      <c r="U283" s="160">
        <v>0</v>
      </c>
      <c r="V283" s="160">
        <f>ROUND(E283*U283,2)</f>
        <v>0</v>
      </c>
      <c r="W283" s="160"/>
      <c r="X283" s="150"/>
      <c r="Y283" s="150"/>
      <c r="Z283" s="150"/>
      <c r="AA283" s="150"/>
      <c r="AB283" s="150"/>
      <c r="AC283" s="150"/>
      <c r="AD283" s="150"/>
      <c r="AE283" s="150"/>
      <c r="AF283" s="150"/>
      <c r="AG283" s="150" t="s">
        <v>556</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1421</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335</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1516</v>
      </c>
      <c r="D285" s="165"/>
      <c r="E285" s="166"/>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335</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122</v>
      </c>
      <c r="D286" s="165"/>
      <c r="E286" s="166">
        <v>2</v>
      </c>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335</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6"/>
      <c r="D287" s="247"/>
      <c r="E287" s="247"/>
      <c r="F287" s="247"/>
      <c r="G287" s="247"/>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65</v>
      </c>
      <c r="B288" s="175" t="s">
        <v>1517</v>
      </c>
      <c r="C288" s="185" t="s">
        <v>1518</v>
      </c>
      <c r="D288" s="176" t="s">
        <v>377</v>
      </c>
      <c r="E288" s="177">
        <v>1</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342</v>
      </c>
      <c r="T288" s="180" t="s">
        <v>311</v>
      </c>
      <c r="U288" s="160">
        <v>0</v>
      </c>
      <c r="V288" s="160">
        <f>ROUND(E288*U288,2)</f>
        <v>0</v>
      </c>
      <c r="W288" s="160"/>
      <c r="X288" s="150"/>
      <c r="Y288" s="150"/>
      <c r="Z288" s="150"/>
      <c r="AA288" s="150"/>
      <c r="AB288" s="150"/>
      <c r="AC288" s="150"/>
      <c r="AD288" s="150"/>
      <c r="AE288" s="150"/>
      <c r="AF288" s="150"/>
      <c r="AG288" s="150" t="s">
        <v>556</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1519</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335</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1425</v>
      </c>
      <c r="D290" s="165"/>
      <c r="E290" s="166"/>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335</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92</v>
      </c>
      <c r="D291" s="165"/>
      <c r="E291" s="166">
        <v>1</v>
      </c>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6"/>
      <c r="D292" s="247"/>
      <c r="E292" s="247"/>
      <c r="F292" s="247"/>
      <c r="G292" s="247"/>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315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74">
        <v>66</v>
      </c>
      <c r="B293" s="175" t="s">
        <v>1520</v>
      </c>
      <c r="C293" s="185" t="s">
        <v>1521</v>
      </c>
      <c r="D293" s="176" t="s">
        <v>377</v>
      </c>
      <c r="E293" s="177">
        <v>4</v>
      </c>
      <c r="F293" s="178"/>
      <c r="G293" s="179">
        <f>ROUND(E293*F293,2)</f>
        <v>0</v>
      </c>
      <c r="H293" s="178"/>
      <c r="I293" s="179">
        <f>ROUND(E293*H293,2)</f>
        <v>0</v>
      </c>
      <c r="J293" s="178"/>
      <c r="K293" s="179">
        <f>ROUND(E293*J293,2)</f>
        <v>0</v>
      </c>
      <c r="L293" s="179">
        <v>21</v>
      </c>
      <c r="M293" s="179">
        <f>G293*(1+L293/100)</f>
        <v>0</v>
      </c>
      <c r="N293" s="179">
        <v>0</v>
      </c>
      <c r="O293" s="179">
        <f>ROUND(E293*N293,2)</f>
        <v>0</v>
      </c>
      <c r="P293" s="179">
        <v>0</v>
      </c>
      <c r="Q293" s="179">
        <f>ROUND(E293*P293,2)</f>
        <v>0</v>
      </c>
      <c r="R293" s="179"/>
      <c r="S293" s="179" t="s">
        <v>342</v>
      </c>
      <c r="T293" s="180" t="s">
        <v>311</v>
      </c>
      <c r="U293" s="160">
        <v>0</v>
      </c>
      <c r="V293" s="160">
        <f>ROUND(E293*U293,2)</f>
        <v>0</v>
      </c>
      <c r="W293" s="160"/>
      <c r="X293" s="150"/>
      <c r="Y293" s="150"/>
      <c r="Z293" s="150"/>
      <c r="AA293" s="150"/>
      <c r="AB293" s="150"/>
      <c r="AC293" s="150"/>
      <c r="AD293" s="150"/>
      <c r="AE293" s="150"/>
      <c r="AF293" s="150"/>
      <c r="AG293" s="150" t="s">
        <v>556</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1522</v>
      </c>
      <c r="D294" s="165"/>
      <c r="E294" s="166"/>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335</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142</v>
      </c>
      <c r="D295" s="165"/>
      <c r="E295" s="166">
        <v>4</v>
      </c>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335</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6"/>
      <c r="D296" s="247"/>
      <c r="E296" s="247"/>
      <c r="F296" s="247"/>
      <c r="G296" s="247"/>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315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74">
        <v>67</v>
      </c>
      <c r="B297" s="175" t="s">
        <v>1523</v>
      </c>
      <c r="C297" s="185" t="s">
        <v>1524</v>
      </c>
      <c r="D297" s="176" t="s">
        <v>377</v>
      </c>
      <c r="E297" s="177">
        <v>1</v>
      </c>
      <c r="F297" s="178"/>
      <c r="G297" s="179">
        <f>ROUND(E297*F297,2)</f>
        <v>0</v>
      </c>
      <c r="H297" s="178"/>
      <c r="I297" s="179">
        <f>ROUND(E297*H297,2)</f>
        <v>0</v>
      </c>
      <c r="J297" s="178"/>
      <c r="K297" s="179">
        <f>ROUND(E297*J297,2)</f>
        <v>0</v>
      </c>
      <c r="L297" s="179">
        <v>21</v>
      </c>
      <c r="M297" s="179">
        <f>G297*(1+L297/100)</f>
        <v>0</v>
      </c>
      <c r="N297" s="179">
        <v>0</v>
      </c>
      <c r="O297" s="179">
        <f>ROUND(E297*N297,2)</f>
        <v>0</v>
      </c>
      <c r="P297" s="179">
        <v>0</v>
      </c>
      <c r="Q297" s="179">
        <f>ROUND(E297*P297,2)</f>
        <v>0</v>
      </c>
      <c r="R297" s="179"/>
      <c r="S297" s="179" t="s">
        <v>342</v>
      </c>
      <c r="T297" s="180" t="s">
        <v>311</v>
      </c>
      <c r="U297" s="160">
        <v>0</v>
      </c>
      <c r="V297" s="160">
        <f>ROUND(E297*U297,2)</f>
        <v>0</v>
      </c>
      <c r="W297" s="160"/>
      <c r="X297" s="150"/>
      <c r="Y297" s="150"/>
      <c r="Z297" s="150"/>
      <c r="AA297" s="150"/>
      <c r="AB297" s="150"/>
      <c r="AC297" s="150"/>
      <c r="AD297" s="150"/>
      <c r="AE297" s="150"/>
      <c r="AF297" s="150"/>
      <c r="AG297" s="150" t="s">
        <v>556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1525</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335</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92</v>
      </c>
      <c r="D299" s="165"/>
      <c r="E299" s="166">
        <v>1</v>
      </c>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335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6"/>
      <c r="D300" s="247"/>
      <c r="E300" s="247"/>
      <c r="F300" s="247"/>
      <c r="G300" s="247"/>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315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74">
        <v>68</v>
      </c>
      <c r="B301" s="175" t="s">
        <v>1526</v>
      </c>
      <c r="C301" s="185" t="s">
        <v>1527</v>
      </c>
      <c r="D301" s="176" t="s">
        <v>377</v>
      </c>
      <c r="E301" s="177">
        <v>3</v>
      </c>
      <c r="F301" s="178"/>
      <c r="G301" s="179">
        <f>ROUND(E301*F301,2)</f>
        <v>0</v>
      </c>
      <c r="H301" s="178"/>
      <c r="I301" s="179">
        <f>ROUND(E301*H301,2)</f>
        <v>0</v>
      </c>
      <c r="J301" s="178"/>
      <c r="K301" s="179">
        <f>ROUND(E301*J301,2)</f>
        <v>0</v>
      </c>
      <c r="L301" s="179">
        <v>21</v>
      </c>
      <c r="M301" s="179">
        <f>G301*(1+L301/100)</f>
        <v>0</v>
      </c>
      <c r="N301" s="179">
        <v>0</v>
      </c>
      <c r="O301" s="179">
        <f>ROUND(E301*N301,2)</f>
        <v>0</v>
      </c>
      <c r="P301" s="179">
        <v>0</v>
      </c>
      <c r="Q301" s="179">
        <f>ROUND(E301*P301,2)</f>
        <v>0</v>
      </c>
      <c r="R301" s="179"/>
      <c r="S301" s="179" t="s">
        <v>342</v>
      </c>
      <c r="T301" s="180" t="s">
        <v>311</v>
      </c>
      <c r="U301" s="160">
        <v>0</v>
      </c>
      <c r="V301" s="160">
        <f>ROUND(E301*U301,2)</f>
        <v>0</v>
      </c>
      <c r="W301" s="160"/>
      <c r="X301" s="150"/>
      <c r="Y301" s="150"/>
      <c r="Z301" s="150"/>
      <c r="AA301" s="150"/>
      <c r="AB301" s="150"/>
      <c r="AC301" s="150"/>
      <c r="AD301" s="150"/>
      <c r="AE301" s="150"/>
      <c r="AF301" s="150"/>
      <c r="AG301" s="150" t="s">
        <v>556</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1525</v>
      </c>
      <c r="D302" s="165"/>
      <c r="E302" s="166"/>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335</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1528</v>
      </c>
      <c r="D303" s="165"/>
      <c r="E303" s="166"/>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335</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1529</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335</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132</v>
      </c>
      <c r="D305" s="165"/>
      <c r="E305" s="166">
        <v>3</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335</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6"/>
      <c r="D306" s="247"/>
      <c r="E306" s="247"/>
      <c r="F306" s="247"/>
      <c r="G306" s="247"/>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315</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74">
        <v>69</v>
      </c>
      <c r="B307" s="175" t="s">
        <v>1530</v>
      </c>
      <c r="C307" s="185" t="s">
        <v>1531</v>
      </c>
      <c r="D307" s="176" t="s">
        <v>377</v>
      </c>
      <c r="E307" s="177">
        <v>2</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342</v>
      </c>
      <c r="T307" s="180" t="s">
        <v>311</v>
      </c>
      <c r="U307" s="160">
        <v>0</v>
      </c>
      <c r="V307" s="160">
        <f>ROUND(E307*U307,2)</f>
        <v>0</v>
      </c>
      <c r="W307" s="160"/>
      <c r="X307" s="150"/>
      <c r="Y307" s="150"/>
      <c r="Z307" s="150"/>
      <c r="AA307" s="150"/>
      <c r="AB307" s="150"/>
      <c r="AC307" s="150"/>
      <c r="AD307" s="150"/>
      <c r="AE307" s="150"/>
      <c r="AF307" s="150"/>
      <c r="AG307" s="150" t="s">
        <v>1160</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1428</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335</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122</v>
      </c>
      <c r="D309" s="165"/>
      <c r="E309" s="166">
        <v>2</v>
      </c>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335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6"/>
      <c r="D310" s="247"/>
      <c r="E310" s="247"/>
      <c r="F310" s="247"/>
      <c r="G310" s="247"/>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315</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2.5" outlineLevel="1" x14ac:dyDescent="0.2">
      <c r="A311" s="174">
        <v>70</v>
      </c>
      <c r="B311" s="175" t="s">
        <v>1532</v>
      </c>
      <c r="C311" s="185" t="s">
        <v>1533</v>
      </c>
      <c r="D311" s="176" t="s">
        <v>377</v>
      </c>
      <c r="E311" s="177">
        <v>2</v>
      </c>
      <c r="F311" s="178"/>
      <c r="G311" s="179">
        <f>ROUND(E311*F311,2)</f>
        <v>0</v>
      </c>
      <c r="H311" s="178"/>
      <c r="I311" s="179">
        <f>ROUND(E311*H311,2)</f>
        <v>0</v>
      </c>
      <c r="J311" s="178"/>
      <c r="K311" s="179">
        <f>ROUND(E311*J311,2)</f>
        <v>0</v>
      </c>
      <c r="L311" s="179">
        <v>21</v>
      </c>
      <c r="M311" s="179">
        <f>G311*(1+L311/100)</f>
        <v>0</v>
      </c>
      <c r="N311" s="179">
        <v>0</v>
      </c>
      <c r="O311" s="179">
        <f>ROUND(E311*N311,2)</f>
        <v>0</v>
      </c>
      <c r="P311" s="179">
        <v>0</v>
      </c>
      <c r="Q311" s="179">
        <f>ROUND(E311*P311,2)</f>
        <v>0</v>
      </c>
      <c r="R311" s="179"/>
      <c r="S311" s="179" t="s">
        <v>342</v>
      </c>
      <c r="T311" s="180" t="s">
        <v>311</v>
      </c>
      <c r="U311" s="160">
        <v>0</v>
      </c>
      <c r="V311" s="160">
        <f>ROUND(E311*U311,2)</f>
        <v>0</v>
      </c>
      <c r="W311" s="160"/>
      <c r="X311" s="150"/>
      <c r="Y311" s="150"/>
      <c r="Z311" s="150"/>
      <c r="AA311" s="150"/>
      <c r="AB311" s="150"/>
      <c r="AC311" s="150"/>
      <c r="AD311" s="150"/>
      <c r="AE311" s="150"/>
      <c r="AF311" s="150"/>
      <c r="AG311" s="150" t="s">
        <v>1160</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86" t="s">
        <v>1428</v>
      </c>
      <c r="D312" s="165"/>
      <c r="E312" s="166"/>
      <c r="F312" s="160"/>
      <c r="G312" s="160"/>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335</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122</v>
      </c>
      <c r="D313" s="165"/>
      <c r="E313" s="166">
        <v>2</v>
      </c>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335</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6"/>
      <c r="D314" s="247"/>
      <c r="E314" s="247"/>
      <c r="F314" s="247"/>
      <c r="G314" s="247"/>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22.5" outlineLevel="1" x14ac:dyDescent="0.2">
      <c r="A315" s="174">
        <v>71</v>
      </c>
      <c r="B315" s="175" t="s">
        <v>1534</v>
      </c>
      <c r="C315" s="185" t="s">
        <v>1535</v>
      </c>
      <c r="D315" s="176" t="s">
        <v>377</v>
      </c>
      <c r="E315" s="177">
        <v>1</v>
      </c>
      <c r="F315" s="178"/>
      <c r="G315" s="179">
        <f>ROUND(E315*F315,2)</f>
        <v>0</v>
      </c>
      <c r="H315" s="178"/>
      <c r="I315" s="179">
        <f>ROUND(E315*H315,2)</f>
        <v>0</v>
      </c>
      <c r="J315" s="178"/>
      <c r="K315" s="179">
        <f>ROUND(E315*J315,2)</f>
        <v>0</v>
      </c>
      <c r="L315" s="179">
        <v>21</v>
      </c>
      <c r="M315" s="179">
        <f>G315*(1+L315/100)</f>
        <v>0</v>
      </c>
      <c r="N315" s="179">
        <v>0</v>
      </c>
      <c r="O315" s="179">
        <f>ROUND(E315*N315,2)</f>
        <v>0</v>
      </c>
      <c r="P315" s="179">
        <v>0</v>
      </c>
      <c r="Q315" s="179">
        <f>ROUND(E315*P315,2)</f>
        <v>0</v>
      </c>
      <c r="R315" s="179"/>
      <c r="S315" s="179" t="s">
        <v>342</v>
      </c>
      <c r="T315" s="180" t="s">
        <v>311</v>
      </c>
      <c r="U315" s="160">
        <v>0</v>
      </c>
      <c r="V315" s="160">
        <f>ROUND(E315*U315,2)</f>
        <v>0</v>
      </c>
      <c r="W315" s="160"/>
      <c r="X315" s="150"/>
      <c r="Y315" s="150"/>
      <c r="Z315" s="150"/>
      <c r="AA315" s="150"/>
      <c r="AB315" s="150"/>
      <c r="AC315" s="150"/>
      <c r="AD315" s="150"/>
      <c r="AE315" s="150"/>
      <c r="AF315" s="150"/>
      <c r="AG315" s="150" t="s">
        <v>1160</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1425</v>
      </c>
      <c r="D316" s="165"/>
      <c r="E316" s="166"/>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335</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92</v>
      </c>
      <c r="D317" s="165"/>
      <c r="E317" s="166">
        <v>1</v>
      </c>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335</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6"/>
      <c r="D318" s="247"/>
      <c r="E318" s="247"/>
      <c r="F318" s="247"/>
      <c r="G318" s="247"/>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315</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ht="22.5" outlineLevel="1" x14ac:dyDescent="0.2">
      <c r="A319" s="174">
        <v>72</v>
      </c>
      <c r="B319" s="175" t="s">
        <v>1536</v>
      </c>
      <c r="C319" s="185" t="s">
        <v>1537</v>
      </c>
      <c r="D319" s="176" t="s">
        <v>377</v>
      </c>
      <c r="E319" s="177">
        <v>32</v>
      </c>
      <c r="F319" s="178"/>
      <c r="G319" s="179">
        <f>ROUND(E319*F319,2)</f>
        <v>0</v>
      </c>
      <c r="H319" s="178"/>
      <c r="I319" s="179">
        <f>ROUND(E319*H319,2)</f>
        <v>0</v>
      </c>
      <c r="J319" s="178"/>
      <c r="K319" s="179">
        <f>ROUND(E319*J319,2)</f>
        <v>0</v>
      </c>
      <c r="L319" s="179">
        <v>21</v>
      </c>
      <c r="M319" s="179">
        <f>G319*(1+L319/100)</f>
        <v>0</v>
      </c>
      <c r="N319" s="179">
        <v>0</v>
      </c>
      <c r="O319" s="179">
        <f>ROUND(E319*N319,2)</f>
        <v>0</v>
      </c>
      <c r="P319" s="179">
        <v>0</v>
      </c>
      <c r="Q319" s="179">
        <f>ROUND(E319*P319,2)</f>
        <v>0</v>
      </c>
      <c r="R319" s="179"/>
      <c r="S319" s="179" t="s">
        <v>342</v>
      </c>
      <c r="T319" s="180" t="s">
        <v>311</v>
      </c>
      <c r="U319" s="160">
        <v>0</v>
      </c>
      <c r="V319" s="160">
        <f>ROUND(E319*U319,2)</f>
        <v>0</v>
      </c>
      <c r="W319" s="160"/>
      <c r="X319" s="150"/>
      <c r="Y319" s="150"/>
      <c r="Z319" s="150"/>
      <c r="AA319" s="150"/>
      <c r="AB319" s="150"/>
      <c r="AC319" s="150"/>
      <c r="AD319" s="150"/>
      <c r="AE319" s="150"/>
      <c r="AF319" s="150"/>
      <c r="AG319" s="150" t="s">
        <v>1160</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1538</v>
      </c>
      <c r="D320" s="165"/>
      <c r="E320" s="166"/>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335</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1341</v>
      </c>
      <c r="D321" s="165"/>
      <c r="E321" s="166">
        <v>32</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335</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4">
        <v>73</v>
      </c>
      <c r="B323" s="175" t="s">
        <v>1539</v>
      </c>
      <c r="C323" s="185" t="s">
        <v>1540</v>
      </c>
      <c r="D323" s="176" t="s">
        <v>377</v>
      </c>
      <c r="E323" s="177">
        <v>6</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342</v>
      </c>
      <c r="T323" s="180" t="s">
        <v>311</v>
      </c>
      <c r="U323" s="160">
        <v>0</v>
      </c>
      <c r="V323" s="160">
        <f>ROUND(E323*U323,2)</f>
        <v>0</v>
      </c>
      <c r="W323" s="160"/>
      <c r="X323" s="150"/>
      <c r="Y323" s="150"/>
      <c r="Z323" s="150"/>
      <c r="AA323" s="150"/>
      <c r="AB323" s="150"/>
      <c r="AC323" s="150"/>
      <c r="AD323" s="150"/>
      <c r="AE323" s="150"/>
      <c r="AF323" s="150"/>
      <c r="AG323" s="150" t="s">
        <v>1160</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1541</v>
      </c>
      <c r="D324" s="165"/>
      <c r="E324" s="166"/>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335</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150</v>
      </c>
      <c r="D325" s="165"/>
      <c r="E325" s="166">
        <v>6</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335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6"/>
      <c r="D326" s="247"/>
      <c r="E326" s="247"/>
      <c r="F326" s="247"/>
      <c r="G326" s="247"/>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315</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ht="22.5" outlineLevel="1" x14ac:dyDescent="0.2">
      <c r="A327" s="174">
        <v>74</v>
      </c>
      <c r="B327" s="175" t="s">
        <v>1542</v>
      </c>
      <c r="C327" s="185" t="s">
        <v>1543</v>
      </c>
      <c r="D327" s="176" t="s">
        <v>377</v>
      </c>
      <c r="E327" s="177">
        <v>6</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342</v>
      </c>
      <c r="T327" s="180" t="s">
        <v>311</v>
      </c>
      <c r="U327" s="160">
        <v>0</v>
      </c>
      <c r="V327" s="160">
        <f>ROUND(E327*U327,2)</f>
        <v>0</v>
      </c>
      <c r="W327" s="160"/>
      <c r="X327" s="150"/>
      <c r="Y327" s="150"/>
      <c r="Z327" s="150"/>
      <c r="AA327" s="150"/>
      <c r="AB327" s="150"/>
      <c r="AC327" s="150"/>
      <c r="AD327" s="150"/>
      <c r="AE327" s="150"/>
      <c r="AF327" s="150"/>
      <c r="AG327" s="150" t="s">
        <v>1160</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1541</v>
      </c>
      <c r="D328" s="165"/>
      <c r="E328" s="166"/>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335</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150</v>
      </c>
      <c r="D329" s="165"/>
      <c r="E329" s="166">
        <v>6</v>
      </c>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335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6"/>
      <c r="D330" s="247"/>
      <c r="E330" s="247"/>
      <c r="F330" s="247"/>
      <c r="G330" s="247"/>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315</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ht="22.5" outlineLevel="1" x14ac:dyDescent="0.2">
      <c r="A331" s="174">
        <v>75</v>
      </c>
      <c r="B331" s="175" t="s">
        <v>1544</v>
      </c>
      <c r="C331" s="185" t="s">
        <v>1545</v>
      </c>
      <c r="D331" s="176" t="s">
        <v>377</v>
      </c>
      <c r="E331" s="177">
        <v>4</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c r="S331" s="179" t="s">
        <v>342</v>
      </c>
      <c r="T331" s="180" t="s">
        <v>311</v>
      </c>
      <c r="U331" s="160">
        <v>0</v>
      </c>
      <c r="V331" s="160">
        <f>ROUND(E331*U331,2)</f>
        <v>0</v>
      </c>
      <c r="W331" s="160"/>
      <c r="X331" s="150"/>
      <c r="Y331" s="150"/>
      <c r="Z331" s="150"/>
      <c r="AA331" s="150"/>
      <c r="AB331" s="150"/>
      <c r="AC331" s="150"/>
      <c r="AD331" s="150"/>
      <c r="AE331" s="150"/>
      <c r="AF331" s="150"/>
      <c r="AG331" s="150" t="s">
        <v>1160</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1546</v>
      </c>
      <c r="D332" s="165"/>
      <c r="E332" s="166"/>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335</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142</v>
      </c>
      <c r="D333" s="165"/>
      <c r="E333" s="166">
        <v>4</v>
      </c>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335</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6"/>
      <c r="D334" s="247"/>
      <c r="E334" s="247"/>
      <c r="F334" s="247"/>
      <c r="G334" s="247"/>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315</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ht="22.5" outlineLevel="1" x14ac:dyDescent="0.2">
      <c r="A335" s="174">
        <v>76</v>
      </c>
      <c r="B335" s="175" t="s">
        <v>1547</v>
      </c>
      <c r="C335" s="185" t="s">
        <v>1548</v>
      </c>
      <c r="D335" s="176" t="s">
        <v>377</v>
      </c>
      <c r="E335" s="177">
        <v>2</v>
      </c>
      <c r="F335" s="178"/>
      <c r="G335" s="179">
        <f>ROUND(E335*F335,2)</f>
        <v>0</v>
      </c>
      <c r="H335" s="178"/>
      <c r="I335" s="179">
        <f>ROUND(E335*H335,2)</f>
        <v>0</v>
      </c>
      <c r="J335" s="178"/>
      <c r="K335" s="179">
        <f>ROUND(E335*J335,2)</f>
        <v>0</v>
      </c>
      <c r="L335" s="179">
        <v>21</v>
      </c>
      <c r="M335" s="179">
        <f>G335*(1+L335/100)</f>
        <v>0</v>
      </c>
      <c r="N335" s="179">
        <v>0</v>
      </c>
      <c r="O335" s="179">
        <f>ROUND(E335*N335,2)</f>
        <v>0</v>
      </c>
      <c r="P335" s="179">
        <v>0</v>
      </c>
      <c r="Q335" s="179">
        <f>ROUND(E335*P335,2)</f>
        <v>0</v>
      </c>
      <c r="R335" s="179"/>
      <c r="S335" s="179" t="s">
        <v>342</v>
      </c>
      <c r="T335" s="180" t="s">
        <v>311</v>
      </c>
      <c r="U335" s="160">
        <v>0</v>
      </c>
      <c r="V335" s="160">
        <f>ROUND(E335*U335,2)</f>
        <v>0</v>
      </c>
      <c r="W335" s="160"/>
      <c r="X335" s="150"/>
      <c r="Y335" s="150"/>
      <c r="Z335" s="150"/>
      <c r="AA335" s="150"/>
      <c r="AB335" s="150"/>
      <c r="AC335" s="150"/>
      <c r="AD335" s="150"/>
      <c r="AE335" s="150"/>
      <c r="AF335" s="150"/>
      <c r="AG335" s="150" t="s">
        <v>1160</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1428</v>
      </c>
      <c r="D336" s="165"/>
      <c r="E336" s="166"/>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335</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86" t="s">
        <v>122</v>
      </c>
      <c r="D337" s="165"/>
      <c r="E337" s="166">
        <v>2</v>
      </c>
      <c r="F337" s="160"/>
      <c r="G337" s="160"/>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335</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46"/>
      <c r="D338" s="247"/>
      <c r="E338" s="247"/>
      <c r="F338" s="247"/>
      <c r="G338" s="247"/>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315</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x14ac:dyDescent="0.2">
      <c r="A339" s="168" t="s">
        <v>305</v>
      </c>
      <c r="B339" s="169" t="s">
        <v>242</v>
      </c>
      <c r="C339" s="184" t="s">
        <v>230</v>
      </c>
      <c r="D339" s="170"/>
      <c r="E339" s="171"/>
      <c r="F339" s="172"/>
      <c r="G339" s="172">
        <f>SUMIF(AG340:AG388,"&lt;&gt;NOR",G340:G388)</f>
        <v>0</v>
      </c>
      <c r="H339" s="172"/>
      <c r="I339" s="172">
        <f>SUM(I340:I388)</f>
        <v>0</v>
      </c>
      <c r="J339" s="172"/>
      <c r="K339" s="172">
        <f>SUM(K340:K388)</f>
        <v>0</v>
      </c>
      <c r="L339" s="172"/>
      <c r="M339" s="172">
        <f>SUM(M340:M388)</f>
        <v>0</v>
      </c>
      <c r="N339" s="172"/>
      <c r="O339" s="172">
        <f>SUM(O340:O388)</f>
        <v>0</v>
      </c>
      <c r="P339" s="172"/>
      <c r="Q339" s="172">
        <f>SUM(Q340:Q388)</f>
        <v>0</v>
      </c>
      <c r="R339" s="172"/>
      <c r="S339" s="172"/>
      <c r="T339" s="173"/>
      <c r="U339" s="167"/>
      <c r="V339" s="167">
        <f>SUM(V340:V388)</f>
        <v>0</v>
      </c>
      <c r="W339" s="167"/>
      <c r="AG339" t="s">
        <v>306</v>
      </c>
    </row>
    <row r="340" spans="1:60" outlineLevel="1" x14ac:dyDescent="0.2">
      <c r="A340" s="174">
        <v>77</v>
      </c>
      <c r="B340" s="175" t="s">
        <v>1549</v>
      </c>
      <c r="C340" s="185" t="s">
        <v>1550</v>
      </c>
      <c r="D340" s="176" t="s">
        <v>377</v>
      </c>
      <c r="E340" s="177">
        <v>2</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t="s">
        <v>1311</v>
      </c>
      <c r="S340" s="179" t="s">
        <v>310</v>
      </c>
      <c r="T340" s="180" t="s">
        <v>311</v>
      </c>
      <c r="U340" s="160">
        <v>0</v>
      </c>
      <c r="V340" s="160">
        <f>ROUND(E340*U340,2)</f>
        <v>0</v>
      </c>
      <c r="W340" s="160"/>
      <c r="X340" s="150"/>
      <c r="Y340" s="150"/>
      <c r="Z340" s="150"/>
      <c r="AA340" s="150"/>
      <c r="AB340" s="150"/>
      <c r="AC340" s="150"/>
      <c r="AD340" s="150"/>
      <c r="AE340" s="150"/>
      <c r="AF340" s="150"/>
      <c r="AG340" s="150" t="s">
        <v>556</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1551</v>
      </c>
      <c r="D341" s="165"/>
      <c r="E341" s="166"/>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335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86" t="s">
        <v>122</v>
      </c>
      <c r="D342" s="165"/>
      <c r="E342" s="166">
        <v>2</v>
      </c>
      <c r="F342" s="160"/>
      <c r="G342" s="160"/>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335</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6"/>
      <c r="D343" s="247"/>
      <c r="E343" s="247"/>
      <c r="F343" s="247"/>
      <c r="G343" s="247"/>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315</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ht="22.5" outlineLevel="1" x14ac:dyDescent="0.2">
      <c r="A344" s="174">
        <v>78</v>
      </c>
      <c r="B344" s="175" t="s">
        <v>1552</v>
      </c>
      <c r="C344" s="185" t="s">
        <v>1553</v>
      </c>
      <c r="D344" s="176" t="s">
        <v>377</v>
      </c>
      <c r="E344" s="177">
        <v>7</v>
      </c>
      <c r="F344" s="178"/>
      <c r="G344" s="179">
        <f>ROUND(E344*F344,2)</f>
        <v>0</v>
      </c>
      <c r="H344" s="178"/>
      <c r="I344" s="179">
        <f>ROUND(E344*H344,2)</f>
        <v>0</v>
      </c>
      <c r="J344" s="178"/>
      <c r="K344" s="179">
        <f>ROUND(E344*J344,2)</f>
        <v>0</v>
      </c>
      <c r="L344" s="179">
        <v>21</v>
      </c>
      <c r="M344" s="179">
        <f>G344*(1+L344/100)</f>
        <v>0</v>
      </c>
      <c r="N344" s="179">
        <v>0</v>
      </c>
      <c r="O344" s="179">
        <f>ROUND(E344*N344,2)</f>
        <v>0</v>
      </c>
      <c r="P344" s="179">
        <v>0</v>
      </c>
      <c r="Q344" s="179">
        <f>ROUND(E344*P344,2)</f>
        <v>0</v>
      </c>
      <c r="R344" s="179" t="s">
        <v>1311</v>
      </c>
      <c r="S344" s="179" t="s">
        <v>310</v>
      </c>
      <c r="T344" s="180" t="s">
        <v>311</v>
      </c>
      <c r="U344" s="160">
        <v>0</v>
      </c>
      <c r="V344" s="160">
        <f>ROUND(E344*U344,2)</f>
        <v>0</v>
      </c>
      <c r="W344" s="160"/>
      <c r="X344" s="150"/>
      <c r="Y344" s="150"/>
      <c r="Z344" s="150"/>
      <c r="AA344" s="150"/>
      <c r="AB344" s="150"/>
      <c r="AC344" s="150"/>
      <c r="AD344" s="150"/>
      <c r="AE344" s="150"/>
      <c r="AF344" s="150"/>
      <c r="AG344" s="150" t="s">
        <v>556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1554</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335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1555</v>
      </c>
      <c r="D346" s="165"/>
      <c r="E346" s="166"/>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335</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233</v>
      </c>
      <c r="D347" s="165"/>
      <c r="E347" s="166">
        <v>7</v>
      </c>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335</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6"/>
      <c r="D348" s="247"/>
      <c r="E348" s="247"/>
      <c r="F348" s="247"/>
      <c r="G348" s="247"/>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315</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ht="22.5" outlineLevel="1" x14ac:dyDescent="0.2">
      <c r="A349" s="174">
        <v>79</v>
      </c>
      <c r="B349" s="175" t="s">
        <v>1556</v>
      </c>
      <c r="C349" s="185" t="s">
        <v>1557</v>
      </c>
      <c r="D349" s="176" t="s">
        <v>377</v>
      </c>
      <c r="E349" s="177">
        <v>10</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t="s">
        <v>1311</v>
      </c>
      <c r="S349" s="179" t="s">
        <v>310</v>
      </c>
      <c r="T349" s="180" t="s">
        <v>311</v>
      </c>
      <c r="U349" s="160">
        <v>0</v>
      </c>
      <c r="V349" s="160">
        <f>ROUND(E349*U349,2)</f>
        <v>0</v>
      </c>
      <c r="W349" s="160"/>
      <c r="X349" s="150"/>
      <c r="Y349" s="150"/>
      <c r="Z349" s="150"/>
      <c r="AA349" s="150"/>
      <c r="AB349" s="150"/>
      <c r="AC349" s="150"/>
      <c r="AD349" s="150"/>
      <c r="AE349" s="150"/>
      <c r="AF349" s="150"/>
      <c r="AG349" s="150" t="s">
        <v>556</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1558</v>
      </c>
      <c r="D350" s="165"/>
      <c r="E350" s="166"/>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335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1559</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335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1560</v>
      </c>
      <c r="D352" s="165"/>
      <c r="E352" s="166"/>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335</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186" t="s">
        <v>1561</v>
      </c>
      <c r="D353" s="165"/>
      <c r="E353" s="166"/>
      <c r="F353" s="160"/>
      <c r="G353" s="160"/>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335</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101</v>
      </c>
      <c r="D354" s="165"/>
      <c r="E354" s="166">
        <v>10</v>
      </c>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335</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6"/>
      <c r="D355" s="247"/>
      <c r="E355" s="247"/>
      <c r="F355" s="247"/>
      <c r="G355" s="247"/>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315</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74">
        <v>80</v>
      </c>
      <c r="B356" s="175" t="s">
        <v>1562</v>
      </c>
      <c r="C356" s="185" t="s">
        <v>1563</v>
      </c>
      <c r="D356" s="176" t="s">
        <v>377</v>
      </c>
      <c r="E356" s="177">
        <v>4</v>
      </c>
      <c r="F356" s="178"/>
      <c r="G356" s="179">
        <f>ROUND(E356*F356,2)</f>
        <v>0</v>
      </c>
      <c r="H356" s="178"/>
      <c r="I356" s="179">
        <f>ROUND(E356*H356,2)</f>
        <v>0</v>
      </c>
      <c r="J356" s="178"/>
      <c r="K356" s="179">
        <f>ROUND(E356*J356,2)</f>
        <v>0</v>
      </c>
      <c r="L356" s="179">
        <v>21</v>
      </c>
      <c r="M356" s="179">
        <f>G356*(1+L356/100)</f>
        <v>0</v>
      </c>
      <c r="N356" s="179">
        <v>0</v>
      </c>
      <c r="O356" s="179">
        <f>ROUND(E356*N356,2)</f>
        <v>0</v>
      </c>
      <c r="P356" s="179">
        <v>0</v>
      </c>
      <c r="Q356" s="179">
        <f>ROUND(E356*P356,2)</f>
        <v>0</v>
      </c>
      <c r="R356" s="179"/>
      <c r="S356" s="179" t="s">
        <v>342</v>
      </c>
      <c r="T356" s="180" t="s">
        <v>311</v>
      </c>
      <c r="U356" s="160">
        <v>0</v>
      </c>
      <c r="V356" s="160">
        <f>ROUND(E356*U356,2)</f>
        <v>0</v>
      </c>
      <c r="W356" s="160"/>
      <c r="X356" s="150"/>
      <c r="Y356" s="150"/>
      <c r="Z356" s="150"/>
      <c r="AA356" s="150"/>
      <c r="AB356" s="150"/>
      <c r="AC356" s="150"/>
      <c r="AD356" s="150"/>
      <c r="AE356" s="150"/>
      <c r="AF356" s="150"/>
      <c r="AG356" s="150" t="s">
        <v>556</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1558</v>
      </c>
      <c r="D357" s="165"/>
      <c r="E357" s="166"/>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335</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1559</v>
      </c>
      <c r="D358" s="165"/>
      <c r="E358" s="166"/>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335</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142</v>
      </c>
      <c r="D359" s="165"/>
      <c r="E359" s="166">
        <v>4</v>
      </c>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335</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6"/>
      <c r="D360" s="247"/>
      <c r="E360" s="247"/>
      <c r="F360" s="247"/>
      <c r="G360" s="247"/>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315</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2.5" outlineLevel="1" x14ac:dyDescent="0.2">
      <c r="A361" s="174">
        <v>81</v>
      </c>
      <c r="B361" s="175" t="s">
        <v>1564</v>
      </c>
      <c r="C361" s="185" t="s">
        <v>1565</v>
      </c>
      <c r="D361" s="176" t="s">
        <v>1339</v>
      </c>
      <c r="E361" s="177">
        <v>16</v>
      </c>
      <c r="F361" s="178"/>
      <c r="G361" s="179">
        <f>ROUND(E361*F361,2)</f>
        <v>0</v>
      </c>
      <c r="H361" s="178"/>
      <c r="I361" s="179">
        <f>ROUND(E361*H361,2)</f>
        <v>0</v>
      </c>
      <c r="J361" s="178"/>
      <c r="K361" s="179">
        <f>ROUND(E361*J361,2)</f>
        <v>0</v>
      </c>
      <c r="L361" s="179">
        <v>21</v>
      </c>
      <c r="M361" s="179">
        <f>G361*(1+L361/100)</f>
        <v>0</v>
      </c>
      <c r="N361" s="179">
        <v>0</v>
      </c>
      <c r="O361" s="179">
        <f>ROUND(E361*N361,2)</f>
        <v>0</v>
      </c>
      <c r="P361" s="179">
        <v>0</v>
      </c>
      <c r="Q361" s="179">
        <f>ROUND(E361*P361,2)</f>
        <v>0</v>
      </c>
      <c r="R361" s="179"/>
      <c r="S361" s="179" t="s">
        <v>342</v>
      </c>
      <c r="T361" s="180" t="s">
        <v>311</v>
      </c>
      <c r="U361" s="160">
        <v>0</v>
      </c>
      <c r="V361" s="160">
        <f>ROUND(E361*U361,2)</f>
        <v>0</v>
      </c>
      <c r="W361" s="160"/>
      <c r="X361" s="150"/>
      <c r="Y361" s="150"/>
      <c r="Z361" s="150"/>
      <c r="AA361" s="150"/>
      <c r="AB361" s="150"/>
      <c r="AC361" s="150"/>
      <c r="AD361" s="150"/>
      <c r="AE361" s="150"/>
      <c r="AF361" s="150"/>
      <c r="AG361" s="150" t="s">
        <v>556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186" t="s">
        <v>1370</v>
      </c>
      <c r="D362" s="165"/>
      <c r="E362" s="166"/>
      <c r="F362" s="160"/>
      <c r="G362" s="160"/>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335</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186" t="s">
        <v>114</v>
      </c>
      <c r="D363" s="165"/>
      <c r="E363" s="166">
        <v>16</v>
      </c>
      <c r="F363" s="160"/>
      <c r="G363" s="160"/>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335</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6"/>
      <c r="D364" s="247"/>
      <c r="E364" s="247"/>
      <c r="F364" s="247"/>
      <c r="G364" s="247"/>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315</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ht="22.5" outlineLevel="1" x14ac:dyDescent="0.2">
      <c r="A365" s="174">
        <v>82</v>
      </c>
      <c r="B365" s="175" t="s">
        <v>1566</v>
      </c>
      <c r="C365" s="185" t="s">
        <v>1567</v>
      </c>
      <c r="D365" s="176" t="s">
        <v>377</v>
      </c>
      <c r="E365" s="177">
        <v>7</v>
      </c>
      <c r="F365" s="178"/>
      <c r="G365" s="179">
        <f>ROUND(E365*F365,2)</f>
        <v>0</v>
      </c>
      <c r="H365" s="178"/>
      <c r="I365" s="179">
        <f>ROUND(E365*H365,2)</f>
        <v>0</v>
      </c>
      <c r="J365" s="178"/>
      <c r="K365" s="179">
        <f>ROUND(E365*J365,2)</f>
        <v>0</v>
      </c>
      <c r="L365" s="179">
        <v>21</v>
      </c>
      <c r="M365" s="179">
        <f>G365*(1+L365/100)</f>
        <v>0</v>
      </c>
      <c r="N365" s="179">
        <v>0</v>
      </c>
      <c r="O365" s="179">
        <f>ROUND(E365*N365,2)</f>
        <v>0</v>
      </c>
      <c r="P365" s="179">
        <v>0</v>
      </c>
      <c r="Q365" s="179">
        <f>ROUND(E365*P365,2)</f>
        <v>0</v>
      </c>
      <c r="R365" s="179"/>
      <c r="S365" s="179" t="s">
        <v>342</v>
      </c>
      <c r="T365" s="180" t="s">
        <v>311</v>
      </c>
      <c r="U365" s="160">
        <v>0</v>
      </c>
      <c r="V365" s="160">
        <f>ROUND(E365*U365,2)</f>
        <v>0</v>
      </c>
      <c r="W365" s="160"/>
      <c r="X365" s="150"/>
      <c r="Y365" s="150"/>
      <c r="Z365" s="150"/>
      <c r="AA365" s="150"/>
      <c r="AB365" s="150"/>
      <c r="AC365" s="150"/>
      <c r="AD365" s="150"/>
      <c r="AE365" s="150"/>
      <c r="AF365" s="150"/>
      <c r="AG365" s="150" t="s">
        <v>556</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1568</v>
      </c>
      <c r="D366" s="165"/>
      <c r="E366" s="166"/>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335</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6" t="s">
        <v>1558</v>
      </c>
      <c r="D367" s="165"/>
      <c r="E367" s="166"/>
      <c r="F367" s="160"/>
      <c r="G367" s="160"/>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335</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1559</v>
      </c>
      <c r="D368" s="165"/>
      <c r="E368" s="166"/>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335</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1560</v>
      </c>
      <c r="D369" s="165"/>
      <c r="E369" s="166"/>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335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233</v>
      </c>
      <c r="D370" s="165"/>
      <c r="E370" s="166">
        <v>7</v>
      </c>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335</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6"/>
      <c r="D371" s="247"/>
      <c r="E371" s="247"/>
      <c r="F371" s="247"/>
      <c r="G371" s="247"/>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315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ht="22.5" outlineLevel="1" x14ac:dyDescent="0.2">
      <c r="A372" s="174">
        <v>83</v>
      </c>
      <c r="B372" s="175" t="s">
        <v>1569</v>
      </c>
      <c r="C372" s="185" t="s">
        <v>1570</v>
      </c>
      <c r="D372" s="176" t="s">
        <v>377</v>
      </c>
      <c r="E372" s="177">
        <v>3</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342</v>
      </c>
      <c r="T372" s="180" t="s">
        <v>311</v>
      </c>
      <c r="U372" s="160">
        <v>0</v>
      </c>
      <c r="V372" s="160">
        <f>ROUND(E372*U372,2)</f>
        <v>0</v>
      </c>
      <c r="W372" s="160"/>
      <c r="X372" s="150"/>
      <c r="Y372" s="150"/>
      <c r="Z372" s="150"/>
      <c r="AA372" s="150"/>
      <c r="AB372" s="150"/>
      <c r="AC372" s="150"/>
      <c r="AD372" s="150"/>
      <c r="AE372" s="150"/>
      <c r="AF372" s="150"/>
      <c r="AG372" s="150" t="s">
        <v>556</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1568</v>
      </c>
      <c r="D373" s="165"/>
      <c r="E373" s="166"/>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335</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1561</v>
      </c>
      <c r="D374" s="165"/>
      <c r="E374" s="166"/>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335</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186" t="s">
        <v>132</v>
      </c>
      <c r="D375" s="165"/>
      <c r="E375" s="166">
        <v>3</v>
      </c>
      <c r="F375" s="160"/>
      <c r="G375" s="160"/>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335</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6"/>
      <c r="D376" s="247"/>
      <c r="E376" s="247"/>
      <c r="F376" s="247"/>
      <c r="G376" s="247"/>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315</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ht="22.5" outlineLevel="1" x14ac:dyDescent="0.2">
      <c r="A377" s="174">
        <v>84</v>
      </c>
      <c r="B377" s="175" t="s">
        <v>1571</v>
      </c>
      <c r="C377" s="185" t="s">
        <v>1572</v>
      </c>
      <c r="D377" s="176" t="s">
        <v>377</v>
      </c>
      <c r="E377" s="177">
        <v>12</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342</v>
      </c>
      <c r="T377" s="180" t="s">
        <v>311</v>
      </c>
      <c r="U377" s="160">
        <v>0</v>
      </c>
      <c r="V377" s="160">
        <f>ROUND(E377*U377,2)</f>
        <v>0</v>
      </c>
      <c r="W377" s="160"/>
      <c r="X377" s="150"/>
      <c r="Y377" s="150"/>
      <c r="Z377" s="150"/>
      <c r="AA377" s="150"/>
      <c r="AB377" s="150"/>
      <c r="AC377" s="150"/>
      <c r="AD377" s="150"/>
      <c r="AE377" s="150"/>
      <c r="AF377" s="150"/>
      <c r="AG377" s="150" t="s">
        <v>556</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1568</v>
      </c>
      <c r="D378" s="165"/>
      <c r="E378" s="166"/>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335</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86" t="s">
        <v>1573</v>
      </c>
      <c r="D379" s="165"/>
      <c r="E379" s="166"/>
      <c r="F379" s="160"/>
      <c r="G379" s="160"/>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335</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1554</v>
      </c>
      <c r="D380" s="165"/>
      <c r="E380" s="166"/>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335</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1555</v>
      </c>
      <c r="D381" s="165"/>
      <c r="E381" s="166"/>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335</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1551</v>
      </c>
      <c r="D382" s="165"/>
      <c r="E382" s="166"/>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335</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106</v>
      </c>
      <c r="D383" s="165"/>
      <c r="E383" s="166">
        <v>12</v>
      </c>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335</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6"/>
      <c r="D384" s="247"/>
      <c r="E384" s="247"/>
      <c r="F384" s="247"/>
      <c r="G384" s="247"/>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315</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ht="22.5" outlineLevel="1" x14ac:dyDescent="0.2">
      <c r="A385" s="174">
        <v>85</v>
      </c>
      <c r="B385" s="175" t="s">
        <v>1574</v>
      </c>
      <c r="C385" s="185" t="s">
        <v>1575</v>
      </c>
      <c r="D385" s="176" t="s">
        <v>377</v>
      </c>
      <c r="E385" s="177">
        <v>2</v>
      </c>
      <c r="F385" s="178"/>
      <c r="G385" s="179">
        <f>ROUND(E385*F385,2)</f>
        <v>0</v>
      </c>
      <c r="H385" s="178"/>
      <c r="I385" s="179">
        <f>ROUND(E385*H385,2)</f>
        <v>0</v>
      </c>
      <c r="J385" s="178"/>
      <c r="K385" s="179">
        <f>ROUND(E385*J385,2)</f>
        <v>0</v>
      </c>
      <c r="L385" s="179">
        <v>21</v>
      </c>
      <c r="M385" s="179">
        <f>G385*(1+L385/100)</f>
        <v>0</v>
      </c>
      <c r="N385" s="179">
        <v>0</v>
      </c>
      <c r="O385" s="179">
        <f>ROUND(E385*N385,2)</f>
        <v>0</v>
      </c>
      <c r="P385" s="179">
        <v>0</v>
      </c>
      <c r="Q385" s="179">
        <f>ROUND(E385*P385,2)</f>
        <v>0</v>
      </c>
      <c r="R385" s="179"/>
      <c r="S385" s="179" t="s">
        <v>342</v>
      </c>
      <c r="T385" s="180" t="s">
        <v>311</v>
      </c>
      <c r="U385" s="160">
        <v>0</v>
      </c>
      <c r="V385" s="160">
        <f>ROUND(E385*U385,2)</f>
        <v>0</v>
      </c>
      <c r="W385" s="160"/>
      <c r="X385" s="150"/>
      <c r="Y385" s="150"/>
      <c r="Z385" s="150"/>
      <c r="AA385" s="150"/>
      <c r="AB385" s="150"/>
      <c r="AC385" s="150"/>
      <c r="AD385" s="150"/>
      <c r="AE385" s="150"/>
      <c r="AF385" s="150"/>
      <c r="AG385" s="150" t="s">
        <v>1160</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86" t="s">
        <v>1576</v>
      </c>
      <c r="D386" s="165"/>
      <c r="E386" s="166"/>
      <c r="F386" s="160"/>
      <c r="G386" s="160"/>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335</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86" t="s">
        <v>122</v>
      </c>
      <c r="D387" s="165"/>
      <c r="E387" s="166">
        <v>2</v>
      </c>
      <c r="F387" s="160"/>
      <c r="G387" s="160"/>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335</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46"/>
      <c r="D388" s="247"/>
      <c r="E388" s="247"/>
      <c r="F388" s="247"/>
      <c r="G388" s="247"/>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315</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x14ac:dyDescent="0.2">
      <c r="A389" s="168" t="s">
        <v>305</v>
      </c>
      <c r="B389" s="169" t="s">
        <v>247</v>
      </c>
      <c r="C389" s="184" t="s">
        <v>232</v>
      </c>
      <c r="D389" s="170"/>
      <c r="E389" s="171"/>
      <c r="F389" s="172"/>
      <c r="G389" s="172">
        <f>SUMIF(AG390:AG398,"&lt;&gt;NOR",G390:G398)</f>
        <v>0</v>
      </c>
      <c r="H389" s="172"/>
      <c r="I389" s="172">
        <f>SUM(I390:I398)</f>
        <v>0</v>
      </c>
      <c r="J389" s="172"/>
      <c r="K389" s="172">
        <f>SUM(K390:K398)</f>
        <v>0</v>
      </c>
      <c r="L389" s="172"/>
      <c r="M389" s="172">
        <f>SUM(M390:M398)</f>
        <v>0</v>
      </c>
      <c r="N389" s="172"/>
      <c r="O389" s="172">
        <f>SUM(O390:O398)</f>
        <v>0</v>
      </c>
      <c r="P389" s="172"/>
      <c r="Q389" s="172">
        <f>SUM(Q390:Q398)</f>
        <v>0</v>
      </c>
      <c r="R389" s="172"/>
      <c r="S389" s="172"/>
      <c r="T389" s="173"/>
      <c r="U389" s="167"/>
      <c r="V389" s="167">
        <f>SUM(V390:V398)</f>
        <v>0</v>
      </c>
      <c r="W389" s="167"/>
      <c r="AG389" t="s">
        <v>306</v>
      </c>
    </row>
    <row r="390" spans="1:60" outlineLevel="1" x14ac:dyDescent="0.2">
      <c r="A390" s="174">
        <v>86</v>
      </c>
      <c r="B390" s="175" t="s">
        <v>1577</v>
      </c>
      <c r="C390" s="185" t="s">
        <v>1578</v>
      </c>
      <c r="D390" s="176" t="s">
        <v>1058</v>
      </c>
      <c r="E390" s="177">
        <v>342</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342</v>
      </c>
      <c r="T390" s="180" t="s">
        <v>311</v>
      </c>
      <c r="U390" s="160">
        <v>0</v>
      </c>
      <c r="V390" s="160">
        <f>ROUND(E390*U390,2)</f>
        <v>0</v>
      </c>
      <c r="W390" s="160"/>
      <c r="X390" s="150"/>
      <c r="Y390" s="150"/>
      <c r="Z390" s="150"/>
      <c r="AA390" s="150"/>
      <c r="AB390" s="150"/>
      <c r="AC390" s="150"/>
      <c r="AD390" s="150"/>
      <c r="AE390" s="150"/>
      <c r="AF390" s="150"/>
      <c r="AG390" s="150" t="s">
        <v>556</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ht="22.5" outlineLevel="1" x14ac:dyDescent="0.2">
      <c r="A391" s="157"/>
      <c r="B391" s="158"/>
      <c r="C391" s="186" t="s">
        <v>1579</v>
      </c>
      <c r="D391" s="165"/>
      <c r="E391" s="166"/>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335</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1580</v>
      </c>
      <c r="D392" s="165"/>
      <c r="E392" s="166">
        <v>342</v>
      </c>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335</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6"/>
      <c r="D393" s="247"/>
      <c r="E393" s="247"/>
      <c r="F393" s="247"/>
      <c r="G393" s="247"/>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315</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ht="22.5" outlineLevel="1" x14ac:dyDescent="0.2">
      <c r="A394" s="174">
        <v>87</v>
      </c>
      <c r="B394" s="175" t="s">
        <v>1581</v>
      </c>
      <c r="C394" s="185" t="s">
        <v>1582</v>
      </c>
      <c r="D394" s="176" t="s">
        <v>1058</v>
      </c>
      <c r="E394" s="177">
        <v>30</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342</v>
      </c>
      <c r="T394" s="180" t="s">
        <v>311</v>
      </c>
      <c r="U394" s="160">
        <v>0</v>
      </c>
      <c r="V394" s="160">
        <f>ROUND(E394*U394,2)</f>
        <v>0</v>
      </c>
      <c r="W394" s="160"/>
      <c r="X394" s="150"/>
      <c r="Y394" s="150"/>
      <c r="Z394" s="150"/>
      <c r="AA394" s="150"/>
      <c r="AB394" s="150"/>
      <c r="AC394" s="150"/>
      <c r="AD394" s="150"/>
      <c r="AE394" s="150"/>
      <c r="AF394" s="150"/>
      <c r="AG394" s="150" t="s">
        <v>556</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22.5" outlineLevel="1" x14ac:dyDescent="0.2">
      <c r="A395" s="157"/>
      <c r="B395" s="158"/>
      <c r="C395" s="186" t="s">
        <v>1583</v>
      </c>
      <c r="D395" s="165"/>
      <c r="E395" s="166"/>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335</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1584</v>
      </c>
      <c r="D396" s="165"/>
      <c r="E396" s="166"/>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335</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701</v>
      </c>
      <c r="D397" s="165"/>
      <c r="E397" s="166">
        <v>30</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335</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315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x14ac:dyDescent="0.2">
      <c r="A399" s="5"/>
      <c r="B399" s="6"/>
      <c r="C399" s="187"/>
      <c r="D399" s="8"/>
      <c r="E399" s="5"/>
      <c r="F399" s="5"/>
      <c r="G399" s="5"/>
      <c r="H399" s="5"/>
      <c r="I399" s="5"/>
      <c r="J399" s="5"/>
      <c r="K399" s="5"/>
      <c r="L399" s="5"/>
      <c r="M399" s="5"/>
      <c r="N399" s="5"/>
      <c r="O399" s="5"/>
      <c r="P399" s="5"/>
      <c r="Q399" s="5"/>
      <c r="R399" s="5"/>
      <c r="S399" s="5"/>
      <c r="T399" s="5"/>
      <c r="U399" s="5"/>
      <c r="V399" s="5"/>
      <c r="W399" s="5"/>
      <c r="AE399">
        <v>15</v>
      </c>
      <c r="AF399">
        <v>21</v>
      </c>
    </row>
    <row r="400" spans="1:60" x14ac:dyDescent="0.2">
      <c r="A400" s="153"/>
      <c r="B400" s="154" t="s">
        <v>29</v>
      </c>
      <c r="C400" s="188"/>
      <c r="D400" s="155"/>
      <c r="E400" s="156"/>
      <c r="F400" s="156"/>
      <c r="G400" s="183">
        <f>G8+G13+G17+G21+G25+G29+G124+G339+G389</f>
        <v>0</v>
      </c>
      <c r="H400" s="5"/>
      <c r="I400" s="5"/>
      <c r="J400" s="5"/>
      <c r="K400" s="5"/>
      <c r="L400" s="5"/>
      <c r="M400" s="5"/>
      <c r="N400" s="5"/>
      <c r="O400" s="5"/>
      <c r="P400" s="5"/>
      <c r="Q400" s="5"/>
      <c r="R400" s="5"/>
      <c r="S400" s="5"/>
      <c r="T400" s="5"/>
      <c r="U400" s="5"/>
      <c r="V400" s="5"/>
      <c r="W400" s="5"/>
      <c r="AE400">
        <f>SUMIF(L7:L398,AE399,G7:G398)</f>
        <v>0</v>
      </c>
      <c r="AF400">
        <f>SUMIF(L7:L398,AF399,G7:G398)</f>
        <v>0</v>
      </c>
      <c r="AG400" t="s">
        <v>354</v>
      </c>
    </row>
    <row r="401" spans="1:33" x14ac:dyDescent="0.2">
      <c r="A401" s="261" t="s">
        <v>1295</v>
      </c>
      <c r="B401" s="261"/>
      <c r="C401" s="187"/>
      <c r="D401" s="8"/>
      <c r="E401" s="5"/>
      <c r="F401" s="5"/>
      <c r="G401" s="5"/>
      <c r="H401" s="5"/>
      <c r="I401" s="5"/>
      <c r="J401" s="5"/>
      <c r="K401" s="5"/>
      <c r="L401" s="5"/>
      <c r="M401" s="5"/>
      <c r="N401" s="5"/>
      <c r="O401" s="5"/>
      <c r="P401" s="5"/>
      <c r="Q401" s="5"/>
      <c r="R401" s="5"/>
      <c r="S401" s="5"/>
      <c r="T401" s="5"/>
      <c r="U401" s="5"/>
      <c r="V401" s="5"/>
      <c r="W401" s="5"/>
    </row>
    <row r="402" spans="1:33" x14ac:dyDescent="0.2">
      <c r="A402" s="5"/>
      <c r="B402" s="6" t="s">
        <v>1296</v>
      </c>
      <c r="C402" s="187" t="s">
        <v>1297</v>
      </c>
      <c r="D402" s="8"/>
      <c r="E402" s="5"/>
      <c r="F402" s="5"/>
      <c r="G402" s="5"/>
      <c r="H402" s="5"/>
      <c r="I402" s="5"/>
      <c r="J402" s="5"/>
      <c r="K402" s="5"/>
      <c r="L402" s="5"/>
      <c r="M402" s="5"/>
      <c r="N402" s="5"/>
      <c r="O402" s="5"/>
      <c r="P402" s="5"/>
      <c r="Q402" s="5"/>
      <c r="R402" s="5"/>
      <c r="S402" s="5"/>
      <c r="T402" s="5"/>
      <c r="U402" s="5"/>
      <c r="V402" s="5"/>
      <c r="W402" s="5"/>
      <c r="AG402" t="s">
        <v>1298</v>
      </c>
    </row>
    <row r="403" spans="1:33" x14ac:dyDescent="0.2">
      <c r="A403" s="5"/>
      <c r="B403" s="6" t="s">
        <v>1299</v>
      </c>
      <c r="C403" s="187" t="s">
        <v>1300</v>
      </c>
      <c r="D403" s="8"/>
      <c r="E403" s="5"/>
      <c r="F403" s="5"/>
      <c r="G403" s="5"/>
      <c r="H403" s="5"/>
      <c r="I403" s="5"/>
      <c r="J403" s="5"/>
      <c r="K403" s="5"/>
      <c r="L403" s="5"/>
      <c r="M403" s="5"/>
      <c r="N403" s="5"/>
      <c r="O403" s="5"/>
      <c r="P403" s="5"/>
      <c r="Q403" s="5"/>
      <c r="R403" s="5"/>
      <c r="S403" s="5"/>
      <c r="T403" s="5"/>
      <c r="U403" s="5"/>
      <c r="V403" s="5"/>
      <c r="W403" s="5"/>
      <c r="AG403" t="s">
        <v>1301</v>
      </c>
    </row>
    <row r="404" spans="1:33" x14ac:dyDescent="0.2">
      <c r="A404" s="5"/>
      <c r="B404" s="6"/>
      <c r="C404" s="187" t="s">
        <v>1302</v>
      </c>
      <c r="D404" s="8"/>
      <c r="E404" s="5"/>
      <c r="F404" s="5"/>
      <c r="G404" s="5"/>
      <c r="H404" s="5"/>
      <c r="I404" s="5"/>
      <c r="J404" s="5"/>
      <c r="K404" s="5"/>
      <c r="L404" s="5"/>
      <c r="M404" s="5"/>
      <c r="N404" s="5"/>
      <c r="O404" s="5"/>
      <c r="P404" s="5"/>
      <c r="Q404" s="5"/>
      <c r="R404" s="5"/>
      <c r="S404" s="5"/>
      <c r="T404" s="5"/>
      <c r="U404" s="5"/>
      <c r="V404" s="5"/>
      <c r="W404" s="5"/>
      <c r="AG404" t="s">
        <v>1303</v>
      </c>
    </row>
    <row r="405" spans="1:33" x14ac:dyDescent="0.2">
      <c r="A405" s="5"/>
      <c r="B405" s="6"/>
      <c r="C405" s="187"/>
      <c r="D405" s="8"/>
      <c r="E405" s="5"/>
      <c r="F405" s="5"/>
      <c r="G405" s="5"/>
      <c r="H405" s="5"/>
      <c r="I405" s="5"/>
      <c r="J405" s="5"/>
      <c r="K405" s="5"/>
      <c r="L405" s="5"/>
      <c r="M405" s="5"/>
      <c r="N405" s="5"/>
      <c r="O405" s="5"/>
      <c r="P405" s="5"/>
      <c r="Q405" s="5"/>
      <c r="R405" s="5"/>
      <c r="S405" s="5"/>
      <c r="T405" s="5"/>
      <c r="U405" s="5"/>
      <c r="V405" s="5"/>
      <c r="W405" s="5"/>
    </row>
    <row r="406" spans="1:33" x14ac:dyDescent="0.2">
      <c r="C406" s="189"/>
      <c r="D406" s="141"/>
      <c r="AG406" t="s">
        <v>355</v>
      </c>
    </row>
    <row r="407" spans="1:33" x14ac:dyDescent="0.2">
      <c r="D407" s="141"/>
    </row>
    <row r="408" spans="1:33" x14ac:dyDescent="0.2">
      <c r="D408" s="141"/>
    </row>
    <row r="409" spans="1:33" x14ac:dyDescent="0.2">
      <c r="D409" s="141"/>
    </row>
    <row r="410" spans="1:33" x14ac:dyDescent="0.2">
      <c r="D410" s="141"/>
    </row>
    <row r="411" spans="1:33" x14ac:dyDescent="0.2">
      <c r="D411" s="141"/>
    </row>
    <row r="412" spans="1:33" x14ac:dyDescent="0.2">
      <c r="D412" s="141"/>
    </row>
    <row r="413" spans="1:33" x14ac:dyDescent="0.2">
      <c r="D413" s="141"/>
    </row>
    <row r="414" spans="1:33" x14ac:dyDescent="0.2">
      <c r="D414" s="141"/>
    </row>
    <row r="415" spans="1:33" x14ac:dyDescent="0.2">
      <c r="D415" s="141"/>
    </row>
    <row r="416" spans="1:33"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98">
    <mergeCell ref="A401:B401"/>
    <mergeCell ref="C12:G12"/>
    <mergeCell ref="C15:G15"/>
    <mergeCell ref="C16:G16"/>
    <mergeCell ref="C19:G19"/>
    <mergeCell ref="C20:G20"/>
    <mergeCell ref="C34:G34"/>
    <mergeCell ref="A1:G1"/>
    <mergeCell ref="C2:G2"/>
    <mergeCell ref="C3:G3"/>
    <mergeCell ref="C4:G4"/>
    <mergeCell ref="C23:G23"/>
    <mergeCell ref="C24:G24"/>
    <mergeCell ref="C27:G27"/>
    <mergeCell ref="C28:G28"/>
    <mergeCell ref="C31:G31"/>
    <mergeCell ref="C82:G82"/>
    <mergeCell ref="C36:G36"/>
    <mergeCell ref="C39:G39"/>
    <mergeCell ref="C44:G44"/>
    <mergeCell ref="C48:G48"/>
    <mergeCell ref="C52:G52"/>
    <mergeCell ref="C56:G56"/>
    <mergeCell ref="C61:G61"/>
    <mergeCell ref="C66:G66"/>
    <mergeCell ref="C70:G70"/>
    <mergeCell ref="C74:G74"/>
    <mergeCell ref="C78:G78"/>
    <mergeCell ref="C139:G139"/>
    <mergeCell ref="C87:G87"/>
    <mergeCell ref="C91:G91"/>
    <mergeCell ref="C95:G95"/>
    <mergeCell ref="C100:G100"/>
    <mergeCell ref="C105:G105"/>
    <mergeCell ref="C109:G109"/>
    <mergeCell ref="C113:G113"/>
    <mergeCell ref="C118:G118"/>
    <mergeCell ref="C123:G123"/>
    <mergeCell ref="C129:G129"/>
    <mergeCell ref="C134:G134"/>
    <mergeCell ref="C190:G190"/>
    <mergeCell ref="C143:G143"/>
    <mergeCell ref="C147:G147"/>
    <mergeCell ref="C151:G151"/>
    <mergeCell ref="C156:G156"/>
    <mergeCell ref="C160:G160"/>
    <mergeCell ref="C164:G164"/>
    <mergeCell ref="C168:G168"/>
    <mergeCell ref="C173:G173"/>
    <mergeCell ref="C177:G177"/>
    <mergeCell ref="C181:G181"/>
    <mergeCell ref="C185:G185"/>
    <mergeCell ref="C241:G241"/>
    <mergeCell ref="C194:G194"/>
    <mergeCell ref="C198:G198"/>
    <mergeCell ref="C202:G202"/>
    <mergeCell ref="C206:G206"/>
    <mergeCell ref="C211:G211"/>
    <mergeCell ref="C216:G216"/>
    <mergeCell ref="C221:G221"/>
    <mergeCell ref="C225:G225"/>
    <mergeCell ref="C229:G229"/>
    <mergeCell ref="C233:G233"/>
    <mergeCell ref="C237:G237"/>
    <mergeCell ref="C292:G292"/>
    <mergeCell ref="C245:G245"/>
    <mergeCell ref="C249:G249"/>
    <mergeCell ref="C253:G253"/>
    <mergeCell ref="C257:G257"/>
    <mergeCell ref="C261:G261"/>
    <mergeCell ref="C265:G265"/>
    <mergeCell ref="C269:G269"/>
    <mergeCell ref="C273:G273"/>
    <mergeCell ref="C277:G277"/>
    <mergeCell ref="C282:G282"/>
    <mergeCell ref="C287:G287"/>
    <mergeCell ref="C343:G343"/>
    <mergeCell ref="C296:G296"/>
    <mergeCell ref="C300:G300"/>
    <mergeCell ref="C306:G306"/>
    <mergeCell ref="C310:G310"/>
    <mergeCell ref="C314:G314"/>
    <mergeCell ref="C318:G318"/>
    <mergeCell ref="C322:G322"/>
    <mergeCell ref="C326:G326"/>
    <mergeCell ref="C330:G330"/>
    <mergeCell ref="C334:G334"/>
    <mergeCell ref="C338:G338"/>
    <mergeCell ref="C384:G384"/>
    <mergeCell ref="C388:G388"/>
    <mergeCell ref="C393:G393"/>
    <mergeCell ref="C398:G398"/>
    <mergeCell ref="C348:G348"/>
    <mergeCell ref="C355:G355"/>
    <mergeCell ref="C360:G360"/>
    <mergeCell ref="C364:G364"/>
    <mergeCell ref="C371:G371"/>
    <mergeCell ref="C376:G37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61</v>
      </c>
      <c r="C3" s="249" t="s">
        <v>62</v>
      </c>
      <c r="D3" s="250"/>
      <c r="E3" s="250"/>
      <c r="F3" s="250"/>
      <c r="G3" s="251"/>
      <c r="AC3" s="89" t="s">
        <v>281</v>
      </c>
      <c r="AG3" t="s">
        <v>283</v>
      </c>
    </row>
    <row r="4" spans="1:60" ht="24.95" customHeight="1" x14ac:dyDescent="0.2">
      <c r="A4" s="143" t="s">
        <v>9</v>
      </c>
      <c r="B4" s="144" t="s">
        <v>67</v>
      </c>
      <c r="C4" s="252" t="s">
        <v>68</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97</v>
      </c>
      <c r="C8" s="184" t="s">
        <v>98</v>
      </c>
      <c r="D8" s="170"/>
      <c r="E8" s="171"/>
      <c r="F8" s="172"/>
      <c r="G8" s="172">
        <f>SUMIF(AG9:AG109,"&lt;&gt;NOR",G9:G109)</f>
        <v>0</v>
      </c>
      <c r="H8" s="172"/>
      <c r="I8" s="172">
        <f>SUM(I9:I109)</f>
        <v>0</v>
      </c>
      <c r="J8" s="172"/>
      <c r="K8" s="172">
        <f>SUM(K9:K109)</f>
        <v>0</v>
      </c>
      <c r="L8" s="172"/>
      <c r="M8" s="172">
        <f>SUM(M9:M109)</f>
        <v>0</v>
      </c>
      <c r="N8" s="172"/>
      <c r="O8" s="172">
        <f>SUM(O9:O109)</f>
        <v>0.02</v>
      </c>
      <c r="P8" s="172"/>
      <c r="Q8" s="172">
        <f>SUM(Q9:Q109)</f>
        <v>0.18</v>
      </c>
      <c r="R8" s="172"/>
      <c r="S8" s="172"/>
      <c r="T8" s="173"/>
      <c r="U8" s="167"/>
      <c r="V8" s="167">
        <f>SUM(V9:V109)</f>
        <v>0</v>
      </c>
      <c r="W8" s="167"/>
      <c r="AG8" t="s">
        <v>306</v>
      </c>
    </row>
    <row r="9" spans="1:60" outlineLevel="1" x14ac:dyDescent="0.2">
      <c r="A9" s="174">
        <v>1</v>
      </c>
      <c r="B9" s="175" t="s">
        <v>1585</v>
      </c>
      <c r="C9" s="185" t="s">
        <v>1586</v>
      </c>
      <c r="D9" s="176" t="s">
        <v>405</v>
      </c>
      <c r="E9" s="177">
        <v>9</v>
      </c>
      <c r="F9" s="178"/>
      <c r="G9" s="179">
        <f>ROUND(E9*F9,2)</f>
        <v>0</v>
      </c>
      <c r="H9" s="178"/>
      <c r="I9" s="179">
        <f>ROUND(E9*H9,2)</f>
        <v>0</v>
      </c>
      <c r="J9" s="178"/>
      <c r="K9" s="179">
        <f>ROUND(E9*J9,2)</f>
        <v>0</v>
      </c>
      <c r="L9" s="179">
        <v>21</v>
      </c>
      <c r="M9" s="179">
        <f>G9*(1+L9/100)</f>
        <v>0</v>
      </c>
      <c r="N9" s="179">
        <v>1.58E-3</v>
      </c>
      <c r="O9" s="179">
        <f>ROUND(E9*N9,2)</f>
        <v>0.01</v>
      </c>
      <c r="P9" s="179">
        <v>0</v>
      </c>
      <c r="Q9" s="179">
        <f>ROUND(E9*P9,2)</f>
        <v>0</v>
      </c>
      <c r="R9" s="179" t="s">
        <v>636</v>
      </c>
      <c r="S9" s="179" t="s">
        <v>310</v>
      </c>
      <c r="T9" s="180" t="s">
        <v>311</v>
      </c>
      <c r="U9" s="160">
        <v>0</v>
      </c>
      <c r="V9" s="160">
        <f>ROUND(E9*U9,2)</f>
        <v>0</v>
      </c>
      <c r="W9" s="160"/>
      <c r="X9" s="150"/>
      <c r="Y9" s="150"/>
      <c r="Z9" s="150"/>
      <c r="AA9" s="150"/>
      <c r="AB9" s="150"/>
      <c r="AC9" s="150"/>
      <c r="AD9" s="150"/>
      <c r="AE9" s="150"/>
      <c r="AF9" s="150"/>
      <c r="AG9" s="150" t="s">
        <v>358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2"/>
      <c r="D10" s="243"/>
      <c r="E10" s="243"/>
      <c r="F10" s="243"/>
      <c r="G10" s="243"/>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315</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4">
        <v>2</v>
      </c>
      <c r="B11" s="175" t="s">
        <v>1587</v>
      </c>
      <c r="C11" s="185" t="s">
        <v>1588</v>
      </c>
      <c r="D11" s="176" t="s">
        <v>460</v>
      </c>
      <c r="E11" s="177">
        <v>0.37</v>
      </c>
      <c r="F11" s="178"/>
      <c r="G11" s="179">
        <f>ROUND(E11*F11,2)</f>
        <v>0</v>
      </c>
      <c r="H11" s="178"/>
      <c r="I11" s="179">
        <f>ROUND(E11*H11,2)</f>
        <v>0</v>
      </c>
      <c r="J11" s="178"/>
      <c r="K11" s="179">
        <f>ROUND(E11*J11,2)</f>
        <v>0</v>
      </c>
      <c r="L11" s="179">
        <v>21</v>
      </c>
      <c r="M11" s="179">
        <f>G11*(1+L11/100)</f>
        <v>0</v>
      </c>
      <c r="N11" s="179">
        <v>0</v>
      </c>
      <c r="O11" s="179">
        <f>ROUND(E11*N11,2)</f>
        <v>0</v>
      </c>
      <c r="P11" s="179">
        <v>2.8700000000000002E-3</v>
      </c>
      <c r="Q11" s="179">
        <f>ROUND(E11*P11,2)</f>
        <v>0</v>
      </c>
      <c r="R11" s="179" t="s">
        <v>725</v>
      </c>
      <c r="S11" s="179" t="s">
        <v>310</v>
      </c>
      <c r="T11" s="180" t="s">
        <v>311</v>
      </c>
      <c r="U11" s="160">
        <v>0</v>
      </c>
      <c r="V11" s="160">
        <f>ROUND(E11*U11,2)</f>
        <v>0</v>
      </c>
      <c r="W11" s="160"/>
      <c r="X11" s="150"/>
      <c r="Y11" s="150"/>
      <c r="Z11" s="150"/>
      <c r="AA11" s="150"/>
      <c r="AB11" s="150"/>
      <c r="AC11" s="150"/>
      <c r="AD11" s="150"/>
      <c r="AE11" s="150"/>
      <c r="AF11" s="150"/>
      <c r="AG11" s="150" t="s">
        <v>358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1589</v>
      </c>
      <c r="D12" s="165"/>
      <c r="E12" s="166">
        <v>0.37</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74">
        <v>3</v>
      </c>
      <c r="B14" s="175" t="s">
        <v>1590</v>
      </c>
      <c r="C14" s="185" t="s">
        <v>1591</v>
      </c>
      <c r="D14" s="176" t="s">
        <v>460</v>
      </c>
      <c r="E14" s="177">
        <v>0.37</v>
      </c>
      <c r="F14" s="178"/>
      <c r="G14" s="179">
        <f>ROUND(E14*F14,2)</f>
        <v>0</v>
      </c>
      <c r="H14" s="178"/>
      <c r="I14" s="179">
        <f>ROUND(E14*H14,2)</f>
        <v>0</v>
      </c>
      <c r="J14" s="178"/>
      <c r="K14" s="179">
        <f>ROUND(E14*J14,2)</f>
        <v>0</v>
      </c>
      <c r="L14" s="179">
        <v>21</v>
      </c>
      <c r="M14" s="179">
        <f>G14*(1+L14/100)</f>
        <v>0</v>
      </c>
      <c r="N14" s="179">
        <v>2.2499999999999998E-3</v>
      </c>
      <c r="O14" s="179">
        <f>ROUND(E14*N14,2)</f>
        <v>0</v>
      </c>
      <c r="P14" s="179">
        <v>0</v>
      </c>
      <c r="Q14" s="179">
        <f>ROUND(E14*P14,2)</f>
        <v>0</v>
      </c>
      <c r="R14" s="179" t="s">
        <v>725</v>
      </c>
      <c r="S14" s="179" t="s">
        <v>310</v>
      </c>
      <c r="T14" s="180" t="s">
        <v>311</v>
      </c>
      <c r="U14" s="160">
        <v>0</v>
      </c>
      <c r="V14" s="160">
        <f>ROUND(E14*U14,2)</f>
        <v>0</v>
      </c>
      <c r="W14" s="160"/>
      <c r="X14" s="150"/>
      <c r="Y14" s="150"/>
      <c r="Z14" s="150"/>
      <c r="AA14" s="150"/>
      <c r="AB14" s="150"/>
      <c r="AC14" s="150"/>
      <c r="AD14" s="150"/>
      <c r="AE14" s="150"/>
      <c r="AF14" s="150"/>
      <c r="AG14" s="150" t="s">
        <v>358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42"/>
      <c r="D15" s="243"/>
      <c r="E15" s="243"/>
      <c r="F15" s="243"/>
      <c r="G15" s="243"/>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315</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74">
        <v>4</v>
      </c>
      <c r="B16" s="175" t="s">
        <v>1592</v>
      </c>
      <c r="C16" s="185" t="s">
        <v>1593</v>
      </c>
      <c r="D16" s="176" t="s">
        <v>405</v>
      </c>
      <c r="E16" s="177">
        <v>2.355</v>
      </c>
      <c r="F16" s="178"/>
      <c r="G16" s="179">
        <f>ROUND(E16*F16,2)</f>
        <v>0</v>
      </c>
      <c r="H16" s="178"/>
      <c r="I16" s="179">
        <f>ROUND(E16*H16,2)</f>
        <v>0</v>
      </c>
      <c r="J16" s="178"/>
      <c r="K16" s="179">
        <f>ROUND(E16*J16,2)</f>
        <v>0</v>
      </c>
      <c r="L16" s="179">
        <v>21</v>
      </c>
      <c r="M16" s="179">
        <f>G16*(1+L16/100)</f>
        <v>0</v>
      </c>
      <c r="N16" s="179">
        <v>0</v>
      </c>
      <c r="O16" s="179">
        <f>ROUND(E16*N16,2)</f>
        <v>0</v>
      </c>
      <c r="P16" s="179">
        <v>2.0999999999999999E-3</v>
      </c>
      <c r="Q16" s="179">
        <f>ROUND(E16*P16,2)</f>
        <v>0</v>
      </c>
      <c r="R16" s="179" t="s">
        <v>858</v>
      </c>
      <c r="S16" s="179" t="s">
        <v>310</v>
      </c>
      <c r="T16" s="180" t="s">
        <v>311</v>
      </c>
      <c r="U16" s="160">
        <v>0</v>
      </c>
      <c r="V16" s="160">
        <f>ROUND(E16*U16,2)</f>
        <v>0</v>
      </c>
      <c r="W16" s="160"/>
      <c r="X16" s="150"/>
      <c r="Y16" s="150"/>
      <c r="Z16" s="150"/>
      <c r="AA16" s="150"/>
      <c r="AB16" s="150"/>
      <c r="AC16" s="150"/>
      <c r="AD16" s="150"/>
      <c r="AE16" s="150"/>
      <c r="AF16" s="150"/>
      <c r="AG16" s="150" t="s">
        <v>358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1594</v>
      </c>
      <c r="D17" s="165"/>
      <c r="E17" s="166">
        <v>1.57</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1595</v>
      </c>
      <c r="D18" s="165"/>
      <c r="E18" s="166">
        <v>0.79</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6"/>
      <c r="D19" s="247"/>
      <c r="E19" s="247"/>
      <c r="F19" s="247"/>
      <c r="G19" s="247"/>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74">
        <v>5</v>
      </c>
      <c r="B20" s="175" t="s">
        <v>1596</v>
      </c>
      <c r="C20" s="185" t="s">
        <v>1597</v>
      </c>
      <c r="D20" s="176" t="s">
        <v>460</v>
      </c>
      <c r="E20" s="177">
        <v>4</v>
      </c>
      <c r="F20" s="178"/>
      <c r="G20" s="179">
        <f>ROUND(E20*F20,2)</f>
        <v>0</v>
      </c>
      <c r="H20" s="178"/>
      <c r="I20" s="179">
        <f>ROUND(E20*H20,2)</f>
        <v>0</v>
      </c>
      <c r="J20" s="178"/>
      <c r="K20" s="179">
        <f>ROUND(E20*J20,2)</f>
        <v>0</v>
      </c>
      <c r="L20" s="179">
        <v>21</v>
      </c>
      <c r="M20" s="179">
        <f>G20*(1+L20/100)</f>
        <v>0</v>
      </c>
      <c r="N20" s="179">
        <v>0</v>
      </c>
      <c r="O20" s="179">
        <f>ROUND(E20*N20,2)</f>
        <v>0</v>
      </c>
      <c r="P20" s="179">
        <v>0</v>
      </c>
      <c r="Q20" s="179">
        <f>ROUND(E20*P20,2)</f>
        <v>0</v>
      </c>
      <c r="R20" s="179" t="s">
        <v>1311</v>
      </c>
      <c r="S20" s="179" t="s">
        <v>310</v>
      </c>
      <c r="T20" s="180" t="s">
        <v>311</v>
      </c>
      <c r="U20" s="160">
        <v>0</v>
      </c>
      <c r="V20" s="160">
        <f>ROUND(E20*U20,2)</f>
        <v>0</v>
      </c>
      <c r="W20" s="160"/>
      <c r="X20" s="150"/>
      <c r="Y20" s="150"/>
      <c r="Z20" s="150"/>
      <c r="AA20" s="150"/>
      <c r="AB20" s="150"/>
      <c r="AC20" s="150"/>
      <c r="AD20" s="150"/>
      <c r="AE20" s="150"/>
      <c r="AF20" s="150"/>
      <c r="AG20" s="150" t="s">
        <v>358</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42"/>
      <c r="D21" s="243"/>
      <c r="E21" s="243"/>
      <c r="F21" s="243"/>
      <c r="G21" s="243"/>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315</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4">
        <v>6</v>
      </c>
      <c r="B22" s="175" t="s">
        <v>1598</v>
      </c>
      <c r="C22" s="185" t="s">
        <v>1599</v>
      </c>
      <c r="D22" s="176" t="s">
        <v>460</v>
      </c>
      <c r="E22" s="177">
        <v>5</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t="s">
        <v>1311</v>
      </c>
      <c r="S22" s="179" t="s">
        <v>310</v>
      </c>
      <c r="T22" s="180" t="s">
        <v>311</v>
      </c>
      <c r="U22" s="160">
        <v>0</v>
      </c>
      <c r="V22" s="160">
        <f>ROUND(E22*U22,2)</f>
        <v>0</v>
      </c>
      <c r="W22" s="160"/>
      <c r="X22" s="150"/>
      <c r="Y22" s="150"/>
      <c r="Z22" s="150"/>
      <c r="AA22" s="150"/>
      <c r="AB22" s="150"/>
      <c r="AC22" s="150"/>
      <c r="AD22" s="150"/>
      <c r="AE22" s="150"/>
      <c r="AF22" s="150"/>
      <c r="AG22" s="150" t="s">
        <v>358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2"/>
      <c r="D23" s="243"/>
      <c r="E23" s="243"/>
      <c r="F23" s="243"/>
      <c r="G23" s="243"/>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7</v>
      </c>
      <c r="B24" s="175" t="s">
        <v>1600</v>
      </c>
      <c r="C24" s="185" t="s">
        <v>1601</v>
      </c>
      <c r="D24" s="176" t="s">
        <v>1602</v>
      </c>
      <c r="E24" s="177">
        <v>10</v>
      </c>
      <c r="F24" s="178"/>
      <c r="G24" s="179">
        <f>ROUND(E24*F24,2)</f>
        <v>0</v>
      </c>
      <c r="H24" s="178"/>
      <c r="I24" s="179">
        <f>ROUND(E24*H24,2)</f>
        <v>0</v>
      </c>
      <c r="J24" s="178"/>
      <c r="K24" s="179">
        <f>ROUND(E24*J24,2)</f>
        <v>0</v>
      </c>
      <c r="L24" s="179">
        <v>21</v>
      </c>
      <c r="M24" s="179">
        <f>G24*(1+L24/100)</f>
        <v>0</v>
      </c>
      <c r="N24" s="179">
        <v>1.1299999999999999E-3</v>
      </c>
      <c r="O24" s="179">
        <f>ROUND(E24*N24,2)</f>
        <v>0.01</v>
      </c>
      <c r="P24" s="179">
        <v>0</v>
      </c>
      <c r="Q24" s="179">
        <f>ROUND(E24*P24,2)</f>
        <v>0</v>
      </c>
      <c r="R24" s="179" t="s">
        <v>1603</v>
      </c>
      <c r="S24" s="179" t="s">
        <v>310</v>
      </c>
      <c r="T24" s="180" t="s">
        <v>311</v>
      </c>
      <c r="U24" s="160">
        <v>0</v>
      </c>
      <c r="V24" s="160">
        <f>ROUND(E24*U24,2)</f>
        <v>0</v>
      </c>
      <c r="W24" s="160"/>
      <c r="X24" s="150"/>
      <c r="Y24" s="150"/>
      <c r="Z24" s="150"/>
      <c r="AA24" s="150"/>
      <c r="AB24" s="150"/>
      <c r="AC24" s="150"/>
      <c r="AD24" s="150"/>
      <c r="AE24" s="150"/>
      <c r="AF24" s="150"/>
      <c r="AG24" s="150" t="s">
        <v>358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42"/>
      <c r="D25" s="243"/>
      <c r="E25" s="243"/>
      <c r="F25" s="243"/>
      <c r="G25" s="243"/>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4">
        <v>8</v>
      </c>
      <c r="B26" s="175" t="s">
        <v>1604</v>
      </c>
      <c r="C26" s="185" t="s">
        <v>1605</v>
      </c>
      <c r="D26" s="176" t="s">
        <v>460</v>
      </c>
      <c r="E26" s="177">
        <v>10</v>
      </c>
      <c r="F26" s="178"/>
      <c r="G26" s="179">
        <f>ROUND(E26*F26,2)</f>
        <v>0</v>
      </c>
      <c r="H26" s="178"/>
      <c r="I26" s="179">
        <f>ROUND(E26*H26,2)</f>
        <v>0</v>
      </c>
      <c r="J26" s="178"/>
      <c r="K26" s="179">
        <f>ROUND(E26*J26,2)</f>
        <v>0</v>
      </c>
      <c r="L26" s="179">
        <v>21</v>
      </c>
      <c r="M26" s="179">
        <f>G26*(1+L26/100)</f>
        <v>0</v>
      </c>
      <c r="N26" s="179">
        <v>2.0000000000000002E-5</v>
      </c>
      <c r="O26" s="179">
        <f>ROUND(E26*N26,2)</f>
        <v>0</v>
      </c>
      <c r="P26" s="179">
        <v>3.2000000000000002E-3</v>
      </c>
      <c r="Q26" s="179">
        <f>ROUND(E26*P26,2)</f>
        <v>0.03</v>
      </c>
      <c r="R26" s="179" t="s">
        <v>1603</v>
      </c>
      <c r="S26" s="179" t="s">
        <v>310</v>
      </c>
      <c r="T26" s="180" t="s">
        <v>311</v>
      </c>
      <c r="U26" s="160">
        <v>0</v>
      </c>
      <c r="V26" s="160">
        <f>ROUND(E26*U26,2)</f>
        <v>0</v>
      </c>
      <c r="W26" s="160"/>
      <c r="X26" s="150"/>
      <c r="Y26" s="150"/>
      <c r="Z26" s="150"/>
      <c r="AA26" s="150"/>
      <c r="AB26" s="150"/>
      <c r="AC26" s="150"/>
      <c r="AD26" s="150"/>
      <c r="AE26" s="150"/>
      <c r="AF26" s="150"/>
      <c r="AG26" s="150" t="s">
        <v>358</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4" t="s">
        <v>1606</v>
      </c>
      <c r="D27" s="245"/>
      <c r="E27" s="245"/>
      <c r="F27" s="245"/>
      <c r="G27" s="245"/>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315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9</v>
      </c>
      <c r="B29" s="175" t="s">
        <v>1607</v>
      </c>
      <c r="C29" s="185" t="s">
        <v>1608</v>
      </c>
      <c r="D29" s="176" t="s">
        <v>460</v>
      </c>
      <c r="E29" s="177">
        <v>10</v>
      </c>
      <c r="F29" s="178"/>
      <c r="G29" s="179">
        <f>ROUND(E29*F29,2)</f>
        <v>0</v>
      </c>
      <c r="H29" s="178"/>
      <c r="I29" s="179">
        <f>ROUND(E29*H29,2)</f>
        <v>0</v>
      </c>
      <c r="J29" s="178"/>
      <c r="K29" s="179">
        <f>ROUND(E29*J29,2)</f>
        <v>0</v>
      </c>
      <c r="L29" s="179">
        <v>21</v>
      </c>
      <c r="M29" s="179">
        <f>G29*(1+L29/100)</f>
        <v>0</v>
      </c>
      <c r="N29" s="179">
        <v>5.0000000000000002E-5</v>
      </c>
      <c r="O29" s="179">
        <f>ROUND(E29*N29,2)</f>
        <v>0</v>
      </c>
      <c r="P29" s="179">
        <v>4.7299999999999998E-3</v>
      </c>
      <c r="Q29" s="179">
        <f>ROUND(E29*P29,2)</f>
        <v>0.05</v>
      </c>
      <c r="R29" s="179" t="s">
        <v>1603</v>
      </c>
      <c r="S29" s="179" t="s">
        <v>310</v>
      </c>
      <c r="T29" s="180" t="s">
        <v>311</v>
      </c>
      <c r="U29" s="160">
        <v>0</v>
      </c>
      <c r="V29" s="160">
        <f>ROUND(E29*U29,2)</f>
        <v>0</v>
      </c>
      <c r="W29" s="160"/>
      <c r="X29" s="150"/>
      <c r="Y29" s="150"/>
      <c r="Z29" s="150"/>
      <c r="AA29" s="150"/>
      <c r="AB29" s="150"/>
      <c r="AC29" s="150"/>
      <c r="AD29" s="150"/>
      <c r="AE29" s="150"/>
      <c r="AF29" s="150"/>
      <c r="AG29" s="150" t="s">
        <v>358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44" t="s">
        <v>1609</v>
      </c>
      <c r="D30" s="245"/>
      <c r="E30" s="245"/>
      <c r="F30" s="245"/>
      <c r="G30" s="245"/>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314</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4">
        <v>10</v>
      </c>
      <c r="B32" s="175" t="s">
        <v>1610</v>
      </c>
      <c r="C32" s="185" t="s">
        <v>1611</v>
      </c>
      <c r="D32" s="176" t="s">
        <v>398</v>
      </c>
      <c r="E32" s="177">
        <v>0.19181000000000001</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t="s">
        <v>1603</v>
      </c>
      <c r="S32" s="179" t="s">
        <v>310</v>
      </c>
      <c r="T32" s="180" t="s">
        <v>311</v>
      </c>
      <c r="U32" s="160">
        <v>0</v>
      </c>
      <c r="V32" s="160">
        <f>ROUND(E32*U32,2)</f>
        <v>0</v>
      </c>
      <c r="W32" s="160"/>
      <c r="X32" s="150"/>
      <c r="Y32" s="150"/>
      <c r="Z32" s="150"/>
      <c r="AA32" s="150"/>
      <c r="AB32" s="150"/>
      <c r="AC32" s="150"/>
      <c r="AD32" s="150"/>
      <c r="AE32" s="150"/>
      <c r="AF32" s="150"/>
      <c r="AG32" s="150" t="s">
        <v>358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1612</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335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1613</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335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1614</v>
      </c>
      <c r="D35" s="165"/>
      <c r="E35" s="166">
        <v>0.08</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335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1615</v>
      </c>
      <c r="D36" s="165"/>
      <c r="E36" s="166">
        <v>0.08</v>
      </c>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335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1616</v>
      </c>
      <c r="D37" s="165"/>
      <c r="E37" s="166">
        <v>0.03</v>
      </c>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335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6"/>
      <c r="D38" s="247"/>
      <c r="E38" s="247"/>
      <c r="F38" s="247"/>
      <c r="G38" s="247"/>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4">
        <v>11</v>
      </c>
      <c r="B39" s="175" t="s">
        <v>1617</v>
      </c>
      <c r="C39" s="185" t="s">
        <v>1618</v>
      </c>
      <c r="D39" s="176" t="s">
        <v>377</v>
      </c>
      <c r="E39" s="177">
        <v>1</v>
      </c>
      <c r="F39" s="178"/>
      <c r="G39" s="179">
        <f>ROUND(E39*F39,2)</f>
        <v>0</v>
      </c>
      <c r="H39" s="178"/>
      <c r="I39" s="179">
        <f>ROUND(E39*H39,2)</f>
        <v>0</v>
      </c>
      <c r="J39" s="178"/>
      <c r="K39" s="179">
        <f>ROUND(E39*J39,2)</f>
        <v>0</v>
      </c>
      <c r="L39" s="179">
        <v>21</v>
      </c>
      <c r="M39" s="179">
        <f>G39*(1+L39/100)</f>
        <v>0</v>
      </c>
      <c r="N39" s="179">
        <v>2.0000000000000002E-5</v>
      </c>
      <c r="O39" s="179">
        <f>ROUND(E39*N39,2)</f>
        <v>0</v>
      </c>
      <c r="P39" s="179">
        <v>3.9E-2</v>
      </c>
      <c r="Q39" s="179">
        <f>ROUND(E39*P39,2)</f>
        <v>0.04</v>
      </c>
      <c r="R39" s="179" t="s">
        <v>1603</v>
      </c>
      <c r="S39" s="179" t="s">
        <v>310</v>
      </c>
      <c r="T39" s="180" t="s">
        <v>311</v>
      </c>
      <c r="U39" s="160">
        <v>0</v>
      </c>
      <c r="V39" s="160">
        <f>ROUND(E39*U39,2)</f>
        <v>0</v>
      </c>
      <c r="W39" s="160"/>
      <c r="X39" s="150"/>
      <c r="Y39" s="150"/>
      <c r="Z39" s="150"/>
      <c r="AA39" s="150"/>
      <c r="AB39" s="150"/>
      <c r="AC39" s="150"/>
      <c r="AD39" s="150"/>
      <c r="AE39" s="150"/>
      <c r="AF39" s="150"/>
      <c r="AG39" s="150" t="s">
        <v>358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4" t="s">
        <v>1619</v>
      </c>
      <c r="D40" s="245"/>
      <c r="E40" s="245"/>
      <c r="F40" s="245"/>
      <c r="G40" s="245"/>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314</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6"/>
      <c r="D41" s="247"/>
      <c r="E41" s="247"/>
      <c r="F41" s="247"/>
      <c r="G41" s="247"/>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12</v>
      </c>
      <c r="B42" s="175" t="s">
        <v>1620</v>
      </c>
      <c r="C42" s="185" t="s">
        <v>1621</v>
      </c>
      <c r="D42" s="176" t="s">
        <v>377</v>
      </c>
      <c r="E42" s="177">
        <v>2</v>
      </c>
      <c r="F42" s="178"/>
      <c r="G42" s="179">
        <f>ROUND(E42*F42,2)</f>
        <v>0</v>
      </c>
      <c r="H42" s="178"/>
      <c r="I42" s="179">
        <f>ROUND(E42*H42,2)</f>
        <v>0</v>
      </c>
      <c r="J42" s="178"/>
      <c r="K42" s="179">
        <f>ROUND(E42*J42,2)</f>
        <v>0</v>
      </c>
      <c r="L42" s="179">
        <v>21</v>
      </c>
      <c r="M42" s="179">
        <f>G42*(1+L42/100)</f>
        <v>0</v>
      </c>
      <c r="N42" s="179">
        <v>2.0000000000000002E-5</v>
      </c>
      <c r="O42" s="179">
        <f>ROUND(E42*N42,2)</f>
        <v>0</v>
      </c>
      <c r="P42" s="179">
        <v>1.7000000000000001E-2</v>
      </c>
      <c r="Q42" s="179">
        <f>ROUND(E42*P42,2)</f>
        <v>0.03</v>
      </c>
      <c r="R42" s="179" t="s">
        <v>1603</v>
      </c>
      <c r="S42" s="179" t="s">
        <v>310</v>
      </c>
      <c r="T42" s="180" t="s">
        <v>311</v>
      </c>
      <c r="U42" s="160">
        <v>0</v>
      </c>
      <c r="V42" s="160">
        <f>ROUND(E42*U42,2)</f>
        <v>0</v>
      </c>
      <c r="W42" s="160"/>
      <c r="X42" s="150"/>
      <c r="Y42" s="150"/>
      <c r="Z42" s="150"/>
      <c r="AA42" s="150"/>
      <c r="AB42" s="150"/>
      <c r="AC42" s="150"/>
      <c r="AD42" s="150"/>
      <c r="AE42" s="150"/>
      <c r="AF42" s="150"/>
      <c r="AG42" s="150" t="s">
        <v>358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4" t="s">
        <v>1622</v>
      </c>
      <c r="D43" s="245"/>
      <c r="E43" s="245"/>
      <c r="F43" s="245"/>
      <c r="G43" s="245"/>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314</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13</v>
      </c>
      <c r="B45" s="175" t="s">
        <v>1623</v>
      </c>
      <c r="C45" s="185" t="s">
        <v>1624</v>
      </c>
      <c r="D45" s="176" t="s">
        <v>377</v>
      </c>
      <c r="E45" s="177">
        <v>1</v>
      </c>
      <c r="F45" s="178"/>
      <c r="G45" s="179">
        <f>ROUND(E45*F45,2)</f>
        <v>0</v>
      </c>
      <c r="H45" s="178"/>
      <c r="I45" s="179">
        <f>ROUND(E45*H45,2)</f>
        <v>0</v>
      </c>
      <c r="J45" s="178"/>
      <c r="K45" s="179">
        <f>ROUND(E45*J45,2)</f>
        <v>0</v>
      </c>
      <c r="L45" s="179">
        <v>21</v>
      </c>
      <c r="M45" s="179">
        <f>G45*(1+L45/100)</f>
        <v>0</v>
      </c>
      <c r="N45" s="179">
        <v>2.1000000000000001E-4</v>
      </c>
      <c r="O45" s="179">
        <f>ROUND(E45*N45,2)</f>
        <v>0</v>
      </c>
      <c r="P45" s="179">
        <v>3.5000000000000001E-3</v>
      </c>
      <c r="Q45" s="179">
        <f>ROUND(E45*P45,2)</f>
        <v>0</v>
      </c>
      <c r="R45" s="179" t="s">
        <v>1603</v>
      </c>
      <c r="S45" s="179" t="s">
        <v>310</v>
      </c>
      <c r="T45" s="180" t="s">
        <v>311</v>
      </c>
      <c r="U45" s="160">
        <v>0</v>
      </c>
      <c r="V45" s="160">
        <f>ROUND(E45*U45,2)</f>
        <v>0</v>
      </c>
      <c r="W45" s="160"/>
      <c r="X45" s="150"/>
      <c r="Y45" s="150"/>
      <c r="Z45" s="150"/>
      <c r="AA45" s="150"/>
      <c r="AB45" s="150"/>
      <c r="AC45" s="150"/>
      <c r="AD45" s="150"/>
      <c r="AE45" s="150"/>
      <c r="AF45" s="150"/>
      <c r="AG45" s="150" t="s">
        <v>358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4" t="s">
        <v>1622</v>
      </c>
      <c r="D46" s="245"/>
      <c r="E46" s="245"/>
      <c r="F46" s="245"/>
      <c r="G46" s="245"/>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314</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6"/>
      <c r="D47" s="247"/>
      <c r="E47" s="247"/>
      <c r="F47" s="247"/>
      <c r="G47" s="247"/>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22.5" outlineLevel="1" x14ac:dyDescent="0.2">
      <c r="A48" s="174">
        <v>14</v>
      </c>
      <c r="B48" s="175" t="s">
        <v>1625</v>
      </c>
      <c r="C48" s="185" t="s">
        <v>1626</v>
      </c>
      <c r="D48" s="176" t="s">
        <v>1058</v>
      </c>
      <c r="E48" s="177">
        <v>30</v>
      </c>
      <c r="F48" s="178"/>
      <c r="G48" s="179">
        <f>ROUND(E48*F48,2)</f>
        <v>0</v>
      </c>
      <c r="H48" s="178"/>
      <c r="I48" s="179">
        <f>ROUND(E48*H48,2)</f>
        <v>0</v>
      </c>
      <c r="J48" s="178"/>
      <c r="K48" s="179">
        <f>ROUND(E48*J48,2)</f>
        <v>0</v>
      </c>
      <c r="L48" s="179">
        <v>21</v>
      </c>
      <c r="M48" s="179">
        <f>G48*(1+L48/100)</f>
        <v>0</v>
      </c>
      <c r="N48" s="179">
        <v>5.0000000000000002E-5</v>
      </c>
      <c r="O48" s="179">
        <f>ROUND(E48*N48,2)</f>
        <v>0</v>
      </c>
      <c r="P48" s="179">
        <v>1E-3</v>
      </c>
      <c r="Q48" s="179">
        <f>ROUND(E48*P48,2)</f>
        <v>0.03</v>
      </c>
      <c r="R48" s="179" t="s">
        <v>1092</v>
      </c>
      <c r="S48" s="179" t="s">
        <v>310</v>
      </c>
      <c r="T48" s="180" t="s">
        <v>311</v>
      </c>
      <c r="U48" s="160">
        <v>0</v>
      </c>
      <c r="V48" s="160">
        <f>ROUND(E48*U48,2)</f>
        <v>0</v>
      </c>
      <c r="W48" s="160"/>
      <c r="X48" s="150"/>
      <c r="Y48" s="150"/>
      <c r="Z48" s="150"/>
      <c r="AA48" s="150"/>
      <c r="AB48" s="150"/>
      <c r="AC48" s="150"/>
      <c r="AD48" s="150"/>
      <c r="AE48" s="150"/>
      <c r="AF48" s="150"/>
      <c r="AG48" s="150" t="s">
        <v>358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4" t="s">
        <v>1627</v>
      </c>
      <c r="D49" s="245"/>
      <c r="E49" s="245"/>
      <c r="F49" s="245"/>
      <c r="G49" s="245"/>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314</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1628</v>
      </c>
      <c r="D50" s="165"/>
      <c r="E50" s="166">
        <v>15</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1628</v>
      </c>
      <c r="D51" s="165"/>
      <c r="E51" s="166">
        <v>15</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15</v>
      </c>
      <c r="B53" s="175" t="s">
        <v>1629</v>
      </c>
      <c r="C53" s="185" t="s">
        <v>1630</v>
      </c>
      <c r="D53" s="176" t="s">
        <v>0</v>
      </c>
      <c r="E53" s="177">
        <v>1258.6513</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t="s">
        <v>1603</v>
      </c>
      <c r="S53" s="179" t="s">
        <v>310</v>
      </c>
      <c r="T53" s="180" t="s">
        <v>311</v>
      </c>
      <c r="U53" s="160">
        <v>0</v>
      </c>
      <c r="V53" s="160">
        <f>ROUND(E53*U53,2)</f>
        <v>0</v>
      </c>
      <c r="W53" s="160"/>
      <c r="X53" s="150"/>
      <c r="Y53" s="150"/>
      <c r="Z53" s="150"/>
      <c r="AA53" s="150"/>
      <c r="AB53" s="150"/>
      <c r="AC53" s="150"/>
      <c r="AD53" s="150"/>
      <c r="AE53" s="150"/>
      <c r="AF53" s="150"/>
      <c r="AG53" s="150" t="s">
        <v>358</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42"/>
      <c r="D54" s="243"/>
      <c r="E54" s="243"/>
      <c r="F54" s="243"/>
      <c r="G54" s="243"/>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315</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1" x14ac:dyDescent="0.2">
      <c r="A55" s="174">
        <v>16</v>
      </c>
      <c r="B55" s="175" t="s">
        <v>1631</v>
      </c>
      <c r="C55" s="185" t="s">
        <v>1632</v>
      </c>
      <c r="D55" s="176" t="s">
        <v>460</v>
      </c>
      <c r="E55" s="177">
        <v>5</v>
      </c>
      <c r="F55" s="178"/>
      <c r="G55" s="179">
        <f>ROUND(E55*F55,2)</f>
        <v>0</v>
      </c>
      <c r="H55" s="178"/>
      <c r="I55" s="179">
        <f>ROUND(E55*H55,2)</f>
        <v>0</v>
      </c>
      <c r="J55" s="178"/>
      <c r="K55" s="179">
        <f>ROUND(E55*J55,2)</f>
        <v>0</v>
      </c>
      <c r="L55" s="179">
        <v>21</v>
      </c>
      <c r="M55" s="179">
        <f>G55*(1+L55/100)</f>
        <v>0</v>
      </c>
      <c r="N55" s="179">
        <v>0</v>
      </c>
      <c r="O55" s="179">
        <f>ROUND(E55*N55,2)</f>
        <v>0</v>
      </c>
      <c r="P55" s="179">
        <v>0</v>
      </c>
      <c r="Q55" s="179">
        <f>ROUND(E55*P55,2)</f>
        <v>0</v>
      </c>
      <c r="R55" s="179"/>
      <c r="S55" s="179" t="s">
        <v>342</v>
      </c>
      <c r="T55" s="180" t="s">
        <v>311</v>
      </c>
      <c r="U55" s="160">
        <v>0</v>
      </c>
      <c r="V55" s="160">
        <f>ROUND(E55*U55,2)</f>
        <v>0</v>
      </c>
      <c r="W55" s="160"/>
      <c r="X55" s="150"/>
      <c r="Y55" s="150"/>
      <c r="Z55" s="150"/>
      <c r="AA55" s="150"/>
      <c r="AB55" s="150"/>
      <c r="AC55" s="150"/>
      <c r="AD55" s="150"/>
      <c r="AE55" s="150"/>
      <c r="AF55" s="150"/>
      <c r="AG55" s="150" t="s">
        <v>358</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2"/>
      <c r="D56" s="243"/>
      <c r="E56" s="243"/>
      <c r="F56" s="243"/>
      <c r="G56" s="243"/>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4">
        <v>17</v>
      </c>
      <c r="B57" s="175" t="s">
        <v>1633</v>
      </c>
      <c r="C57" s="185" t="s">
        <v>1634</v>
      </c>
      <c r="D57" s="176" t="s">
        <v>377</v>
      </c>
      <c r="E57" s="177">
        <v>4</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342</v>
      </c>
      <c r="T57" s="180" t="s">
        <v>311</v>
      </c>
      <c r="U57" s="160">
        <v>0</v>
      </c>
      <c r="V57" s="160">
        <f>ROUND(E57*U57,2)</f>
        <v>0</v>
      </c>
      <c r="W57" s="160"/>
      <c r="X57" s="150"/>
      <c r="Y57" s="150"/>
      <c r="Z57" s="150"/>
      <c r="AA57" s="150"/>
      <c r="AB57" s="150"/>
      <c r="AC57" s="150"/>
      <c r="AD57" s="150"/>
      <c r="AE57" s="150"/>
      <c r="AF57" s="150"/>
      <c r="AG57" s="150" t="s">
        <v>358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2"/>
      <c r="D58" s="243"/>
      <c r="E58" s="243"/>
      <c r="F58" s="243"/>
      <c r="G58" s="243"/>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33.75" outlineLevel="1" x14ac:dyDescent="0.2">
      <c r="A59" s="174">
        <v>18</v>
      </c>
      <c r="B59" s="175" t="s">
        <v>1635</v>
      </c>
      <c r="C59" s="185" t="s">
        <v>1636</v>
      </c>
      <c r="D59" s="176" t="s">
        <v>460</v>
      </c>
      <c r="E59" s="177">
        <v>4</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342</v>
      </c>
      <c r="T59" s="180" t="s">
        <v>311</v>
      </c>
      <c r="U59" s="160">
        <v>0</v>
      </c>
      <c r="V59" s="160">
        <f>ROUND(E59*U59,2)</f>
        <v>0</v>
      </c>
      <c r="W59" s="160"/>
      <c r="X59" s="150"/>
      <c r="Y59" s="150"/>
      <c r="Z59" s="150"/>
      <c r="AA59" s="150"/>
      <c r="AB59" s="150"/>
      <c r="AC59" s="150"/>
      <c r="AD59" s="150"/>
      <c r="AE59" s="150"/>
      <c r="AF59" s="150"/>
      <c r="AG59" s="150" t="s">
        <v>358</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2"/>
      <c r="D60" s="243"/>
      <c r="E60" s="243"/>
      <c r="F60" s="243"/>
      <c r="G60" s="243"/>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19</v>
      </c>
      <c r="B61" s="175" t="s">
        <v>1637</v>
      </c>
      <c r="C61" s="185" t="s">
        <v>1638</v>
      </c>
      <c r="D61" s="176" t="s">
        <v>377</v>
      </c>
      <c r="E61" s="177">
        <v>1</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342</v>
      </c>
      <c r="T61" s="180" t="s">
        <v>311</v>
      </c>
      <c r="U61" s="160">
        <v>0</v>
      </c>
      <c r="V61" s="160">
        <f>ROUND(E61*U61,2)</f>
        <v>0</v>
      </c>
      <c r="W61" s="160"/>
      <c r="X61" s="150"/>
      <c r="Y61" s="150"/>
      <c r="Z61" s="150"/>
      <c r="AA61" s="150"/>
      <c r="AB61" s="150"/>
      <c r="AC61" s="150"/>
      <c r="AD61" s="150"/>
      <c r="AE61" s="150"/>
      <c r="AF61" s="150"/>
      <c r="AG61" s="150" t="s">
        <v>358</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2"/>
      <c r="D62" s="243"/>
      <c r="E62" s="243"/>
      <c r="F62" s="243"/>
      <c r="G62" s="243"/>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20</v>
      </c>
      <c r="B63" s="175" t="s">
        <v>1639</v>
      </c>
      <c r="C63" s="185" t="s">
        <v>1640</v>
      </c>
      <c r="D63" s="176" t="s">
        <v>377</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342</v>
      </c>
      <c r="T63" s="180" t="s">
        <v>311</v>
      </c>
      <c r="U63" s="160">
        <v>0</v>
      </c>
      <c r="V63" s="160">
        <f>ROUND(E63*U63,2)</f>
        <v>0</v>
      </c>
      <c r="W63" s="160"/>
      <c r="X63" s="150"/>
      <c r="Y63" s="150"/>
      <c r="Z63" s="150"/>
      <c r="AA63" s="150"/>
      <c r="AB63" s="150"/>
      <c r="AC63" s="150"/>
      <c r="AD63" s="150"/>
      <c r="AE63" s="150"/>
      <c r="AF63" s="150"/>
      <c r="AG63" s="150" t="s">
        <v>358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2"/>
      <c r="D64" s="243"/>
      <c r="E64" s="243"/>
      <c r="F64" s="243"/>
      <c r="G64" s="243"/>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21</v>
      </c>
      <c r="B65" s="175" t="s">
        <v>1641</v>
      </c>
      <c r="C65" s="185" t="s">
        <v>1642</v>
      </c>
      <c r="D65" s="176" t="s">
        <v>377</v>
      </c>
      <c r="E65" s="177">
        <v>4</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342</v>
      </c>
      <c r="T65" s="180" t="s">
        <v>311</v>
      </c>
      <c r="U65" s="160">
        <v>0</v>
      </c>
      <c r="V65" s="160">
        <f>ROUND(E65*U65,2)</f>
        <v>0</v>
      </c>
      <c r="W65" s="160"/>
      <c r="X65" s="150"/>
      <c r="Y65" s="150"/>
      <c r="Z65" s="150"/>
      <c r="AA65" s="150"/>
      <c r="AB65" s="150"/>
      <c r="AC65" s="150"/>
      <c r="AD65" s="150"/>
      <c r="AE65" s="150"/>
      <c r="AF65" s="150"/>
      <c r="AG65" s="150" t="s">
        <v>358</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2"/>
      <c r="D66" s="243"/>
      <c r="E66" s="243"/>
      <c r="F66" s="243"/>
      <c r="G66" s="243"/>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315</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74">
        <v>22</v>
      </c>
      <c r="B67" s="175" t="s">
        <v>1643</v>
      </c>
      <c r="C67" s="185" t="s">
        <v>1644</v>
      </c>
      <c r="D67" s="176" t="s">
        <v>377</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342</v>
      </c>
      <c r="T67" s="180" t="s">
        <v>311</v>
      </c>
      <c r="U67" s="160">
        <v>0</v>
      </c>
      <c r="V67" s="160">
        <f>ROUND(E67*U67,2)</f>
        <v>0</v>
      </c>
      <c r="W67" s="160"/>
      <c r="X67" s="150"/>
      <c r="Y67" s="150"/>
      <c r="Z67" s="150"/>
      <c r="AA67" s="150"/>
      <c r="AB67" s="150"/>
      <c r="AC67" s="150"/>
      <c r="AD67" s="150"/>
      <c r="AE67" s="150"/>
      <c r="AF67" s="150"/>
      <c r="AG67" s="150" t="s">
        <v>358</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2"/>
      <c r="D68" s="243"/>
      <c r="E68" s="243"/>
      <c r="F68" s="243"/>
      <c r="G68" s="243"/>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4">
        <v>23</v>
      </c>
      <c r="B69" s="175" t="s">
        <v>1645</v>
      </c>
      <c r="C69" s="185" t="s">
        <v>1646</v>
      </c>
      <c r="D69" s="176" t="s">
        <v>377</v>
      </c>
      <c r="E69" s="177">
        <v>1</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342</v>
      </c>
      <c r="T69" s="180" t="s">
        <v>311</v>
      </c>
      <c r="U69" s="160">
        <v>0</v>
      </c>
      <c r="V69" s="160">
        <f>ROUND(E69*U69,2)</f>
        <v>0</v>
      </c>
      <c r="W69" s="160"/>
      <c r="X69" s="150"/>
      <c r="Y69" s="150"/>
      <c r="Z69" s="150"/>
      <c r="AA69" s="150"/>
      <c r="AB69" s="150"/>
      <c r="AC69" s="150"/>
      <c r="AD69" s="150"/>
      <c r="AE69" s="150"/>
      <c r="AF69" s="150"/>
      <c r="AG69" s="150" t="s">
        <v>358</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2"/>
      <c r="D70" s="243"/>
      <c r="E70" s="243"/>
      <c r="F70" s="243"/>
      <c r="G70" s="243"/>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24</v>
      </c>
      <c r="B71" s="175" t="s">
        <v>1647</v>
      </c>
      <c r="C71" s="185" t="s">
        <v>1648</v>
      </c>
      <c r="D71" s="176" t="s">
        <v>377</v>
      </c>
      <c r="E71" s="177">
        <v>1</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342</v>
      </c>
      <c r="T71" s="180" t="s">
        <v>311</v>
      </c>
      <c r="U71" s="160">
        <v>0</v>
      </c>
      <c r="V71" s="160">
        <f>ROUND(E71*U71,2)</f>
        <v>0</v>
      </c>
      <c r="W71" s="160"/>
      <c r="X71" s="150"/>
      <c r="Y71" s="150"/>
      <c r="Z71" s="150"/>
      <c r="AA71" s="150"/>
      <c r="AB71" s="150"/>
      <c r="AC71" s="150"/>
      <c r="AD71" s="150"/>
      <c r="AE71" s="150"/>
      <c r="AF71" s="150"/>
      <c r="AG71" s="150" t="s">
        <v>358</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2"/>
      <c r="D72" s="243"/>
      <c r="E72" s="243"/>
      <c r="F72" s="243"/>
      <c r="G72" s="243"/>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74">
        <v>25</v>
      </c>
      <c r="B73" s="175" t="s">
        <v>1649</v>
      </c>
      <c r="C73" s="185" t="s">
        <v>1650</v>
      </c>
      <c r="D73" s="176" t="s">
        <v>377</v>
      </c>
      <c r="E73" s="177">
        <v>1</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342</v>
      </c>
      <c r="T73" s="180" t="s">
        <v>311</v>
      </c>
      <c r="U73" s="160">
        <v>0</v>
      </c>
      <c r="V73" s="160">
        <f>ROUND(E73*U73,2)</f>
        <v>0</v>
      </c>
      <c r="W73" s="160"/>
      <c r="X73" s="150"/>
      <c r="Y73" s="150"/>
      <c r="Z73" s="150"/>
      <c r="AA73" s="150"/>
      <c r="AB73" s="150"/>
      <c r="AC73" s="150"/>
      <c r="AD73" s="150"/>
      <c r="AE73" s="150"/>
      <c r="AF73" s="150"/>
      <c r="AG73" s="150" t="s">
        <v>358</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2"/>
      <c r="D74" s="243"/>
      <c r="E74" s="243"/>
      <c r="F74" s="243"/>
      <c r="G74" s="243"/>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1" x14ac:dyDescent="0.2">
      <c r="A75" s="174">
        <v>26</v>
      </c>
      <c r="B75" s="175" t="s">
        <v>1651</v>
      </c>
      <c r="C75" s="185" t="s">
        <v>1652</v>
      </c>
      <c r="D75" s="176" t="s">
        <v>1058</v>
      </c>
      <c r="E75" s="177">
        <v>15</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342</v>
      </c>
      <c r="T75" s="180" t="s">
        <v>311</v>
      </c>
      <c r="U75" s="160">
        <v>0</v>
      </c>
      <c r="V75" s="160">
        <f>ROUND(E75*U75,2)</f>
        <v>0</v>
      </c>
      <c r="W75" s="160"/>
      <c r="X75" s="150"/>
      <c r="Y75" s="150"/>
      <c r="Z75" s="150"/>
      <c r="AA75" s="150"/>
      <c r="AB75" s="150"/>
      <c r="AC75" s="150"/>
      <c r="AD75" s="150"/>
      <c r="AE75" s="150"/>
      <c r="AF75" s="150"/>
      <c r="AG75" s="150" t="s">
        <v>358</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2"/>
      <c r="D76" s="243"/>
      <c r="E76" s="243"/>
      <c r="F76" s="243"/>
      <c r="G76" s="243"/>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27</v>
      </c>
      <c r="B77" s="175" t="s">
        <v>1653</v>
      </c>
      <c r="C77" s="185" t="s">
        <v>1654</v>
      </c>
      <c r="D77" s="176" t="s">
        <v>377</v>
      </c>
      <c r="E77" s="177">
        <v>1</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342</v>
      </c>
      <c r="T77" s="180" t="s">
        <v>311</v>
      </c>
      <c r="U77" s="160">
        <v>0</v>
      </c>
      <c r="V77" s="160">
        <f>ROUND(E77*U77,2)</f>
        <v>0</v>
      </c>
      <c r="W77" s="160"/>
      <c r="X77" s="150"/>
      <c r="Y77" s="150"/>
      <c r="Z77" s="150"/>
      <c r="AA77" s="150"/>
      <c r="AB77" s="150"/>
      <c r="AC77" s="150"/>
      <c r="AD77" s="150"/>
      <c r="AE77" s="150"/>
      <c r="AF77" s="150"/>
      <c r="AG77" s="150" t="s">
        <v>358</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2"/>
      <c r="D78" s="243"/>
      <c r="E78" s="243"/>
      <c r="F78" s="243"/>
      <c r="G78" s="243"/>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28</v>
      </c>
      <c r="B79" s="175" t="s">
        <v>1655</v>
      </c>
      <c r="C79" s="185" t="s">
        <v>1656</v>
      </c>
      <c r="D79" s="176" t="s">
        <v>377</v>
      </c>
      <c r="E79" s="177">
        <v>1</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342</v>
      </c>
      <c r="T79" s="180" t="s">
        <v>311</v>
      </c>
      <c r="U79" s="160">
        <v>0</v>
      </c>
      <c r="V79" s="160">
        <f>ROUND(E79*U79,2)</f>
        <v>0</v>
      </c>
      <c r="W79" s="160"/>
      <c r="X79" s="150"/>
      <c r="Y79" s="150"/>
      <c r="Z79" s="150"/>
      <c r="AA79" s="150"/>
      <c r="AB79" s="150"/>
      <c r="AC79" s="150"/>
      <c r="AD79" s="150"/>
      <c r="AE79" s="150"/>
      <c r="AF79" s="150"/>
      <c r="AG79" s="150" t="s">
        <v>358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2"/>
      <c r="D80" s="243"/>
      <c r="E80" s="243"/>
      <c r="F80" s="243"/>
      <c r="G80" s="243"/>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29</v>
      </c>
      <c r="B81" s="175" t="s">
        <v>1657</v>
      </c>
      <c r="C81" s="185" t="s">
        <v>1658</v>
      </c>
      <c r="D81" s="176" t="s">
        <v>460</v>
      </c>
      <c r="E81" s="177">
        <v>9</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342</v>
      </c>
      <c r="T81" s="180" t="s">
        <v>311</v>
      </c>
      <c r="U81" s="160">
        <v>0</v>
      </c>
      <c r="V81" s="160">
        <f>ROUND(E81*U81,2)</f>
        <v>0</v>
      </c>
      <c r="W81" s="160"/>
      <c r="X81" s="150"/>
      <c r="Y81" s="150"/>
      <c r="Z81" s="150"/>
      <c r="AA81" s="150"/>
      <c r="AB81" s="150"/>
      <c r="AC81" s="150"/>
      <c r="AD81" s="150"/>
      <c r="AE81" s="150"/>
      <c r="AF81" s="150"/>
      <c r="AG81" s="150" t="s">
        <v>358</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2"/>
      <c r="D82" s="243"/>
      <c r="E82" s="243"/>
      <c r="F82" s="243"/>
      <c r="G82" s="243"/>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30</v>
      </c>
      <c r="B83" s="175" t="s">
        <v>1659</v>
      </c>
      <c r="C83" s="185" t="s">
        <v>1660</v>
      </c>
      <c r="D83" s="176" t="s">
        <v>1339</v>
      </c>
      <c r="E83" s="177">
        <v>8</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342</v>
      </c>
      <c r="T83" s="180" t="s">
        <v>311</v>
      </c>
      <c r="U83" s="160">
        <v>0</v>
      </c>
      <c r="V83" s="160">
        <f>ROUND(E83*U83,2)</f>
        <v>0</v>
      </c>
      <c r="W83" s="160"/>
      <c r="X83" s="150"/>
      <c r="Y83" s="150"/>
      <c r="Z83" s="150"/>
      <c r="AA83" s="150"/>
      <c r="AB83" s="150"/>
      <c r="AC83" s="150"/>
      <c r="AD83" s="150"/>
      <c r="AE83" s="150"/>
      <c r="AF83" s="150"/>
      <c r="AG83" s="150" t="s">
        <v>358</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2"/>
      <c r="D84" s="243"/>
      <c r="E84" s="243"/>
      <c r="F84" s="243"/>
      <c r="G84" s="243"/>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31</v>
      </c>
      <c r="B85" s="175" t="s">
        <v>1661</v>
      </c>
      <c r="C85" s="185" t="s">
        <v>1662</v>
      </c>
      <c r="D85" s="176" t="s">
        <v>460</v>
      </c>
      <c r="E85" s="177">
        <v>9</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342</v>
      </c>
      <c r="T85" s="180" t="s">
        <v>311</v>
      </c>
      <c r="U85" s="160">
        <v>0</v>
      </c>
      <c r="V85" s="160">
        <f>ROUND(E85*U85,2)</f>
        <v>0</v>
      </c>
      <c r="W85" s="160"/>
      <c r="X85" s="150"/>
      <c r="Y85" s="150"/>
      <c r="Z85" s="150"/>
      <c r="AA85" s="150"/>
      <c r="AB85" s="150"/>
      <c r="AC85" s="150"/>
      <c r="AD85" s="150"/>
      <c r="AE85" s="150"/>
      <c r="AF85" s="150"/>
      <c r="AG85" s="150" t="s">
        <v>358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42"/>
      <c r="D86" s="243"/>
      <c r="E86" s="243"/>
      <c r="F86" s="243"/>
      <c r="G86" s="243"/>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4">
        <v>32</v>
      </c>
      <c r="B87" s="175" t="s">
        <v>1663</v>
      </c>
      <c r="C87" s="185" t="s">
        <v>1664</v>
      </c>
      <c r="D87" s="176" t="s">
        <v>1339</v>
      </c>
      <c r="E87" s="177">
        <v>8</v>
      </c>
      <c r="F87" s="178"/>
      <c r="G87" s="179">
        <f>ROUND(E87*F87,2)</f>
        <v>0</v>
      </c>
      <c r="H87" s="178"/>
      <c r="I87" s="179">
        <f>ROUND(E87*H87,2)</f>
        <v>0</v>
      </c>
      <c r="J87" s="178"/>
      <c r="K87" s="179">
        <f>ROUND(E87*J87,2)</f>
        <v>0</v>
      </c>
      <c r="L87" s="179">
        <v>21</v>
      </c>
      <c r="M87" s="179">
        <f>G87*(1+L87/100)</f>
        <v>0</v>
      </c>
      <c r="N87" s="179">
        <v>0</v>
      </c>
      <c r="O87" s="179">
        <f>ROUND(E87*N87,2)</f>
        <v>0</v>
      </c>
      <c r="P87" s="179">
        <v>0</v>
      </c>
      <c r="Q87" s="179">
        <f>ROUND(E87*P87,2)</f>
        <v>0</v>
      </c>
      <c r="R87" s="179"/>
      <c r="S87" s="179" t="s">
        <v>342</v>
      </c>
      <c r="T87" s="180" t="s">
        <v>311</v>
      </c>
      <c r="U87" s="160">
        <v>0</v>
      </c>
      <c r="V87" s="160">
        <f>ROUND(E87*U87,2)</f>
        <v>0</v>
      </c>
      <c r="W87" s="160"/>
      <c r="X87" s="150"/>
      <c r="Y87" s="150"/>
      <c r="Z87" s="150"/>
      <c r="AA87" s="150"/>
      <c r="AB87" s="150"/>
      <c r="AC87" s="150"/>
      <c r="AD87" s="150"/>
      <c r="AE87" s="150"/>
      <c r="AF87" s="150"/>
      <c r="AG87" s="150" t="s">
        <v>358</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2"/>
      <c r="D88" s="243"/>
      <c r="E88" s="243"/>
      <c r="F88" s="243"/>
      <c r="G88" s="243"/>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33</v>
      </c>
      <c r="B89" s="175" t="s">
        <v>1665</v>
      </c>
      <c r="C89" s="185" t="s">
        <v>1666</v>
      </c>
      <c r="D89" s="176" t="s">
        <v>1339</v>
      </c>
      <c r="E89" s="177">
        <v>10</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358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42"/>
      <c r="D90" s="243"/>
      <c r="E90" s="243"/>
      <c r="F90" s="243"/>
      <c r="G90" s="243"/>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22.5" outlineLevel="1" x14ac:dyDescent="0.2">
      <c r="A91" s="174">
        <v>34</v>
      </c>
      <c r="B91" s="175" t="s">
        <v>1667</v>
      </c>
      <c r="C91" s="185" t="s">
        <v>1668</v>
      </c>
      <c r="D91" s="176" t="s">
        <v>377</v>
      </c>
      <c r="E91" s="177">
        <v>1</v>
      </c>
      <c r="F91" s="178"/>
      <c r="G91" s="179">
        <f>ROUND(E91*F91,2)</f>
        <v>0</v>
      </c>
      <c r="H91" s="178"/>
      <c r="I91" s="179">
        <f>ROUND(E91*H91,2)</f>
        <v>0</v>
      </c>
      <c r="J91" s="178"/>
      <c r="K91" s="179">
        <f>ROUND(E91*J91,2)</f>
        <v>0</v>
      </c>
      <c r="L91" s="179">
        <v>21</v>
      </c>
      <c r="M91" s="179">
        <f>G91*(1+L91/100)</f>
        <v>0</v>
      </c>
      <c r="N91" s="179">
        <v>0</v>
      </c>
      <c r="O91" s="179">
        <f>ROUND(E91*N91,2)</f>
        <v>0</v>
      </c>
      <c r="P91" s="179">
        <v>0</v>
      </c>
      <c r="Q91" s="179">
        <f>ROUND(E91*P91,2)</f>
        <v>0</v>
      </c>
      <c r="R91" s="179"/>
      <c r="S91" s="179" t="s">
        <v>342</v>
      </c>
      <c r="T91" s="180" t="s">
        <v>311</v>
      </c>
      <c r="U91" s="160">
        <v>0</v>
      </c>
      <c r="V91" s="160">
        <f>ROUND(E91*U91,2)</f>
        <v>0</v>
      </c>
      <c r="W91" s="160"/>
      <c r="X91" s="150"/>
      <c r="Y91" s="150"/>
      <c r="Z91" s="150"/>
      <c r="AA91" s="150"/>
      <c r="AB91" s="150"/>
      <c r="AC91" s="150"/>
      <c r="AD91" s="150"/>
      <c r="AE91" s="150"/>
      <c r="AF91" s="150"/>
      <c r="AG91" s="150" t="s">
        <v>358</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2"/>
      <c r="D92" s="243"/>
      <c r="E92" s="243"/>
      <c r="F92" s="243"/>
      <c r="G92" s="243"/>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35</v>
      </c>
      <c r="B93" s="175" t="s">
        <v>1669</v>
      </c>
      <c r="C93" s="185" t="s">
        <v>1670</v>
      </c>
      <c r="D93" s="176" t="s">
        <v>377</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342</v>
      </c>
      <c r="T93" s="180" t="s">
        <v>311</v>
      </c>
      <c r="U93" s="160">
        <v>0</v>
      </c>
      <c r="V93" s="160">
        <f>ROUND(E93*U93,2)</f>
        <v>0</v>
      </c>
      <c r="W93" s="160"/>
      <c r="X93" s="150"/>
      <c r="Y93" s="150"/>
      <c r="Z93" s="150"/>
      <c r="AA93" s="150"/>
      <c r="AB93" s="150"/>
      <c r="AC93" s="150"/>
      <c r="AD93" s="150"/>
      <c r="AE93" s="150"/>
      <c r="AF93" s="150"/>
      <c r="AG93" s="150" t="s">
        <v>358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2"/>
      <c r="D94" s="243"/>
      <c r="E94" s="243"/>
      <c r="F94" s="243"/>
      <c r="G94" s="243"/>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4">
        <v>36</v>
      </c>
      <c r="B95" s="175" t="s">
        <v>1671</v>
      </c>
      <c r="C95" s="185" t="s">
        <v>1672</v>
      </c>
      <c r="D95" s="176" t="s">
        <v>460</v>
      </c>
      <c r="E95" s="177">
        <v>9</v>
      </c>
      <c r="F95" s="178"/>
      <c r="G95" s="179">
        <f>ROUND(E95*F95,2)</f>
        <v>0</v>
      </c>
      <c r="H95" s="178"/>
      <c r="I95" s="179">
        <f>ROUND(E95*H95,2)</f>
        <v>0</v>
      </c>
      <c r="J95" s="178"/>
      <c r="K95" s="179">
        <f>ROUND(E95*J95,2)</f>
        <v>0</v>
      </c>
      <c r="L95" s="179">
        <v>21</v>
      </c>
      <c r="M95" s="179">
        <f>G95*(1+L95/100)</f>
        <v>0</v>
      </c>
      <c r="N95" s="179">
        <v>0</v>
      </c>
      <c r="O95" s="179">
        <f>ROUND(E95*N95,2)</f>
        <v>0</v>
      </c>
      <c r="P95" s="179">
        <v>0</v>
      </c>
      <c r="Q95" s="179">
        <f>ROUND(E95*P95,2)</f>
        <v>0</v>
      </c>
      <c r="R95" s="179"/>
      <c r="S95" s="179" t="s">
        <v>342</v>
      </c>
      <c r="T95" s="180" t="s">
        <v>311</v>
      </c>
      <c r="U95" s="160">
        <v>0</v>
      </c>
      <c r="V95" s="160">
        <f>ROUND(E95*U95,2)</f>
        <v>0</v>
      </c>
      <c r="W95" s="160"/>
      <c r="X95" s="150"/>
      <c r="Y95" s="150"/>
      <c r="Z95" s="150"/>
      <c r="AA95" s="150"/>
      <c r="AB95" s="150"/>
      <c r="AC95" s="150"/>
      <c r="AD95" s="150"/>
      <c r="AE95" s="150"/>
      <c r="AF95" s="150"/>
      <c r="AG95" s="150" t="s">
        <v>358</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1673</v>
      </c>
      <c r="D96" s="165"/>
      <c r="E96" s="166">
        <v>9</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37</v>
      </c>
      <c r="B98" s="175" t="s">
        <v>1674</v>
      </c>
      <c r="C98" s="185" t="s">
        <v>1675</v>
      </c>
      <c r="D98" s="176" t="s">
        <v>460</v>
      </c>
      <c r="E98" s="177">
        <v>9</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342</v>
      </c>
      <c r="T98" s="180" t="s">
        <v>311</v>
      </c>
      <c r="U98" s="160">
        <v>0</v>
      </c>
      <c r="V98" s="160">
        <f>ROUND(E98*U98,2)</f>
        <v>0</v>
      </c>
      <c r="W98" s="160"/>
      <c r="X98" s="150"/>
      <c r="Y98" s="150"/>
      <c r="Z98" s="150"/>
      <c r="AA98" s="150"/>
      <c r="AB98" s="150"/>
      <c r="AC98" s="150"/>
      <c r="AD98" s="150"/>
      <c r="AE98" s="150"/>
      <c r="AF98" s="150"/>
      <c r="AG98" s="150" t="s">
        <v>358</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1673</v>
      </c>
      <c r="D99" s="165"/>
      <c r="E99" s="166">
        <v>9</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335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38</v>
      </c>
      <c r="B101" s="175" t="s">
        <v>1676</v>
      </c>
      <c r="C101" s="185" t="s">
        <v>1677</v>
      </c>
      <c r="D101" s="176" t="s">
        <v>1678</v>
      </c>
      <c r="E101" s="177">
        <v>48</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t="s">
        <v>1679</v>
      </c>
      <c r="S101" s="179" t="s">
        <v>310</v>
      </c>
      <c r="T101" s="180" t="s">
        <v>311</v>
      </c>
      <c r="U101" s="160">
        <v>0</v>
      </c>
      <c r="V101" s="160">
        <f>ROUND(E101*U101,2)</f>
        <v>0</v>
      </c>
      <c r="W101" s="160"/>
      <c r="X101" s="150"/>
      <c r="Y101" s="150"/>
      <c r="Z101" s="150"/>
      <c r="AA101" s="150"/>
      <c r="AB101" s="150"/>
      <c r="AC101" s="150"/>
      <c r="AD101" s="150"/>
      <c r="AE101" s="150"/>
      <c r="AF101" s="150"/>
      <c r="AG101" s="150" t="s">
        <v>718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4" t="s">
        <v>1680</v>
      </c>
      <c r="D102" s="245"/>
      <c r="E102" s="245"/>
      <c r="F102" s="245"/>
      <c r="G102" s="245"/>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314</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39</v>
      </c>
      <c r="B104" s="175" t="s">
        <v>1681</v>
      </c>
      <c r="C104" s="185" t="s">
        <v>1682</v>
      </c>
      <c r="D104" s="176" t="s">
        <v>377</v>
      </c>
      <c r="E104" s="177">
        <v>1</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t="s">
        <v>451</v>
      </c>
      <c r="S104" s="179" t="s">
        <v>310</v>
      </c>
      <c r="T104" s="180" t="s">
        <v>311</v>
      </c>
      <c r="U104" s="160">
        <v>0</v>
      </c>
      <c r="V104" s="160">
        <f>ROUND(E104*U104,2)</f>
        <v>0</v>
      </c>
      <c r="W104" s="160"/>
      <c r="X104" s="150"/>
      <c r="Y104" s="150"/>
      <c r="Z104" s="150"/>
      <c r="AA104" s="150"/>
      <c r="AB104" s="150"/>
      <c r="AC104" s="150"/>
      <c r="AD104" s="150"/>
      <c r="AE104" s="150"/>
      <c r="AF104" s="150"/>
      <c r="AG104" s="150" t="s">
        <v>452</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2"/>
      <c r="D105" s="243"/>
      <c r="E105" s="243"/>
      <c r="F105" s="243"/>
      <c r="G105" s="243"/>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315</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33.75" outlineLevel="1" x14ac:dyDescent="0.2">
      <c r="A106" s="174">
        <v>40</v>
      </c>
      <c r="B106" s="175" t="s">
        <v>1683</v>
      </c>
      <c r="C106" s="185" t="s">
        <v>1684</v>
      </c>
      <c r="D106" s="176" t="s">
        <v>460</v>
      </c>
      <c r="E106" s="177">
        <v>4</v>
      </c>
      <c r="F106" s="178"/>
      <c r="G106" s="179">
        <f>ROUND(E106*F106,2)</f>
        <v>0</v>
      </c>
      <c r="H106" s="178"/>
      <c r="I106" s="179">
        <f>ROUND(E106*H106,2)</f>
        <v>0</v>
      </c>
      <c r="J106" s="178"/>
      <c r="K106" s="179">
        <f>ROUND(E106*J106,2)</f>
        <v>0</v>
      </c>
      <c r="L106" s="179">
        <v>21</v>
      </c>
      <c r="M106" s="179">
        <f>G106*(1+L106/100)</f>
        <v>0</v>
      </c>
      <c r="N106" s="179">
        <v>2.9E-4</v>
      </c>
      <c r="O106" s="179">
        <f>ROUND(E106*N106,2)</f>
        <v>0</v>
      </c>
      <c r="P106" s="179">
        <v>0</v>
      </c>
      <c r="Q106" s="179">
        <f>ROUND(E106*P106,2)</f>
        <v>0</v>
      </c>
      <c r="R106" s="179" t="s">
        <v>451</v>
      </c>
      <c r="S106" s="179" t="s">
        <v>310</v>
      </c>
      <c r="T106" s="180" t="s">
        <v>311</v>
      </c>
      <c r="U106" s="160">
        <v>0</v>
      </c>
      <c r="V106" s="160">
        <f>ROUND(E106*U106,2)</f>
        <v>0</v>
      </c>
      <c r="W106" s="160"/>
      <c r="X106" s="150"/>
      <c r="Y106" s="150"/>
      <c r="Z106" s="150"/>
      <c r="AA106" s="150"/>
      <c r="AB106" s="150"/>
      <c r="AC106" s="150"/>
      <c r="AD106" s="150"/>
      <c r="AE106" s="150"/>
      <c r="AF106" s="150"/>
      <c r="AG106" s="150" t="s">
        <v>452</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2"/>
      <c r="D107" s="243"/>
      <c r="E107" s="243"/>
      <c r="F107" s="243"/>
      <c r="G107" s="243"/>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33.75" outlineLevel="1" x14ac:dyDescent="0.2">
      <c r="A108" s="174">
        <v>41</v>
      </c>
      <c r="B108" s="175" t="s">
        <v>1685</v>
      </c>
      <c r="C108" s="185" t="s">
        <v>1686</v>
      </c>
      <c r="D108" s="176" t="s">
        <v>460</v>
      </c>
      <c r="E108" s="177">
        <v>5</v>
      </c>
      <c r="F108" s="178"/>
      <c r="G108" s="179">
        <f>ROUND(E108*F108,2)</f>
        <v>0</v>
      </c>
      <c r="H108" s="178"/>
      <c r="I108" s="179">
        <f>ROUND(E108*H108,2)</f>
        <v>0</v>
      </c>
      <c r="J108" s="178"/>
      <c r="K108" s="179">
        <f>ROUND(E108*J108,2)</f>
        <v>0</v>
      </c>
      <c r="L108" s="179">
        <v>21</v>
      </c>
      <c r="M108" s="179">
        <f>G108*(1+L108/100)</f>
        <v>0</v>
      </c>
      <c r="N108" s="179">
        <v>7.2000000000000005E-4</v>
      </c>
      <c r="O108" s="179">
        <f>ROUND(E108*N108,2)</f>
        <v>0</v>
      </c>
      <c r="P108" s="179">
        <v>0</v>
      </c>
      <c r="Q108" s="179">
        <f>ROUND(E108*P108,2)</f>
        <v>0</v>
      </c>
      <c r="R108" s="179" t="s">
        <v>451</v>
      </c>
      <c r="S108" s="179" t="s">
        <v>310</v>
      </c>
      <c r="T108" s="180" t="s">
        <v>311</v>
      </c>
      <c r="U108" s="160">
        <v>0</v>
      </c>
      <c r="V108" s="160">
        <f>ROUND(E108*U108,2)</f>
        <v>0</v>
      </c>
      <c r="W108" s="160"/>
      <c r="X108" s="150"/>
      <c r="Y108" s="150"/>
      <c r="Z108" s="150"/>
      <c r="AA108" s="150"/>
      <c r="AB108" s="150"/>
      <c r="AC108" s="150"/>
      <c r="AD108" s="150"/>
      <c r="AE108" s="150"/>
      <c r="AF108" s="150"/>
      <c r="AG108" s="150" t="s">
        <v>452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2"/>
      <c r="D109" s="243"/>
      <c r="E109" s="243"/>
      <c r="F109" s="243"/>
      <c r="G109" s="243"/>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x14ac:dyDescent="0.2">
      <c r="A110" s="168" t="s">
        <v>305</v>
      </c>
      <c r="B110" s="169" t="s">
        <v>126</v>
      </c>
      <c r="C110" s="184" t="s">
        <v>127</v>
      </c>
      <c r="D110" s="170"/>
      <c r="E110" s="171"/>
      <c r="F110" s="172"/>
      <c r="G110" s="172">
        <f>SUMIF(AG111:AG253,"&lt;&gt;NOR",G111:G253)</f>
        <v>0</v>
      </c>
      <c r="H110" s="172"/>
      <c r="I110" s="172">
        <f>SUM(I111:I253)</f>
        <v>0</v>
      </c>
      <c r="J110" s="172"/>
      <c r="K110" s="172">
        <f>SUM(K111:K253)</f>
        <v>0</v>
      </c>
      <c r="L110" s="172"/>
      <c r="M110" s="172">
        <f>SUM(M111:M253)</f>
        <v>0</v>
      </c>
      <c r="N110" s="172"/>
      <c r="O110" s="172">
        <f>SUM(O111:O253)</f>
        <v>2.8199999999999976</v>
      </c>
      <c r="P110" s="172"/>
      <c r="Q110" s="172">
        <f>SUM(Q111:Q253)</f>
        <v>1.37</v>
      </c>
      <c r="R110" s="172"/>
      <c r="S110" s="172"/>
      <c r="T110" s="173"/>
      <c r="U110" s="167"/>
      <c r="V110" s="167">
        <f>SUM(V111:V253)</f>
        <v>0</v>
      </c>
      <c r="W110" s="167"/>
      <c r="AG110" t="s">
        <v>306</v>
      </c>
    </row>
    <row r="111" spans="1:60" outlineLevel="1" x14ac:dyDescent="0.2">
      <c r="A111" s="174">
        <v>42</v>
      </c>
      <c r="B111" s="175" t="s">
        <v>1687</v>
      </c>
      <c r="C111" s="185" t="s">
        <v>1688</v>
      </c>
      <c r="D111" s="176" t="s">
        <v>405</v>
      </c>
      <c r="E111" s="177">
        <v>40</v>
      </c>
      <c r="F111" s="178"/>
      <c r="G111" s="179">
        <f>ROUND(E111*F111,2)</f>
        <v>0</v>
      </c>
      <c r="H111" s="178"/>
      <c r="I111" s="179">
        <f>ROUND(E111*H111,2)</f>
        <v>0</v>
      </c>
      <c r="J111" s="178"/>
      <c r="K111" s="179">
        <f>ROUND(E111*J111,2)</f>
        <v>0</v>
      </c>
      <c r="L111" s="179">
        <v>21</v>
      </c>
      <c r="M111" s="179">
        <f>G111*(1+L111/100)</f>
        <v>0</v>
      </c>
      <c r="N111" s="179">
        <v>5.9199999999999999E-3</v>
      </c>
      <c r="O111" s="179">
        <f>ROUND(E111*N111,2)</f>
        <v>0.24</v>
      </c>
      <c r="P111" s="179">
        <v>0</v>
      </c>
      <c r="Q111" s="179">
        <f>ROUND(E111*P111,2)</f>
        <v>0</v>
      </c>
      <c r="R111" s="179" t="s">
        <v>636</v>
      </c>
      <c r="S111" s="179" t="s">
        <v>310</v>
      </c>
      <c r="T111" s="180" t="s">
        <v>311</v>
      </c>
      <c r="U111" s="160">
        <v>0</v>
      </c>
      <c r="V111" s="160">
        <f>ROUND(E111*U111,2)</f>
        <v>0</v>
      </c>
      <c r="W111" s="160"/>
      <c r="X111" s="150"/>
      <c r="Y111" s="150"/>
      <c r="Z111" s="150"/>
      <c r="AA111" s="150"/>
      <c r="AB111" s="150"/>
      <c r="AC111" s="150"/>
      <c r="AD111" s="150"/>
      <c r="AE111" s="150"/>
      <c r="AF111" s="150"/>
      <c r="AG111" s="150" t="s">
        <v>358</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2"/>
      <c r="D112" s="243"/>
      <c r="E112" s="243"/>
      <c r="F112" s="243"/>
      <c r="G112" s="243"/>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43</v>
      </c>
      <c r="B113" s="175" t="s">
        <v>1596</v>
      </c>
      <c r="C113" s="185" t="s">
        <v>1597</v>
      </c>
      <c r="D113" s="176" t="s">
        <v>460</v>
      </c>
      <c r="E113" s="177">
        <v>75</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t="s">
        <v>1311</v>
      </c>
      <c r="S113" s="179" t="s">
        <v>310</v>
      </c>
      <c r="T113" s="180" t="s">
        <v>311</v>
      </c>
      <c r="U113" s="160">
        <v>0</v>
      </c>
      <c r="V113" s="160">
        <f>ROUND(E113*U113,2)</f>
        <v>0</v>
      </c>
      <c r="W113" s="160"/>
      <c r="X113" s="150"/>
      <c r="Y113" s="150"/>
      <c r="Z113" s="150"/>
      <c r="AA113" s="150"/>
      <c r="AB113" s="150"/>
      <c r="AC113" s="150"/>
      <c r="AD113" s="150"/>
      <c r="AE113" s="150"/>
      <c r="AF113" s="150"/>
      <c r="AG113" s="150" t="s">
        <v>358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1689</v>
      </c>
      <c r="D114" s="165"/>
      <c r="E114" s="166">
        <v>75</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6"/>
      <c r="D115" s="247"/>
      <c r="E115" s="247"/>
      <c r="F115" s="247"/>
      <c r="G115" s="247"/>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44</v>
      </c>
      <c r="B116" s="175" t="s">
        <v>1598</v>
      </c>
      <c r="C116" s="185" t="s">
        <v>1599</v>
      </c>
      <c r="D116" s="176" t="s">
        <v>460</v>
      </c>
      <c r="E116" s="177">
        <v>100</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t="s">
        <v>1311</v>
      </c>
      <c r="S116" s="179" t="s">
        <v>310</v>
      </c>
      <c r="T116" s="180" t="s">
        <v>311</v>
      </c>
      <c r="U116" s="160">
        <v>0</v>
      </c>
      <c r="V116" s="160">
        <f>ROUND(E116*U116,2)</f>
        <v>0</v>
      </c>
      <c r="W116" s="160"/>
      <c r="X116" s="150"/>
      <c r="Y116" s="150"/>
      <c r="Z116" s="150"/>
      <c r="AA116" s="150"/>
      <c r="AB116" s="150"/>
      <c r="AC116" s="150"/>
      <c r="AD116" s="150"/>
      <c r="AE116" s="150"/>
      <c r="AF116" s="150"/>
      <c r="AG116" s="150" t="s">
        <v>358</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1690</v>
      </c>
      <c r="D117" s="165"/>
      <c r="E117" s="166">
        <v>100</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335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4">
        <v>45</v>
      </c>
      <c r="B119" s="175" t="s">
        <v>1691</v>
      </c>
      <c r="C119" s="185" t="s">
        <v>1692</v>
      </c>
      <c r="D119" s="176" t="s">
        <v>460</v>
      </c>
      <c r="E119" s="177">
        <v>61</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t="s">
        <v>1311</v>
      </c>
      <c r="S119" s="179" t="s">
        <v>310</v>
      </c>
      <c r="T119" s="180" t="s">
        <v>311</v>
      </c>
      <c r="U119" s="160">
        <v>0</v>
      </c>
      <c r="V119" s="160">
        <f>ROUND(E119*U119,2)</f>
        <v>0</v>
      </c>
      <c r="W119" s="160"/>
      <c r="X119" s="150"/>
      <c r="Y119" s="150"/>
      <c r="Z119" s="150"/>
      <c r="AA119" s="150"/>
      <c r="AB119" s="150"/>
      <c r="AC119" s="150"/>
      <c r="AD119" s="150"/>
      <c r="AE119" s="150"/>
      <c r="AF119" s="150"/>
      <c r="AG119" s="150" t="s">
        <v>358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1693</v>
      </c>
      <c r="D120" s="165"/>
      <c r="E120" s="166">
        <v>61</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46</v>
      </c>
      <c r="B122" s="175" t="s">
        <v>1600</v>
      </c>
      <c r="C122" s="185" t="s">
        <v>1601</v>
      </c>
      <c r="D122" s="176" t="s">
        <v>1602</v>
      </c>
      <c r="E122" s="177">
        <v>20</v>
      </c>
      <c r="F122" s="178"/>
      <c r="G122" s="179">
        <f>ROUND(E122*F122,2)</f>
        <v>0</v>
      </c>
      <c r="H122" s="178"/>
      <c r="I122" s="179">
        <f>ROUND(E122*H122,2)</f>
        <v>0</v>
      </c>
      <c r="J122" s="178"/>
      <c r="K122" s="179">
        <f>ROUND(E122*J122,2)</f>
        <v>0</v>
      </c>
      <c r="L122" s="179">
        <v>21</v>
      </c>
      <c r="M122" s="179">
        <f>G122*(1+L122/100)</f>
        <v>0</v>
      </c>
      <c r="N122" s="179">
        <v>1.1299999999999999E-3</v>
      </c>
      <c r="O122" s="179">
        <f>ROUND(E122*N122,2)</f>
        <v>0.02</v>
      </c>
      <c r="P122" s="179">
        <v>0</v>
      </c>
      <c r="Q122" s="179">
        <f>ROUND(E122*P122,2)</f>
        <v>0</v>
      </c>
      <c r="R122" s="179" t="s">
        <v>1603</v>
      </c>
      <c r="S122" s="179" t="s">
        <v>310</v>
      </c>
      <c r="T122" s="180" t="s">
        <v>311</v>
      </c>
      <c r="U122" s="160">
        <v>0</v>
      </c>
      <c r="V122" s="160">
        <f>ROUND(E122*U122,2)</f>
        <v>0</v>
      </c>
      <c r="W122" s="160"/>
      <c r="X122" s="150"/>
      <c r="Y122" s="150"/>
      <c r="Z122" s="150"/>
      <c r="AA122" s="150"/>
      <c r="AB122" s="150"/>
      <c r="AC122" s="150"/>
      <c r="AD122" s="150"/>
      <c r="AE122" s="150"/>
      <c r="AF122" s="150"/>
      <c r="AG122" s="150" t="s">
        <v>358</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2"/>
      <c r="D123" s="243"/>
      <c r="E123" s="243"/>
      <c r="F123" s="243"/>
      <c r="G123" s="243"/>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ht="22.5" outlineLevel="1" x14ac:dyDescent="0.2">
      <c r="A124" s="174">
        <v>47</v>
      </c>
      <c r="B124" s="175" t="s">
        <v>1694</v>
      </c>
      <c r="C124" s="185" t="s">
        <v>1695</v>
      </c>
      <c r="D124" s="176" t="s">
        <v>460</v>
      </c>
      <c r="E124" s="177">
        <v>75</v>
      </c>
      <c r="F124" s="178"/>
      <c r="G124" s="179">
        <f>ROUND(E124*F124,2)</f>
        <v>0</v>
      </c>
      <c r="H124" s="178"/>
      <c r="I124" s="179">
        <f>ROUND(E124*H124,2)</f>
        <v>0</v>
      </c>
      <c r="J124" s="178"/>
      <c r="K124" s="179">
        <f>ROUND(E124*J124,2)</f>
        <v>0</v>
      </c>
      <c r="L124" s="179">
        <v>21</v>
      </c>
      <c r="M124" s="179">
        <f>G124*(1+L124/100)</f>
        <v>0</v>
      </c>
      <c r="N124" s="179">
        <v>7.4599999999999996E-3</v>
      </c>
      <c r="O124" s="179">
        <f>ROUND(E124*N124,2)</f>
        <v>0.56000000000000005</v>
      </c>
      <c r="P124" s="179">
        <v>0</v>
      </c>
      <c r="Q124" s="179">
        <f>ROUND(E124*P124,2)</f>
        <v>0</v>
      </c>
      <c r="R124" s="179" t="s">
        <v>1603</v>
      </c>
      <c r="S124" s="179" t="s">
        <v>310</v>
      </c>
      <c r="T124" s="180" t="s">
        <v>311</v>
      </c>
      <c r="U124" s="160">
        <v>0</v>
      </c>
      <c r="V124" s="160">
        <f>ROUND(E124*U124,2)</f>
        <v>0</v>
      </c>
      <c r="W124" s="160"/>
      <c r="X124" s="150"/>
      <c r="Y124" s="150"/>
      <c r="Z124" s="150"/>
      <c r="AA124" s="150"/>
      <c r="AB124" s="150"/>
      <c r="AC124" s="150"/>
      <c r="AD124" s="150"/>
      <c r="AE124" s="150"/>
      <c r="AF124" s="150"/>
      <c r="AG124" s="150" t="s">
        <v>358</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1696</v>
      </c>
      <c r="D125" s="165"/>
      <c r="E125" s="166">
        <v>75</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335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22.5" outlineLevel="1" x14ac:dyDescent="0.2">
      <c r="A127" s="174">
        <v>48</v>
      </c>
      <c r="B127" s="175" t="s">
        <v>1697</v>
      </c>
      <c r="C127" s="185" t="s">
        <v>1698</v>
      </c>
      <c r="D127" s="176" t="s">
        <v>460</v>
      </c>
      <c r="E127" s="177">
        <v>100</v>
      </c>
      <c r="F127" s="178"/>
      <c r="G127" s="179">
        <f>ROUND(E127*F127,2)</f>
        <v>0</v>
      </c>
      <c r="H127" s="178"/>
      <c r="I127" s="179">
        <f>ROUND(E127*H127,2)</f>
        <v>0</v>
      </c>
      <c r="J127" s="178"/>
      <c r="K127" s="179">
        <f>ROUND(E127*J127,2)</f>
        <v>0</v>
      </c>
      <c r="L127" s="179">
        <v>21</v>
      </c>
      <c r="M127" s="179">
        <f>G127*(1+L127/100)</f>
        <v>0</v>
      </c>
      <c r="N127" s="179">
        <v>8.2699999999999996E-3</v>
      </c>
      <c r="O127" s="179">
        <f>ROUND(E127*N127,2)</f>
        <v>0.83</v>
      </c>
      <c r="P127" s="179">
        <v>0</v>
      </c>
      <c r="Q127" s="179">
        <f>ROUND(E127*P127,2)</f>
        <v>0</v>
      </c>
      <c r="R127" s="179" t="s">
        <v>1603</v>
      </c>
      <c r="S127" s="179" t="s">
        <v>310</v>
      </c>
      <c r="T127" s="180" t="s">
        <v>311</v>
      </c>
      <c r="U127" s="160">
        <v>0</v>
      </c>
      <c r="V127" s="160">
        <f>ROUND(E127*U127,2)</f>
        <v>0</v>
      </c>
      <c r="W127" s="160"/>
      <c r="X127" s="150"/>
      <c r="Y127" s="150"/>
      <c r="Z127" s="150"/>
      <c r="AA127" s="150"/>
      <c r="AB127" s="150"/>
      <c r="AC127" s="150"/>
      <c r="AD127" s="150"/>
      <c r="AE127" s="150"/>
      <c r="AF127" s="150"/>
      <c r="AG127" s="150" t="s">
        <v>358</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1699</v>
      </c>
      <c r="D128" s="165"/>
      <c r="E128" s="166">
        <v>100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4">
        <v>49</v>
      </c>
      <c r="B130" s="175" t="s">
        <v>1700</v>
      </c>
      <c r="C130" s="185" t="s">
        <v>1701</v>
      </c>
      <c r="D130" s="176" t="s">
        <v>460</v>
      </c>
      <c r="E130" s="177">
        <v>61</v>
      </c>
      <c r="F130" s="178"/>
      <c r="G130" s="179">
        <f>ROUND(E130*F130,2)</f>
        <v>0</v>
      </c>
      <c r="H130" s="178"/>
      <c r="I130" s="179">
        <f>ROUND(E130*H130,2)</f>
        <v>0</v>
      </c>
      <c r="J130" s="178"/>
      <c r="K130" s="179">
        <f>ROUND(E130*J130,2)</f>
        <v>0</v>
      </c>
      <c r="L130" s="179">
        <v>21</v>
      </c>
      <c r="M130" s="179">
        <f>G130*(1+L130/100)</f>
        <v>0</v>
      </c>
      <c r="N130" s="179">
        <v>1.052E-2</v>
      </c>
      <c r="O130" s="179">
        <f>ROUND(E130*N130,2)</f>
        <v>0.64</v>
      </c>
      <c r="P130" s="179">
        <v>0</v>
      </c>
      <c r="Q130" s="179">
        <f>ROUND(E130*P130,2)</f>
        <v>0</v>
      </c>
      <c r="R130" s="179" t="s">
        <v>1603</v>
      </c>
      <c r="S130" s="179" t="s">
        <v>310</v>
      </c>
      <c r="T130" s="180" t="s">
        <v>311</v>
      </c>
      <c r="U130" s="160">
        <v>0</v>
      </c>
      <c r="V130" s="160">
        <f>ROUND(E130*U130,2)</f>
        <v>0</v>
      </c>
      <c r="W130" s="160"/>
      <c r="X130" s="150"/>
      <c r="Y130" s="150"/>
      <c r="Z130" s="150"/>
      <c r="AA130" s="150"/>
      <c r="AB130" s="150"/>
      <c r="AC130" s="150"/>
      <c r="AD130" s="150"/>
      <c r="AE130" s="150"/>
      <c r="AF130" s="150"/>
      <c r="AG130" s="150" t="s">
        <v>358</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1702</v>
      </c>
      <c r="D131" s="165"/>
      <c r="E131" s="166">
        <v>61</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335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6"/>
      <c r="D132" s="247"/>
      <c r="E132" s="247"/>
      <c r="F132" s="247"/>
      <c r="G132" s="247"/>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50</v>
      </c>
      <c r="B133" s="175" t="s">
        <v>1703</v>
      </c>
      <c r="C133" s="185" t="s">
        <v>1704</v>
      </c>
      <c r="D133" s="176" t="s">
        <v>460</v>
      </c>
      <c r="E133" s="177">
        <v>236</v>
      </c>
      <c r="F133" s="178"/>
      <c r="G133" s="179">
        <f>ROUND(E133*F133,2)</f>
        <v>0</v>
      </c>
      <c r="H133" s="178"/>
      <c r="I133" s="179">
        <f>ROUND(E133*H133,2)</f>
        <v>0</v>
      </c>
      <c r="J133" s="178"/>
      <c r="K133" s="179">
        <f>ROUND(E133*J133,2)</f>
        <v>0</v>
      </c>
      <c r="L133" s="179">
        <v>21</v>
      </c>
      <c r="M133" s="179">
        <f>G133*(1+L133/100)</f>
        <v>0</v>
      </c>
      <c r="N133" s="179">
        <v>5.0000000000000002E-5</v>
      </c>
      <c r="O133" s="179">
        <f>ROUND(E133*N133,2)</f>
        <v>0.01</v>
      </c>
      <c r="P133" s="179">
        <v>5.3200000000000001E-3</v>
      </c>
      <c r="Q133" s="179">
        <f>ROUND(E133*P133,2)</f>
        <v>1.26</v>
      </c>
      <c r="R133" s="179" t="s">
        <v>1603</v>
      </c>
      <c r="S133" s="179" t="s">
        <v>310</v>
      </c>
      <c r="T133" s="180" t="s">
        <v>311</v>
      </c>
      <c r="U133" s="160">
        <v>0</v>
      </c>
      <c r="V133" s="160">
        <f>ROUND(E133*U133,2)</f>
        <v>0</v>
      </c>
      <c r="W133" s="160"/>
      <c r="X133" s="150"/>
      <c r="Y133" s="150"/>
      <c r="Z133" s="150"/>
      <c r="AA133" s="150"/>
      <c r="AB133" s="150"/>
      <c r="AC133" s="150"/>
      <c r="AD133" s="150"/>
      <c r="AE133" s="150"/>
      <c r="AF133" s="150"/>
      <c r="AG133" s="150" t="s">
        <v>358</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2"/>
      <c r="D134" s="243"/>
      <c r="E134" s="243"/>
      <c r="F134" s="243"/>
      <c r="G134" s="243"/>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51</v>
      </c>
      <c r="B135" s="175" t="s">
        <v>1705</v>
      </c>
      <c r="C135" s="185" t="s">
        <v>1706</v>
      </c>
      <c r="D135" s="176" t="s">
        <v>460</v>
      </c>
      <c r="E135" s="177">
        <v>175</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t="s">
        <v>1603</v>
      </c>
      <c r="S135" s="179" t="s">
        <v>310</v>
      </c>
      <c r="T135" s="180" t="s">
        <v>311</v>
      </c>
      <c r="U135" s="160">
        <v>0</v>
      </c>
      <c r="V135" s="160">
        <f>ROUND(E135*U135,2)</f>
        <v>0</v>
      </c>
      <c r="W135" s="160"/>
      <c r="X135" s="150"/>
      <c r="Y135" s="150"/>
      <c r="Z135" s="150"/>
      <c r="AA135" s="150"/>
      <c r="AB135" s="150"/>
      <c r="AC135" s="150"/>
      <c r="AD135" s="150"/>
      <c r="AE135" s="150"/>
      <c r="AF135" s="150"/>
      <c r="AG135" s="150" t="s">
        <v>358</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1707</v>
      </c>
      <c r="D136" s="165"/>
      <c r="E136" s="166">
        <v>75</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1690</v>
      </c>
      <c r="D137" s="165"/>
      <c r="E137" s="166">
        <v>100</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4">
        <v>52</v>
      </c>
      <c r="B139" s="175" t="s">
        <v>1708</v>
      </c>
      <c r="C139" s="185" t="s">
        <v>1709</v>
      </c>
      <c r="D139" s="176" t="s">
        <v>460</v>
      </c>
      <c r="E139" s="177">
        <v>61</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t="s">
        <v>1603</v>
      </c>
      <c r="S139" s="179" t="s">
        <v>310</v>
      </c>
      <c r="T139" s="180" t="s">
        <v>311</v>
      </c>
      <c r="U139" s="160">
        <v>0</v>
      </c>
      <c r="V139" s="160">
        <f>ROUND(E139*U139,2)</f>
        <v>0</v>
      </c>
      <c r="W139" s="160"/>
      <c r="X139" s="150"/>
      <c r="Y139" s="150"/>
      <c r="Z139" s="150"/>
      <c r="AA139" s="150"/>
      <c r="AB139" s="150"/>
      <c r="AC139" s="150"/>
      <c r="AD139" s="150"/>
      <c r="AE139" s="150"/>
      <c r="AF139" s="150"/>
      <c r="AG139" s="150" t="s">
        <v>358</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1693</v>
      </c>
      <c r="D140" s="165"/>
      <c r="E140" s="166">
        <v>61</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335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22.5" outlineLevel="1" x14ac:dyDescent="0.2">
      <c r="A142" s="174">
        <v>53</v>
      </c>
      <c r="B142" s="175" t="s">
        <v>1610</v>
      </c>
      <c r="C142" s="185" t="s">
        <v>1611</v>
      </c>
      <c r="D142" s="176" t="s">
        <v>398</v>
      </c>
      <c r="E142" s="177">
        <v>1.36052</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t="s">
        <v>1603</v>
      </c>
      <c r="S142" s="179" t="s">
        <v>310</v>
      </c>
      <c r="T142" s="180" t="s">
        <v>311</v>
      </c>
      <c r="U142" s="160">
        <v>0</v>
      </c>
      <c r="V142" s="160">
        <f>ROUND(E142*U142,2)</f>
        <v>0</v>
      </c>
      <c r="W142" s="160"/>
      <c r="X142" s="150"/>
      <c r="Y142" s="150"/>
      <c r="Z142" s="150"/>
      <c r="AA142" s="150"/>
      <c r="AB142" s="150"/>
      <c r="AC142" s="150"/>
      <c r="AD142" s="150"/>
      <c r="AE142" s="150"/>
      <c r="AF142" s="150"/>
      <c r="AG142" s="150" t="s">
        <v>358</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1710</v>
      </c>
      <c r="D143" s="165"/>
      <c r="E143" s="166">
        <v>1.26</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335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1711</v>
      </c>
      <c r="D144" s="165"/>
      <c r="E144" s="166">
        <v>0.11</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315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ht="33.75" outlineLevel="1" x14ac:dyDescent="0.2">
      <c r="A146" s="174">
        <v>54</v>
      </c>
      <c r="B146" s="175" t="s">
        <v>1712</v>
      </c>
      <c r="C146" s="185" t="s">
        <v>1713</v>
      </c>
      <c r="D146" s="176" t="s">
        <v>1602</v>
      </c>
      <c r="E146" s="177">
        <v>5</v>
      </c>
      <c r="F146" s="178"/>
      <c r="G146" s="179">
        <f>ROUND(E146*F146,2)</f>
        <v>0</v>
      </c>
      <c r="H146" s="178"/>
      <c r="I146" s="179">
        <f>ROUND(E146*H146,2)</f>
        <v>0</v>
      </c>
      <c r="J146" s="178"/>
      <c r="K146" s="179">
        <f>ROUND(E146*J146,2)</f>
        <v>0</v>
      </c>
      <c r="L146" s="179">
        <v>21</v>
      </c>
      <c r="M146" s="179">
        <f>G146*(1+L146/100)</f>
        <v>0</v>
      </c>
      <c r="N146" s="179">
        <v>3.8400000000000001E-3</v>
      </c>
      <c r="O146" s="179">
        <f>ROUND(E146*N146,2)</f>
        <v>0.02</v>
      </c>
      <c r="P146" s="179">
        <v>0</v>
      </c>
      <c r="Q146" s="179">
        <f>ROUND(E146*P146,2)</f>
        <v>0</v>
      </c>
      <c r="R146" s="179" t="s">
        <v>1603</v>
      </c>
      <c r="S146" s="179" t="s">
        <v>310</v>
      </c>
      <c r="T146" s="180" t="s">
        <v>311</v>
      </c>
      <c r="U146" s="160">
        <v>0</v>
      </c>
      <c r="V146" s="160">
        <f>ROUND(E146*U146,2)</f>
        <v>0</v>
      </c>
      <c r="W146" s="160"/>
      <c r="X146" s="150"/>
      <c r="Y146" s="150"/>
      <c r="Z146" s="150"/>
      <c r="AA146" s="150"/>
      <c r="AB146" s="150"/>
      <c r="AC146" s="150"/>
      <c r="AD146" s="150"/>
      <c r="AE146" s="150"/>
      <c r="AF146" s="150"/>
      <c r="AG146" s="150" t="s">
        <v>358</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2"/>
      <c r="D147" s="243"/>
      <c r="E147" s="243"/>
      <c r="F147" s="243"/>
      <c r="G147" s="243"/>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ht="22.5" outlineLevel="1" x14ac:dyDescent="0.2">
      <c r="A148" s="174">
        <v>55</v>
      </c>
      <c r="B148" s="175" t="s">
        <v>1714</v>
      </c>
      <c r="C148" s="185" t="s">
        <v>1715</v>
      </c>
      <c r="D148" s="176" t="s">
        <v>1602</v>
      </c>
      <c r="E148" s="177">
        <v>2</v>
      </c>
      <c r="F148" s="178"/>
      <c r="G148" s="179">
        <f>ROUND(E148*F148,2)</f>
        <v>0</v>
      </c>
      <c r="H148" s="178"/>
      <c r="I148" s="179">
        <f>ROUND(E148*H148,2)</f>
        <v>0</v>
      </c>
      <c r="J148" s="178"/>
      <c r="K148" s="179">
        <f>ROUND(E148*J148,2)</f>
        <v>0</v>
      </c>
      <c r="L148" s="179">
        <v>21</v>
      </c>
      <c r="M148" s="179">
        <f>G148*(1+L148/100)</f>
        <v>0</v>
      </c>
      <c r="N148" s="179">
        <v>5.4999999999999997E-3</v>
      </c>
      <c r="O148" s="179">
        <f>ROUND(E148*N148,2)</f>
        <v>0.01</v>
      </c>
      <c r="P148" s="179">
        <v>0</v>
      </c>
      <c r="Q148" s="179">
        <f>ROUND(E148*P148,2)</f>
        <v>0</v>
      </c>
      <c r="R148" s="179" t="s">
        <v>1603</v>
      </c>
      <c r="S148" s="179" t="s">
        <v>310</v>
      </c>
      <c r="T148" s="180" t="s">
        <v>311</v>
      </c>
      <c r="U148" s="160">
        <v>0</v>
      </c>
      <c r="V148" s="160">
        <f>ROUND(E148*U148,2)</f>
        <v>0</v>
      </c>
      <c r="W148" s="160"/>
      <c r="X148" s="150"/>
      <c r="Y148" s="150"/>
      <c r="Z148" s="150"/>
      <c r="AA148" s="150"/>
      <c r="AB148" s="150"/>
      <c r="AC148" s="150"/>
      <c r="AD148" s="150"/>
      <c r="AE148" s="150"/>
      <c r="AF148" s="150"/>
      <c r="AG148" s="150" t="s">
        <v>358</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2"/>
      <c r="D149" s="243"/>
      <c r="E149" s="243"/>
      <c r="F149" s="243"/>
      <c r="G149" s="243"/>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ht="22.5" outlineLevel="1" x14ac:dyDescent="0.2">
      <c r="A150" s="174">
        <v>56</v>
      </c>
      <c r="B150" s="175" t="s">
        <v>1716</v>
      </c>
      <c r="C150" s="185" t="s">
        <v>1717</v>
      </c>
      <c r="D150" s="176" t="s">
        <v>377</v>
      </c>
      <c r="E150" s="177">
        <v>2</v>
      </c>
      <c r="F150" s="178"/>
      <c r="G150" s="179">
        <f>ROUND(E150*F150,2)</f>
        <v>0</v>
      </c>
      <c r="H150" s="178"/>
      <c r="I150" s="179">
        <f>ROUND(E150*H150,2)</f>
        <v>0</v>
      </c>
      <c r="J150" s="178"/>
      <c r="K150" s="179">
        <f>ROUND(E150*J150,2)</f>
        <v>0</v>
      </c>
      <c r="L150" s="179">
        <v>21</v>
      </c>
      <c r="M150" s="179">
        <f>G150*(1+L150/100)</f>
        <v>0</v>
      </c>
      <c r="N150" s="179">
        <v>3.5400000000000002E-3</v>
      </c>
      <c r="O150" s="179">
        <f>ROUND(E150*N150,2)</f>
        <v>0.01</v>
      </c>
      <c r="P150" s="179">
        <v>0</v>
      </c>
      <c r="Q150" s="179">
        <f>ROUND(E150*P150,2)</f>
        <v>0</v>
      </c>
      <c r="R150" s="179" t="s">
        <v>1603</v>
      </c>
      <c r="S150" s="179" t="s">
        <v>310</v>
      </c>
      <c r="T150" s="180" t="s">
        <v>311</v>
      </c>
      <c r="U150" s="160">
        <v>0</v>
      </c>
      <c r="V150" s="160">
        <f>ROUND(E150*U150,2)</f>
        <v>0</v>
      </c>
      <c r="W150" s="160"/>
      <c r="X150" s="150"/>
      <c r="Y150" s="150"/>
      <c r="Z150" s="150"/>
      <c r="AA150" s="150"/>
      <c r="AB150" s="150"/>
      <c r="AC150" s="150"/>
      <c r="AD150" s="150"/>
      <c r="AE150" s="150"/>
      <c r="AF150" s="150"/>
      <c r="AG150" s="150" t="s">
        <v>358</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2"/>
      <c r="D151" s="243"/>
      <c r="E151" s="243"/>
      <c r="F151" s="243"/>
      <c r="G151" s="243"/>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57</v>
      </c>
      <c r="B152" s="175" t="s">
        <v>1718</v>
      </c>
      <c r="C152" s="185" t="s">
        <v>1719</v>
      </c>
      <c r="D152" s="176" t="s">
        <v>377</v>
      </c>
      <c r="E152" s="177">
        <v>4</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t="s">
        <v>1603</v>
      </c>
      <c r="S152" s="179" t="s">
        <v>310</v>
      </c>
      <c r="T152" s="180" t="s">
        <v>311</v>
      </c>
      <c r="U152" s="160">
        <v>0</v>
      </c>
      <c r="V152" s="160">
        <f>ROUND(E152*U152,2)</f>
        <v>0</v>
      </c>
      <c r="W152" s="160"/>
      <c r="X152" s="150"/>
      <c r="Y152" s="150"/>
      <c r="Z152" s="150"/>
      <c r="AA152" s="150"/>
      <c r="AB152" s="150"/>
      <c r="AC152" s="150"/>
      <c r="AD152" s="150"/>
      <c r="AE152" s="150"/>
      <c r="AF152" s="150"/>
      <c r="AG152" s="150" t="s">
        <v>358</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4" t="s">
        <v>1720</v>
      </c>
      <c r="D153" s="245"/>
      <c r="E153" s="245"/>
      <c r="F153" s="245"/>
      <c r="G153" s="245"/>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314</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55" t="s">
        <v>1721</v>
      </c>
      <c r="D154" s="256"/>
      <c r="E154" s="256"/>
      <c r="F154" s="256"/>
      <c r="G154" s="256"/>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314</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6"/>
      <c r="D155" s="247"/>
      <c r="E155" s="247"/>
      <c r="F155" s="247"/>
      <c r="G155" s="247"/>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74">
        <v>58</v>
      </c>
      <c r="B156" s="175" t="s">
        <v>1722</v>
      </c>
      <c r="C156" s="185" t="s">
        <v>1723</v>
      </c>
      <c r="D156" s="176" t="s">
        <v>377</v>
      </c>
      <c r="E156" s="177">
        <v>4</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t="s">
        <v>1603</v>
      </c>
      <c r="S156" s="179" t="s">
        <v>310</v>
      </c>
      <c r="T156" s="180" t="s">
        <v>311</v>
      </c>
      <c r="U156" s="160">
        <v>0</v>
      </c>
      <c r="V156" s="160">
        <f>ROUND(E156*U156,2)</f>
        <v>0</v>
      </c>
      <c r="W156" s="160"/>
      <c r="X156" s="150"/>
      <c r="Y156" s="150"/>
      <c r="Z156" s="150"/>
      <c r="AA156" s="150"/>
      <c r="AB156" s="150"/>
      <c r="AC156" s="150"/>
      <c r="AD156" s="150"/>
      <c r="AE156" s="150"/>
      <c r="AF156" s="150"/>
      <c r="AG156" s="150" t="s">
        <v>358</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4" t="s">
        <v>1724</v>
      </c>
      <c r="D157" s="245"/>
      <c r="E157" s="245"/>
      <c r="F157" s="245"/>
      <c r="G157" s="245"/>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314</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55" t="s">
        <v>1725</v>
      </c>
      <c r="D158" s="256"/>
      <c r="E158" s="256"/>
      <c r="F158" s="256"/>
      <c r="G158" s="256"/>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314</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6"/>
      <c r="D159" s="247"/>
      <c r="E159" s="247"/>
      <c r="F159" s="247"/>
      <c r="G159" s="247"/>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4">
        <v>59</v>
      </c>
      <c r="B160" s="175" t="s">
        <v>1726</v>
      </c>
      <c r="C160" s="185" t="s">
        <v>1727</v>
      </c>
      <c r="D160" s="176" t="s">
        <v>377</v>
      </c>
      <c r="E160" s="177">
        <v>1</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t="s">
        <v>1603</v>
      </c>
      <c r="S160" s="179" t="s">
        <v>310</v>
      </c>
      <c r="T160" s="180" t="s">
        <v>311</v>
      </c>
      <c r="U160" s="160">
        <v>0</v>
      </c>
      <c r="V160" s="160">
        <f>ROUND(E160*U160,2)</f>
        <v>0</v>
      </c>
      <c r="W160" s="160"/>
      <c r="X160" s="150"/>
      <c r="Y160" s="150"/>
      <c r="Z160" s="150"/>
      <c r="AA160" s="150"/>
      <c r="AB160" s="150"/>
      <c r="AC160" s="150"/>
      <c r="AD160" s="150"/>
      <c r="AE160" s="150"/>
      <c r="AF160" s="150"/>
      <c r="AG160" s="150" t="s">
        <v>358</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4" t="s">
        <v>1724</v>
      </c>
      <c r="D161" s="245"/>
      <c r="E161" s="245"/>
      <c r="F161" s="245"/>
      <c r="G161" s="245"/>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314</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55" t="s">
        <v>1725</v>
      </c>
      <c r="D162" s="256"/>
      <c r="E162" s="256"/>
      <c r="F162" s="256"/>
      <c r="G162" s="256"/>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314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60</v>
      </c>
      <c r="B164" s="175" t="s">
        <v>1623</v>
      </c>
      <c r="C164" s="185" t="s">
        <v>1624</v>
      </c>
      <c r="D164" s="176" t="s">
        <v>377</v>
      </c>
      <c r="E164" s="177">
        <v>30</v>
      </c>
      <c r="F164" s="178"/>
      <c r="G164" s="179">
        <f>ROUND(E164*F164,2)</f>
        <v>0</v>
      </c>
      <c r="H164" s="178"/>
      <c r="I164" s="179">
        <f>ROUND(E164*H164,2)</f>
        <v>0</v>
      </c>
      <c r="J164" s="178"/>
      <c r="K164" s="179">
        <f>ROUND(E164*J164,2)</f>
        <v>0</v>
      </c>
      <c r="L164" s="179">
        <v>21</v>
      </c>
      <c r="M164" s="179">
        <f>G164*(1+L164/100)</f>
        <v>0</v>
      </c>
      <c r="N164" s="179">
        <v>2.1000000000000001E-4</v>
      </c>
      <c r="O164" s="179">
        <f>ROUND(E164*N164,2)</f>
        <v>0.01</v>
      </c>
      <c r="P164" s="179">
        <v>3.5000000000000001E-3</v>
      </c>
      <c r="Q164" s="179">
        <f>ROUND(E164*P164,2)</f>
        <v>0.11</v>
      </c>
      <c r="R164" s="179" t="s">
        <v>1603</v>
      </c>
      <c r="S164" s="179" t="s">
        <v>310</v>
      </c>
      <c r="T164" s="180" t="s">
        <v>311</v>
      </c>
      <c r="U164" s="160">
        <v>0</v>
      </c>
      <c r="V164" s="160">
        <f>ROUND(E164*U164,2)</f>
        <v>0</v>
      </c>
      <c r="W164" s="160"/>
      <c r="X164" s="150"/>
      <c r="Y164" s="150"/>
      <c r="Z164" s="150"/>
      <c r="AA164" s="150"/>
      <c r="AB164" s="150"/>
      <c r="AC164" s="150"/>
      <c r="AD164" s="150"/>
      <c r="AE164" s="150"/>
      <c r="AF164" s="150"/>
      <c r="AG164" s="150" t="s">
        <v>358</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2"/>
      <c r="D165" s="243"/>
      <c r="E165" s="243"/>
      <c r="F165" s="243"/>
      <c r="G165" s="243"/>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2.5" outlineLevel="1" x14ac:dyDescent="0.2">
      <c r="A166" s="174">
        <v>61</v>
      </c>
      <c r="B166" s="175" t="s">
        <v>1728</v>
      </c>
      <c r="C166" s="185" t="s">
        <v>1729</v>
      </c>
      <c r="D166" s="176" t="s">
        <v>377</v>
      </c>
      <c r="E166" s="177">
        <v>8</v>
      </c>
      <c r="F166" s="178"/>
      <c r="G166" s="179">
        <f>ROUND(E166*F166,2)</f>
        <v>0</v>
      </c>
      <c r="H166" s="178"/>
      <c r="I166" s="179">
        <f>ROUND(E166*H166,2)</f>
        <v>0</v>
      </c>
      <c r="J166" s="178"/>
      <c r="K166" s="179">
        <f>ROUND(E166*J166,2)</f>
        <v>0</v>
      </c>
      <c r="L166" s="179">
        <v>21</v>
      </c>
      <c r="M166" s="179">
        <f>G166*(1+L166/100)</f>
        <v>0</v>
      </c>
      <c r="N166" s="179">
        <v>4.8000000000000001E-4</v>
      </c>
      <c r="O166" s="179">
        <f>ROUND(E166*N166,2)</f>
        <v>0</v>
      </c>
      <c r="P166" s="179">
        <v>0</v>
      </c>
      <c r="Q166" s="179">
        <f>ROUND(E166*P166,2)</f>
        <v>0</v>
      </c>
      <c r="R166" s="179" t="s">
        <v>1603</v>
      </c>
      <c r="S166" s="179" t="s">
        <v>310</v>
      </c>
      <c r="T166" s="180" t="s">
        <v>311</v>
      </c>
      <c r="U166" s="160">
        <v>0</v>
      </c>
      <c r="V166" s="160">
        <f>ROUND(E166*U166,2)</f>
        <v>0</v>
      </c>
      <c r="W166" s="160"/>
      <c r="X166" s="150"/>
      <c r="Y166" s="150"/>
      <c r="Z166" s="150"/>
      <c r="AA166" s="150"/>
      <c r="AB166" s="150"/>
      <c r="AC166" s="150"/>
      <c r="AD166" s="150"/>
      <c r="AE166" s="150"/>
      <c r="AF166" s="150"/>
      <c r="AG166" s="150" t="s">
        <v>358</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2"/>
      <c r="D167" s="243"/>
      <c r="E167" s="243"/>
      <c r="F167" s="243"/>
      <c r="G167" s="243"/>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2.5" outlineLevel="1" x14ac:dyDescent="0.2">
      <c r="A168" s="174">
        <v>62</v>
      </c>
      <c r="B168" s="175" t="s">
        <v>1730</v>
      </c>
      <c r="C168" s="185" t="s">
        <v>1731</v>
      </c>
      <c r="D168" s="176" t="s">
        <v>377</v>
      </c>
      <c r="E168" s="177">
        <v>2</v>
      </c>
      <c r="F168" s="178"/>
      <c r="G168" s="179">
        <f>ROUND(E168*F168,2)</f>
        <v>0</v>
      </c>
      <c r="H168" s="178"/>
      <c r="I168" s="179">
        <f>ROUND(E168*H168,2)</f>
        <v>0</v>
      </c>
      <c r="J168" s="178"/>
      <c r="K168" s="179">
        <f>ROUND(E168*J168,2)</f>
        <v>0</v>
      </c>
      <c r="L168" s="179">
        <v>21</v>
      </c>
      <c r="M168" s="179">
        <f>G168*(1+L168/100)</f>
        <v>0</v>
      </c>
      <c r="N168" s="179">
        <v>1.6299999999999999E-3</v>
      </c>
      <c r="O168" s="179">
        <f>ROUND(E168*N168,2)</f>
        <v>0</v>
      </c>
      <c r="P168" s="179">
        <v>0</v>
      </c>
      <c r="Q168" s="179">
        <f>ROUND(E168*P168,2)</f>
        <v>0</v>
      </c>
      <c r="R168" s="179" t="s">
        <v>1603</v>
      </c>
      <c r="S168" s="179" t="s">
        <v>310</v>
      </c>
      <c r="T168" s="180" t="s">
        <v>311</v>
      </c>
      <c r="U168" s="160">
        <v>0</v>
      </c>
      <c r="V168" s="160">
        <f>ROUND(E168*U168,2)</f>
        <v>0</v>
      </c>
      <c r="W168" s="160"/>
      <c r="X168" s="150"/>
      <c r="Y168" s="150"/>
      <c r="Z168" s="150"/>
      <c r="AA168" s="150"/>
      <c r="AB168" s="150"/>
      <c r="AC168" s="150"/>
      <c r="AD168" s="150"/>
      <c r="AE168" s="150"/>
      <c r="AF168" s="150"/>
      <c r="AG168" s="150" t="s">
        <v>358</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2"/>
      <c r="D169" s="243"/>
      <c r="E169" s="243"/>
      <c r="F169" s="243"/>
      <c r="G169" s="243"/>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22.5" outlineLevel="1" x14ac:dyDescent="0.2">
      <c r="A170" s="174">
        <v>63</v>
      </c>
      <c r="B170" s="175" t="s">
        <v>1732</v>
      </c>
      <c r="C170" s="185" t="s">
        <v>1733</v>
      </c>
      <c r="D170" s="176" t="s">
        <v>377</v>
      </c>
      <c r="E170" s="177">
        <v>4</v>
      </c>
      <c r="F170" s="178"/>
      <c r="G170" s="179">
        <f>ROUND(E170*F170,2)</f>
        <v>0</v>
      </c>
      <c r="H170" s="178"/>
      <c r="I170" s="179">
        <f>ROUND(E170*H170,2)</f>
        <v>0</v>
      </c>
      <c r="J170" s="178"/>
      <c r="K170" s="179">
        <f>ROUND(E170*J170,2)</f>
        <v>0</v>
      </c>
      <c r="L170" s="179">
        <v>21</v>
      </c>
      <c r="M170" s="179">
        <f>G170*(1+L170/100)</f>
        <v>0</v>
      </c>
      <c r="N170" s="179">
        <v>2.7E-4</v>
      </c>
      <c r="O170" s="179">
        <f>ROUND(E170*N170,2)</f>
        <v>0</v>
      </c>
      <c r="P170" s="179">
        <v>0</v>
      </c>
      <c r="Q170" s="179">
        <f>ROUND(E170*P170,2)</f>
        <v>0</v>
      </c>
      <c r="R170" s="179" t="s">
        <v>1603</v>
      </c>
      <c r="S170" s="179" t="s">
        <v>310</v>
      </c>
      <c r="T170" s="180" t="s">
        <v>311</v>
      </c>
      <c r="U170" s="160">
        <v>0</v>
      </c>
      <c r="V170" s="160">
        <f>ROUND(E170*U170,2)</f>
        <v>0</v>
      </c>
      <c r="W170" s="160"/>
      <c r="X170" s="150"/>
      <c r="Y170" s="150"/>
      <c r="Z170" s="150"/>
      <c r="AA170" s="150"/>
      <c r="AB170" s="150"/>
      <c r="AC170" s="150"/>
      <c r="AD170" s="150"/>
      <c r="AE170" s="150"/>
      <c r="AF170" s="150"/>
      <c r="AG170" s="150" t="s">
        <v>358</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2.5" outlineLevel="1" x14ac:dyDescent="0.2">
      <c r="A172" s="174">
        <v>64</v>
      </c>
      <c r="B172" s="175" t="s">
        <v>1734</v>
      </c>
      <c r="C172" s="185" t="s">
        <v>1735</v>
      </c>
      <c r="D172" s="176" t="s">
        <v>377</v>
      </c>
      <c r="E172" s="177">
        <v>1</v>
      </c>
      <c r="F172" s="178"/>
      <c r="G172" s="179">
        <f>ROUND(E172*F172,2)</f>
        <v>0</v>
      </c>
      <c r="H172" s="178"/>
      <c r="I172" s="179">
        <f>ROUND(E172*H172,2)</f>
        <v>0</v>
      </c>
      <c r="J172" s="178"/>
      <c r="K172" s="179">
        <f>ROUND(E172*J172,2)</f>
        <v>0</v>
      </c>
      <c r="L172" s="179">
        <v>21</v>
      </c>
      <c r="M172" s="179">
        <f>G172*(1+L172/100)</f>
        <v>0</v>
      </c>
      <c r="N172" s="179">
        <v>7.6999999999999996E-4</v>
      </c>
      <c r="O172" s="179">
        <f>ROUND(E172*N172,2)</f>
        <v>0</v>
      </c>
      <c r="P172" s="179">
        <v>0</v>
      </c>
      <c r="Q172" s="179">
        <f>ROUND(E172*P172,2)</f>
        <v>0</v>
      </c>
      <c r="R172" s="179" t="s">
        <v>1603</v>
      </c>
      <c r="S172" s="179" t="s">
        <v>310</v>
      </c>
      <c r="T172" s="180" t="s">
        <v>311</v>
      </c>
      <c r="U172" s="160">
        <v>0</v>
      </c>
      <c r="V172" s="160">
        <f>ROUND(E172*U172,2)</f>
        <v>0</v>
      </c>
      <c r="W172" s="160"/>
      <c r="X172" s="150"/>
      <c r="Y172" s="150"/>
      <c r="Z172" s="150"/>
      <c r="AA172" s="150"/>
      <c r="AB172" s="150"/>
      <c r="AC172" s="150"/>
      <c r="AD172" s="150"/>
      <c r="AE172" s="150"/>
      <c r="AF172" s="150"/>
      <c r="AG172" s="150" t="s">
        <v>358</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2"/>
      <c r="D173" s="243"/>
      <c r="E173" s="243"/>
      <c r="F173" s="243"/>
      <c r="G173" s="243"/>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4">
        <v>65</v>
      </c>
      <c r="B174" s="175" t="s">
        <v>1736</v>
      </c>
      <c r="C174" s="185" t="s">
        <v>1737</v>
      </c>
      <c r="D174" s="176" t="s">
        <v>377</v>
      </c>
      <c r="E174" s="177">
        <v>8</v>
      </c>
      <c r="F174" s="178"/>
      <c r="G174" s="179">
        <f>ROUND(E174*F174,2)</f>
        <v>0</v>
      </c>
      <c r="H174" s="178"/>
      <c r="I174" s="179">
        <f>ROUND(E174*H174,2)</f>
        <v>0</v>
      </c>
      <c r="J174" s="178"/>
      <c r="K174" s="179">
        <f>ROUND(E174*J174,2)</f>
        <v>0</v>
      </c>
      <c r="L174" s="179">
        <v>21</v>
      </c>
      <c r="M174" s="179">
        <f>G174*(1+L174/100)</f>
        <v>0</v>
      </c>
      <c r="N174" s="179">
        <v>2.7E-4</v>
      </c>
      <c r="O174" s="179">
        <f>ROUND(E174*N174,2)</f>
        <v>0</v>
      </c>
      <c r="P174" s="179">
        <v>0</v>
      </c>
      <c r="Q174" s="179">
        <f>ROUND(E174*P174,2)</f>
        <v>0</v>
      </c>
      <c r="R174" s="179" t="s">
        <v>1603</v>
      </c>
      <c r="S174" s="179" t="s">
        <v>310</v>
      </c>
      <c r="T174" s="180" t="s">
        <v>311</v>
      </c>
      <c r="U174" s="160">
        <v>0</v>
      </c>
      <c r="V174" s="160">
        <f>ROUND(E174*U174,2)</f>
        <v>0</v>
      </c>
      <c r="W174" s="160"/>
      <c r="X174" s="150"/>
      <c r="Y174" s="150"/>
      <c r="Z174" s="150"/>
      <c r="AA174" s="150"/>
      <c r="AB174" s="150"/>
      <c r="AC174" s="150"/>
      <c r="AD174" s="150"/>
      <c r="AE174" s="150"/>
      <c r="AF174" s="150"/>
      <c r="AG174" s="150" t="s">
        <v>358</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2"/>
      <c r="D175" s="243"/>
      <c r="E175" s="243"/>
      <c r="F175" s="243"/>
      <c r="G175" s="243"/>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66</v>
      </c>
      <c r="B176" s="175" t="s">
        <v>1738</v>
      </c>
      <c r="C176" s="185" t="s">
        <v>1739</v>
      </c>
      <c r="D176" s="176" t="s">
        <v>377</v>
      </c>
      <c r="E176" s="177">
        <v>2</v>
      </c>
      <c r="F176" s="178"/>
      <c r="G176" s="179">
        <f>ROUND(E176*F176,2)</f>
        <v>0</v>
      </c>
      <c r="H176" s="178"/>
      <c r="I176" s="179">
        <f>ROUND(E176*H176,2)</f>
        <v>0</v>
      </c>
      <c r="J176" s="178"/>
      <c r="K176" s="179">
        <f>ROUND(E176*J176,2)</f>
        <v>0</v>
      </c>
      <c r="L176" s="179">
        <v>21</v>
      </c>
      <c r="M176" s="179">
        <f>G176*(1+L176/100)</f>
        <v>0</v>
      </c>
      <c r="N176" s="179">
        <v>1.1800000000000001E-3</v>
      </c>
      <c r="O176" s="179">
        <f>ROUND(E176*N176,2)</f>
        <v>0</v>
      </c>
      <c r="P176" s="179">
        <v>0</v>
      </c>
      <c r="Q176" s="179">
        <f>ROUND(E176*P176,2)</f>
        <v>0</v>
      </c>
      <c r="R176" s="179" t="s">
        <v>1603</v>
      </c>
      <c r="S176" s="179" t="s">
        <v>310</v>
      </c>
      <c r="T176" s="180" t="s">
        <v>311</v>
      </c>
      <c r="U176" s="160">
        <v>0</v>
      </c>
      <c r="V176" s="160">
        <f>ROUND(E176*U176,2)</f>
        <v>0</v>
      </c>
      <c r="W176" s="160"/>
      <c r="X176" s="150"/>
      <c r="Y176" s="150"/>
      <c r="Z176" s="150"/>
      <c r="AA176" s="150"/>
      <c r="AB176" s="150"/>
      <c r="AC176" s="150"/>
      <c r="AD176" s="150"/>
      <c r="AE176" s="150"/>
      <c r="AF176" s="150"/>
      <c r="AG176" s="150" t="s">
        <v>358</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2"/>
      <c r="D177" s="243"/>
      <c r="E177" s="243"/>
      <c r="F177" s="243"/>
      <c r="G177" s="243"/>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22.5" outlineLevel="1" x14ac:dyDescent="0.2">
      <c r="A178" s="174">
        <v>67</v>
      </c>
      <c r="B178" s="175" t="s">
        <v>1740</v>
      </c>
      <c r="C178" s="185" t="s">
        <v>1741</v>
      </c>
      <c r="D178" s="176" t="s">
        <v>377</v>
      </c>
      <c r="E178" s="177">
        <v>30</v>
      </c>
      <c r="F178" s="178"/>
      <c r="G178" s="179">
        <f>ROUND(E178*F178,2)</f>
        <v>0</v>
      </c>
      <c r="H178" s="178"/>
      <c r="I178" s="179">
        <f>ROUND(E178*H178,2)</f>
        <v>0</v>
      </c>
      <c r="J178" s="178"/>
      <c r="K178" s="179">
        <f>ROUND(E178*J178,2)</f>
        <v>0</v>
      </c>
      <c r="L178" s="179">
        <v>21</v>
      </c>
      <c r="M178" s="179">
        <f>G178*(1+L178/100)</f>
        <v>0</v>
      </c>
      <c r="N178" s="179">
        <v>1.9000000000000001E-4</v>
      </c>
      <c r="O178" s="179">
        <f>ROUND(E178*N178,2)</f>
        <v>0.01</v>
      </c>
      <c r="P178" s="179">
        <v>0</v>
      </c>
      <c r="Q178" s="179">
        <f>ROUND(E178*P178,2)</f>
        <v>0</v>
      </c>
      <c r="R178" s="179" t="s">
        <v>1603</v>
      </c>
      <c r="S178" s="179" t="s">
        <v>310</v>
      </c>
      <c r="T178" s="180" t="s">
        <v>311</v>
      </c>
      <c r="U178" s="160">
        <v>0</v>
      </c>
      <c r="V178" s="160">
        <f>ROUND(E178*U178,2)</f>
        <v>0</v>
      </c>
      <c r="W178" s="160"/>
      <c r="X178" s="150"/>
      <c r="Y178" s="150"/>
      <c r="Z178" s="150"/>
      <c r="AA178" s="150"/>
      <c r="AB178" s="150"/>
      <c r="AC178" s="150"/>
      <c r="AD178" s="150"/>
      <c r="AE178" s="150"/>
      <c r="AF178" s="150"/>
      <c r="AG178" s="150" t="s">
        <v>358</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2"/>
      <c r="D179" s="243"/>
      <c r="E179" s="243"/>
      <c r="F179" s="243"/>
      <c r="G179" s="243"/>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315</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2.5" outlineLevel="1" x14ac:dyDescent="0.2">
      <c r="A180" s="174">
        <v>68</v>
      </c>
      <c r="B180" s="175" t="s">
        <v>1742</v>
      </c>
      <c r="C180" s="185" t="s">
        <v>1743</v>
      </c>
      <c r="D180" s="176" t="s">
        <v>377</v>
      </c>
      <c r="E180" s="177">
        <v>4</v>
      </c>
      <c r="F180" s="178"/>
      <c r="G180" s="179">
        <f>ROUND(E180*F180,2)</f>
        <v>0</v>
      </c>
      <c r="H180" s="178"/>
      <c r="I180" s="179">
        <f>ROUND(E180*H180,2)</f>
        <v>0</v>
      </c>
      <c r="J180" s="178"/>
      <c r="K180" s="179">
        <f>ROUND(E180*J180,2)</f>
        <v>0</v>
      </c>
      <c r="L180" s="179">
        <v>21</v>
      </c>
      <c r="M180" s="179">
        <f>G180*(1+L180/100)</f>
        <v>0</v>
      </c>
      <c r="N180" s="179">
        <v>4.6000000000000001E-4</v>
      </c>
      <c r="O180" s="179">
        <f>ROUND(E180*N180,2)</f>
        <v>0</v>
      </c>
      <c r="P180" s="179">
        <v>0</v>
      </c>
      <c r="Q180" s="179">
        <f>ROUND(E180*P180,2)</f>
        <v>0</v>
      </c>
      <c r="R180" s="179" t="s">
        <v>1603</v>
      </c>
      <c r="S180" s="179" t="s">
        <v>310</v>
      </c>
      <c r="T180" s="180" t="s">
        <v>311</v>
      </c>
      <c r="U180" s="160">
        <v>0</v>
      </c>
      <c r="V180" s="160">
        <f>ROUND(E180*U180,2)</f>
        <v>0</v>
      </c>
      <c r="W180" s="160"/>
      <c r="X180" s="150"/>
      <c r="Y180" s="150"/>
      <c r="Z180" s="150"/>
      <c r="AA180" s="150"/>
      <c r="AB180" s="150"/>
      <c r="AC180" s="150"/>
      <c r="AD180" s="150"/>
      <c r="AE180" s="150"/>
      <c r="AF180" s="150"/>
      <c r="AG180" s="150" t="s">
        <v>358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2"/>
      <c r="D181" s="243"/>
      <c r="E181" s="243"/>
      <c r="F181" s="243"/>
      <c r="G181" s="243"/>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2.5" outlineLevel="1" x14ac:dyDescent="0.2">
      <c r="A182" s="174">
        <v>69</v>
      </c>
      <c r="B182" s="175" t="s">
        <v>1744</v>
      </c>
      <c r="C182" s="185" t="s">
        <v>1745</v>
      </c>
      <c r="D182" s="176" t="s">
        <v>377</v>
      </c>
      <c r="E182" s="177">
        <v>1</v>
      </c>
      <c r="F182" s="178"/>
      <c r="G182" s="179">
        <f>ROUND(E182*F182,2)</f>
        <v>0</v>
      </c>
      <c r="H182" s="178"/>
      <c r="I182" s="179">
        <f>ROUND(E182*H182,2)</f>
        <v>0</v>
      </c>
      <c r="J182" s="178"/>
      <c r="K182" s="179">
        <f>ROUND(E182*J182,2)</f>
        <v>0</v>
      </c>
      <c r="L182" s="179">
        <v>21</v>
      </c>
      <c r="M182" s="179">
        <f>G182*(1+L182/100)</f>
        <v>0</v>
      </c>
      <c r="N182" s="179">
        <v>1.42E-3</v>
      </c>
      <c r="O182" s="179">
        <f>ROUND(E182*N182,2)</f>
        <v>0</v>
      </c>
      <c r="P182" s="179">
        <v>0</v>
      </c>
      <c r="Q182" s="179">
        <f>ROUND(E182*P182,2)</f>
        <v>0</v>
      </c>
      <c r="R182" s="179" t="s">
        <v>1603</v>
      </c>
      <c r="S182" s="179" t="s">
        <v>310</v>
      </c>
      <c r="T182" s="180" t="s">
        <v>311</v>
      </c>
      <c r="U182" s="160">
        <v>0</v>
      </c>
      <c r="V182" s="160">
        <f>ROUND(E182*U182,2)</f>
        <v>0</v>
      </c>
      <c r="W182" s="160"/>
      <c r="X182" s="150"/>
      <c r="Y182" s="150"/>
      <c r="Z182" s="150"/>
      <c r="AA182" s="150"/>
      <c r="AB182" s="150"/>
      <c r="AC182" s="150"/>
      <c r="AD182" s="150"/>
      <c r="AE182" s="150"/>
      <c r="AF182" s="150"/>
      <c r="AG182" s="150" t="s">
        <v>358</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2"/>
      <c r="D183" s="243"/>
      <c r="E183" s="243"/>
      <c r="F183" s="243"/>
      <c r="G183" s="243"/>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315</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22.5" outlineLevel="1" x14ac:dyDescent="0.2">
      <c r="A184" s="174">
        <v>70</v>
      </c>
      <c r="B184" s="175" t="s">
        <v>1746</v>
      </c>
      <c r="C184" s="185" t="s">
        <v>1747</v>
      </c>
      <c r="D184" s="176" t="s">
        <v>377</v>
      </c>
      <c r="E184" s="177">
        <v>10</v>
      </c>
      <c r="F184" s="178"/>
      <c r="G184" s="179">
        <f>ROUND(E184*F184,2)</f>
        <v>0</v>
      </c>
      <c r="H184" s="178"/>
      <c r="I184" s="179">
        <f>ROUND(E184*H184,2)</f>
        <v>0</v>
      </c>
      <c r="J184" s="178"/>
      <c r="K184" s="179">
        <f>ROUND(E184*J184,2)</f>
        <v>0</v>
      </c>
      <c r="L184" s="179">
        <v>21</v>
      </c>
      <c r="M184" s="179">
        <f>G184*(1+L184/100)</f>
        <v>0</v>
      </c>
      <c r="N184" s="179">
        <v>2.5200000000000001E-3</v>
      </c>
      <c r="O184" s="179">
        <f>ROUND(E184*N184,2)</f>
        <v>0.03</v>
      </c>
      <c r="P184" s="179">
        <v>0</v>
      </c>
      <c r="Q184" s="179">
        <f>ROUND(E184*P184,2)</f>
        <v>0</v>
      </c>
      <c r="R184" s="179" t="s">
        <v>1603</v>
      </c>
      <c r="S184" s="179" t="s">
        <v>310</v>
      </c>
      <c r="T184" s="180" t="s">
        <v>311</v>
      </c>
      <c r="U184" s="160">
        <v>0</v>
      </c>
      <c r="V184" s="160">
        <f>ROUND(E184*U184,2)</f>
        <v>0</v>
      </c>
      <c r="W184" s="160"/>
      <c r="X184" s="150"/>
      <c r="Y184" s="150"/>
      <c r="Z184" s="150"/>
      <c r="AA184" s="150"/>
      <c r="AB184" s="150"/>
      <c r="AC184" s="150"/>
      <c r="AD184" s="150"/>
      <c r="AE184" s="150"/>
      <c r="AF184" s="150"/>
      <c r="AG184" s="150" t="s">
        <v>358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2"/>
      <c r="D185" s="243"/>
      <c r="E185" s="243"/>
      <c r="F185" s="243"/>
      <c r="G185" s="243"/>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315</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22.5" outlineLevel="1" x14ac:dyDescent="0.2">
      <c r="A186" s="174">
        <v>71</v>
      </c>
      <c r="B186" s="175" t="s">
        <v>1748</v>
      </c>
      <c r="C186" s="185" t="s">
        <v>1749</v>
      </c>
      <c r="D186" s="176" t="s">
        <v>377</v>
      </c>
      <c r="E186" s="177">
        <v>30</v>
      </c>
      <c r="F186" s="178"/>
      <c r="G186" s="179">
        <f>ROUND(E186*F186,2)</f>
        <v>0</v>
      </c>
      <c r="H186" s="178"/>
      <c r="I186" s="179">
        <f>ROUND(E186*H186,2)</f>
        <v>0</v>
      </c>
      <c r="J186" s="178"/>
      <c r="K186" s="179">
        <f>ROUND(E186*J186,2)</f>
        <v>0</v>
      </c>
      <c r="L186" s="179">
        <v>21</v>
      </c>
      <c r="M186" s="179">
        <f>G186*(1+L186/100)</f>
        <v>0</v>
      </c>
      <c r="N186" s="179">
        <v>2.4000000000000001E-4</v>
      </c>
      <c r="O186" s="179">
        <f>ROUND(E186*N186,2)</f>
        <v>0.01</v>
      </c>
      <c r="P186" s="179">
        <v>0</v>
      </c>
      <c r="Q186" s="179">
        <f>ROUND(E186*P186,2)</f>
        <v>0</v>
      </c>
      <c r="R186" s="179" t="s">
        <v>1603</v>
      </c>
      <c r="S186" s="179" t="s">
        <v>310</v>
      </c>
      <c r="T186" s="180" t="s">
        <v>311</v>
      </c>
      <c r="U186" s="160">
        <v>0</v>
      </c>
      <c r="V186" s="160">
        <f>ROUND(E186*U186,2)</f>
        <v>0</v>
      </c>
      <c r="W186" s="160"/>
      <c r="X186" s="150"/>
      <c r="Y186" s="150"/>
      <c r="Z186" s="150"/>
      <c r="AA186" s="150"/>
      <c r="AB186" s="150"/>
      <c r="AC186" s="150"/>
      <c r="AD186" s="150"/>
      <c r="AE186" s="150"/>
      <c r="AF186" s="150"/>
      <c r="AG186" s="150" t="s">
        <v>358</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4" t="s">
        <v>1750</v>
      </c>
      <c r="D187" s="245"/>
      <c r="E187" s="245"/>
      <c r="F187" s="245"/>
      <c r="G187" s="245"/>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314</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6"/>
      <c r="D188" s="247"/>
      <c r="E188" s="247"/>
      <c r="F188" s="247"/>
      <c r="G188" s="247"/>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72</v>
      </c>
      <c r="B189" s="175" t="s">
        <v>1751</v>
      </c>
      <c r="C189" s="185" t="s">
        <v>1752</v>
      </c>
      <c r="D189" s="176" t="s">
        <v>405</v>
      </c>
      <c r="E189" s="177">
        <v>15.34</v>
      </c>
      <c r="F189" s="178"/>
      <c r="G189" s="179">
        <f>ROUND(E189*F189,2)</f>
        <v>0</v>
      </c>
      <c r="H189" s="178"/>
      <c r="I189" s="179">
        <f>ROUND(E189*H189,2)</f>
        <v>0</v>
      </c>
      <c r="J189" s="178"/>
      <c r="K189" s="179">
        <f>ROUND(E189*J189,2)</f>
        <v>0</v>
      </c>
      <c r="L189" s="179">
        <v>21</v>
      </c>
      <c r="M189" s="179">
        <f>G189*(1+L189/100)</f>
        <v>0</v>
      </c>
      <c r="N189" s="179">
        <v>8.0000000000000007E-5</v>
      </c>
      <c r="O189" s="179">
        <f>ROUND(E189*N189,2)</f>
        <v>0</v>
      </c>
      <c r="P189" s="179">
        <v>0</v>
      </c>
      <c r="Q189" s="179">
        <f>ROUND(E189*P189,2)</f>
        <v>0</v>
      </c>
      <c r="R189" s="179" t="s">
        <v>658</v>
      </c>
      <c r="S189" s="179" t="s">
        <v>310</v>
      </c>
      <c r="T189" s="180" t="s">
        <v>311</v>
      </c>
      <c r="U189" s="160">
        <v>0</v>
      </c>
      <c r="V189" s="160">
        <f>ROUND(E189*U189,2)</f>
        <v>0</v>
      </c>
      <c r="W189" s="160"/>
      <c r="X189" s="150"/>
      <c r="Y189" s="150"/>
      <c r="Z189" s="150"/>
      <c r="AA189" s="150"/>
      <c r="AB189" s="150"/>
      <c r="AC189" s="150"/>
      <c r="AD189" s="150"/>
      <c r="AE189" s="150"/>
      <c r="AF189" s="150"/>
      <c r="AG189" s="150" t="s">
        <v>358</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1753</v>
      </c>
      <c r="D190" s="165"/>
      <c r="E190" s="166">
        <v>15.34</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335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46"/>
      <c r="D191" s="247"/>
      <c r="E191" s="247"/>
      <c r="F191" s="247"/>
      <c r="G191" s="247"/>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315</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74">
        <v>73</v>
      </c>
      <c r="B192" s="175" t="s">
        <v>1754</v>
      </c>
      <c r="C192" s="185" t="s">
        <v>1755</v>
      </c>
      <c r="D192" s="176" t="s">
        <v>460</v>
      </c>
      <c r="E192" s="177">
        <v>236</v>
      </c>
      <c r="F192" s="178"/>
      <c r="G192" s="179">
        <f>ROUND(E192*F192,2)</f>
        <v>0</v>
      </c>
      <c r="H192" s="178"/>
      <c r="I192" s="179">
        <f>ROUND(E192*H192,2)</f>
        <v>0</v>
      </c>
      <c r="J192" s="178"/>
      <c r="K192" s="179">
        <f>ROUND(E192*J192,2)</f>
        <v>0</v>
      </c>
      <c r="L192" s="179">
        <v>21</v>
      </c>
      <c r="M192" s="179">
        <f>G192*(1+L192/100)</f>
        <v>0</v>
      </c>
      <c r="N192" s="179">
        <v>3.0000000000000001E-5</v>
      </c>
      <c r="O192" s="179">
        <f>ROUND(E192*N192,2)</f>
        <v>0.01</v>
      </c>
      <c r="P192" s="179">
        <v>0</v>
      </c>
      <c r="Q192" s="179">
        <f>ROUND(E192*P192,2)</f>
        <v>0</v>
      </c>
      <c r="R192" s="179" t="s">
        <v>658</v>
      </c>
      <c r="S192" s="179" t="s">
        <v>310</v>
      </c>
      <c r="T192" s="180" t="s">
        <v>311</v>
      </c>
      <c r="U192" s="160">
        <v>0</v>
      </c>
      <c r="V192" s="160">
        <f>ROUND(E192*U192,2)</f>
        <v>0</v>
      </c>
      <c r="W192" s="160"/>
      <c r="X192" s="150"/>
      <c r="Y192" s="150"/>
      <c r="Z192" s="150"/>
      <c r="AA192" s="150"/>
      <c r="AB192" s="150"/>
      <c r="AC192" s="150"/>
      <c r="AD192" s="150"/>
      <c r="AE192" s="150"/>
      <c r="AF192" s="150"/>
      <c r="AG192" s="150" t="s">
        <v>358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59" t="s">
        <v>1756</v>
      </c>
      <c r="D193" s="260"/>
      <c r="E193" s="260"/>
      <c r="F193" s="260"/>
      <c r="G193" s="2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388</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1689</v>
      </c>
      <c r="D194" s="165"/>
      <c r="E194" s="166">
        <v>75</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335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1757</v>
      </c>
      <c r="D195" s="165"/>
      <c r="E195" s="166">
        <v>100</v>
      </c>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335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1693</v>
      </c>
      <c r="D196" s="165"/>
      <c r="E196" s="166">
        <v>61</v>
      </c>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6"/>
      <c r="D197" s="247"/>
      <c r="E197" s="247"/>
      <c r="F197" s="247"/>
      <c r="G197" s="247"/>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4">
        <v>74</v>
      </c>
      <c r="B198" s="175" t="s">
        <v>1629</v>
      </c>
      <c r="C198" s="185" t="s">
        <v>1630</v>
      </c>
      <c r="D198" s="176" t="s">
        <v>0</v>
      </c>
      <c r="E198" s="177">
        <v>5671.4354000000003</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t="s">
        <v>1603</v>
      </c>
      <c r="S198" s="179" t="s">
        <v>310</v>
      </c>
      <c r="T198" s="180" t="s">
        <v>311</v>
      </c>
      <c r="U198" s="160">
        <v>0</v>
      </c>
      <c r="V198" s="160">
        <f>ROUND(E198*U198,2)</f>
        <v>0</v>
      </c>
      <c r="W198" s="160"/>
      <c r="X198" s="150"/>
      <c r="Y198" s="150"/>
      <c r="Z198" s="150"/>
      <c r="AA198" s="150"/>
      <c r="AB198" s="150"/>
      <c r="AC198" s="150"/>
      <c r="AD198" s="150"/>
      <c r="AE198" s="150"/>
      <c r="AF198" s="150"/>
      <c r="AG198" s="150" t="s">
        <v>358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22.5" outlineLevel="1" x14ac:dyDescent="0.2">
      <c r="A200" s="174">
        <v>75</v>
      </c>
      <c r="B200" s="175" t="s">
        <v>1758</v>
      </c>
      <c r="C200" s="185" t="s">
        <v>1759</v>
      </c>
      <c r="D200" s="176" t="s">
        <v>929</v>
      </c>
      <c r="E200" s="177">
        <v>1</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342</v>
      </c>
      <c r="T200" s="180" t="s">
        <v>311</v>
      </c>
      <c r="U200" s="160">
        <v>0</v>
      </c>
      <c r="V200" s="160">
        <f>ROUND(E200*U200,2)</f>
        <v>0</v>
      </c>
      <c r="W200" s="160"/>
      <c r="X200" s="150"/>
      <c r="Y200" s="150"/>
      <c r="Z200" s="150"/>
      <c r="AA200" s="150"/>
      <c r="AB200" s="150"/>
      <c r="AC200" s="150"/>
      <c r="AD200" s="150"/>
      <c r="AE200" s="150"/>
      <c r="AF200" s="150"/>
      <c r="AG200" s="150" t="s">
        <v>358</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315</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2.5" outlineLevel="1" x14ac:dyDescent="0.2">
      <c r="A202" s="174">
        <v>76</v>
      </c>
      <c r="B202" s="175" t="s">
        <v>1760</v>
      </c>
      <c r="C202" s="185" t="s">
        <v>1761</v>
      </c>
      <c r="D202" s="176" t="s">
        <v>929</v>
      </c>
      <c r="E202" s="177">
        <v>1</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342</v>
      </c>
      <c r="T202" s="180" t="s">
        <v>311</v>
      </c>
      <c r="U202" s="160">
        <v>0</v>
      </c>
      <c r="V202" s="160">
        <f>ROUND(E202*U202,2)</f>
        <v>0</v>
      </c>
      <c r="W202" s="160"/>
      <c r="X202" s="150"/>
      <c r="Y202" s="150"/>
      <c r="Z202" s="150"/>
      <c r="AA202" s="150"/>
      <c r="AB202" s="150"/>
      <c r="AC202" s="150"/>
      <c r="AD202" s="150"/>
      <c r="AE202" s="150"/>
      <c r="AF202" s="150"/>
      <c r="AG202" s="150" t="s">
        <v>358</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315</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4">
        <v>77</v>
      </c>
      <c r="B204" s="175" t="s">
        <v>1762</v>
      </c>
      <c r="C204" s="185" t="s">
        <v>1763</v>
      </c>
      <c r="D204" s="176" t="s">
        <v>929</v>
      </c>
      <c r="E204" s="177">
        <v>1</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342</v>
      </c>
      <c r="T204" s="180" t="s">
        <v>311</v>
      </c>
      <c r="U204" s="160">
        <v>0</v>
      </c>
      <c r="V204" s="160">
        <f>ROUND(E204*U204,2)</f>
        <v>0</v>
      </c>
      <c r="W204" s="160"/>
      <c r="X204" s="150"/>
      <c r="Y204" s="150"/>
      <c r="Z204" s="150"/>
      <c r="AA204" s="150"/>
      <c r="AB204" s="150"/>
      <c r="AC204" s="150"/>
      <c r="AD204" s="150"/>
      <c r="AE204" s="150"/>
      <c r="AF204" s="150"/>
      <c r="AG204" s="150" t="s">
        <v>358</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2"/>
      <c r="D205" s="243"/>
      <c r="E205" s="243"/>
      <c r="F205" s="243"/>
      <c r="G205" s="243"/>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315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2.5" outlineLevel="1" x14ac:dyDescent="0.2">
      <c r="A206" s="174">
        <v>78</v>
      </c>
      <c r="B206" s="175" t="s">
        <v>1764</v>
      </c>
      <c r="C206" s="185" t="s">
        <v>1765</v>
      </c>
      <c r="D206" s="176" t="s">
        <v>929</v>
      </c>
      <c r="E206" s="177">
        <v>1</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342</v>
      </c>
      <c r="T206" s="180" t="s">
        <v>311</v>
      </c>
      <c r="U206" s="160">
        <v>0</v>
      </c>
      <c r="V206" s="160">
        <f>ROUND(E206*U206,2)</f>
        <v>0</v>
      </c>
      <c r="W206" s="160"/>
      <c r="X206" s="150"/>
      <c r="Y206" s="150"/>
      <c r="Z206" s="150"/>
      <c r="AA206" s="150"/>
      <c r="AB206" s="150"/>
      <c r="AC206" s="150"/>
      <c r="AD206" s="150"/>
      <c r="AE206" s="150"/>
      <c r="AF206" s="150"/>
      <c r="AG206" s="150" t="s">
        <v>358</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2"/>
      <c r="D207" s="243"/>
      <c r="E207" s="243"/>
      <c r="F207" s="243"/>
      <c r="G207" s="243"/>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22.5" outlineLevel="1" x14ac:dyDescent="0.2">
      <c r="A208" s="174">
        <v>79</v>
      </c>
      <c r="B208" s="175" t="s">
        <v>1766</v>
      </c>
      <c r="C208" s="185" t="s">
        <v>1767</v>
      </c>
      <c r="D208" s="176" t="s">
        <v>929</v>
      </c>
      <c r="E208" s="177">
        <v>1</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342</v>
      </c>
      <c r="T208" s="180" t="s">
        <v>311</v>
      </c>
      <c r="U208" s="160">
        <v>0</v>
      </c>
      <c r="V208" s="160">
        <f>ROUND(E208*U208,2)</f>
        <v>0</v>
      </c>
      <c r="W208" s="160"/>
      <c r="X208" s="150"/>
      <c r="Y208" s="150"/>
      <c r="Z208" s="150"/>
      <c r="AA208" s="150"/>
      <c r="AB208" s="150"/>
      <c r="AC208" s="150"/>
      <c r="AD208" s="150"/>
      <c r="AE208" s="150"/>
      <c r="AF208" s="150"/>
      <c r="AG208" s="150" t="s">
        <v>358</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2"/>
      <c r="D209" s="243"/>
      <c r="E209" s="243"/>
      <c r="F209" s="243"/>
      <c r="G209" s="243"/>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315</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4">
        <v>80</v>
      </c>
      <c r="B210" s="175" t="s">
        <v>1768</v>
      </c>
      <c r="C210" s="185" t="s">
        <v>1769</v>
      </c>
      <c r="D210" s="176" t="s">
        <v>929</v>
      </c>
      <c r="E210" s="177">
        <v>5</v>
      </c>
      <c r="F210" s="178"/>
      <c r="G210" s="179">
        <f>ROUND(E210*F210,2)</f>
        <v>0</v>
      </c>
      <c r="H210" s="178"/>
      <c r="I210" s="179">
        <f>ROUND(E210*H210,2)</f>
        <v>0</v>
      </c>
      <c r="J210" s="178"/>
      <c r="K210" s="179">
        <f>ROUND(E210*J210,2)</f>
        <v>0</v>
      </c>
      <c r="L210" s="179">
        <v>21</v>
      </c>
      <c r="M210" s="179">
        <f>G210*(1+L210/100)</f>
        <v>0</v>
      </c>
      <c r="N210" s="179">
        <v>0</v>
      </c>
      <c r="O210" s="179">
        <f>ROUND(E210*N210,2)</f>
        <v>0</v>
      </c>
      <c r="P210" s="179">
        <v>0</v>
      </c>
      <c r="Q210" s="179">
        <f>ROUND(E210*P210,2)</f>
        <v>0</v>
      </c>
      <c r="R210" s="179"/>
      <c r="S210" s="179" t="s">
        <v>342</v>
      </c>
      <c r="T210" s="180" t="s">
        <v>311</v>
      </c>
      <c r="U210" s="160">
        <v>0</v>
      </c>
      <c r="V210" s="160">
        <f>ROUND(E210*U210,2)</f>
        <v>0</v>
      </c>
      <c r="W210" s="160"/>
      <c r="X210" s="150"/>
      <c r="Y210" s="150"/>
      <c r="Z210" s="150"/>
      <c r="AA210" s="150"/>
      <c r="AB210" s="150"/>
      <c r="AC210" s="150"/>
      <c r="AD210" s="150"/>
      <c r="AE210" s="150"/>
      <c r="AF210" s="150"/>
      <c r="AG210" s="150" t="s">
        <v>358</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2"/>
      <c r="D211" s="243"/>
      <c r="E211" s="243"/>
      <c r="F211" s="243"/>
      <c r="G211" s="243"/>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74">
        <v>81</v>
      </c>
      <c r="B212" s="175" t="s">
        <v>1770</v>
      </c>
      <c r="C212" s="185" t="s">
        <v>1771</v>
      </c>
      <c r="D212" s="176" t="s">
        <v>929</v>
      </c>
      <c r="E212" s="177">
        <v>30</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342</v>
      </c>
      <c r="T212" s="180" t="s">
        <v>311</v>
      </c>
      <c r="U212" s="160">
        <v>0</v>
      </c>
      <c r="V212" s="160">
        <f>ROUND(E212*U212,2)</f>
        <v>0</v>
      </c>
      <c r="W212" s="160"/>
      <c r="X212" s="150"/>
      <c r="Y212" s="150"/>
      <c r="Z212" s="150"/>
      <c r="AA212" s="150"/>
      <c r="AB212" s="150"/>
      <c r="AC212" s="150"/>
      <c r="AD212" s="150"/>
      <c r="AE212" s="150"/>
      <c r="AF212" s="150"/>
      <c r="AG212" s="150" t="s">
        <v>358</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2"/>
      <c r="D213" s="243"/>
      <c r="E213" s="243"/>
      <c r="F213" s="243"/>
      <c r="G213" s="243"/>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74">
        <v>82</v>
      </c>
      <c r="B214" s="175" t="s">
        <v>1772</v>
      </c>
      <c r="C214" s="185" t="s">
        <v>1773</v>
      </c>
      <c r="D214" s="176" t="s">
        <v>929</v>
      </c>
      <c r="E214" s="177">
        <v>2</v>
      </c>
      <c r="F214" s="178"/>
      <c r="G214" s="179">
        <f>ROUND(E214*F214,2)</f>
        <v>0</v>
      </c>
      <c r="H214" s="178"/>
      <c r="I214" s="179">
        <f>ROUND(E214*H214,2)</f>
        <v>0</v>
      </c>
      <c r="J214" s="178"/>
      <c r="K214" s="179">
        <f>ROUND(E214*J214,2)</f>
        <v>0</v>
      </c>
      <c r="L214" s="179">
        <v>21</v>
      </c>
      <c r="M214" s="179">
        <f>G214*(1+L214/100)</f>
        <v>0</v>
      </c>
      <c r="N214" s="179">
        <v>0</v>
      </c>
      <c r="O214" s="179">
        <f>ROUND(E214*N214,2)</f>
        <v>0</v>
      </c>
      <c r="P214" s="179">
        <v>0</v>
      </c>
      <c r="Q214" s="179">
        <f>ROUND(E214*P214,2)</f>
        <v>0</v>
      </c>
      <c r="R214" s="179"/>
      <c r="S214" s="179" t="s">
        <v>342</v>
      </c>
      <c r="T214" s="180" t="s">
        <v>311</v>
      </c>
      <c r="U214" s="160">
        <v>0</v>
      </c>
      <c r="V214" s="160">
        <f>ROUND(E214*U214,2)</f>
        <v>0</v>
      </c>
      <c r="W214" s="160"/>
      <c r="X214" s="150"/>
      <c r="Y214" s="150"/>
      <c r="Z214" s="150"/>
      <c r="AA214" s="150"/>
      <c r="AB214" s="150"/>
      <c r="AC214" s="150"/>
      <c r="AD214" s="150"/>
      <c r="AE214" s="150"/>
      <c r="AF214" s="150"/>
      <c r="AG214" s="150" t="s">
        <v>358</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2"/>
      <c r="D215" s="243"/>
      <c r="E215" s="243"/>
      <c r="F215" s="243"/>
      <c r="G215" s="243"/>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315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83</v>
      </c>
      <c r="B216" s="175" t="s">
        <v>1774</v>
      </c>
      <c r="C216" s="185" t="s">
        <v>1775</v>
      </c>
      <c r="D216" s="176" t="s">
        <v>929</v>
      </c>
      <c r="E216" s="177">
        <v>4</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342</v>
      </c>
      <c r="T216" s="180" t="s">
        <v>311</v>
      </c>
      <c r="U216" s="160">
        <v>0</v>
      </c>
      <c r="V216" s="160">
        <f>ROUND(E216*U216,2)</f>
        <v>0</v>
      </c>
      <c r="W216" s="160"/>
      <c r="X216" s="150"/>
      <c r="Y216" s="150"/>
      <c r="Z216" s="150"/>
      <c r="AA216" s="150"/>
      <c r="AB216" s="150"/>
      <c r="AC216" s="150"/>
      <c r="AD216" s="150"/>
      <c r="AE216" s="150"/>
      <c r="AF216" s="150"/>
      <c r="AG216" s="150" t="s">
        <v>358</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2"/>
      <c r="D217" s="243"/>
      <c r="E217" s="243"/>
      <c r="F217" s="243"/>
      <c r="G217" s="243"/>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315</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74">
        <v>84</v>
      </c>
      <c r="B218" s="175" t="s">
        <v>1776</v>
      </c>
      <c r="C218" s="185" t="s">
        <v>1777</v>
      </c>
      <c r="D218" s="176" t="s">
        <v>929</v>
      </c>
      <c r="E218" s="177">
        <v>1</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342</v>
      </c>
      <c r="T218" s="180" t="s">
        <v>311</v>
      </c>
      <c r="U218" s="160">
        <v>0</v>
      </c>
      <c r="V218" s="160">
        <f>ROUND(E218*U218,2)</f>
        <v>0</v>
      </c>
      <c r="W218" s="160"/>
      <c r="X218" s="150"/>
      <c r="Y218" s="150"/>
      <c r="Z218" s="150"/>
      <c r="AA218" s="150"/>
      <c r="AB218" s="150"/>
      <c r="AC218" s="150"/>
      <c r="AD218" s="150"/>
      <c r="AE218" s="150"/>
      <c r="AF218" s="150"/>
      <c r="AG218" s="150" t="s">
        <v>358</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2"/>
      <c r="D219" s="243"/>
      <c r="E219" s="243"/>
      <c r="F219" s="243"/>
      <c r="G219" s="243"/>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315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74">
        <v>85</v>
      </c>
      <c r="B220" s="175" t="s">
        <v>1778</v>
      </c>
      <c r="C220" s="185" t="s">
        <v>1779</v>
      </c>
      <c r="D220" s="176" t="s">
        <v>377</v>
      </c>
      <c r="E220" s="177">
        <v>20</v>
      </c>
      <c r="F220" s="178"/>
      <c r="G220" s="179">
        <f>ROUND(E220*F220,2)</f>
        <v>0</v>
      </c>
      <c r="H220" s="178"/>
      <c r="I220" s="179">
        <f>ROUND(E220*H220,2)</f>
        <v>0</v>
      </c>
      <c r="J220" s="178"/>
      <c r="K220" s="179">
        <f>ROUND(E220*J220,2)</f>
        <v>0</v>
      </c>
      <c r="L220" s="179">
        <v>21</v>
      </c>
      <c r="M220" s="179">
        <f>G220*(1+L220/100)</f>
        <v>0</v>
      </c>
      <c r="N220" s="179">
        <v>6.7000000000000002E-4</v>
      </c>
      <c r="O220" s="179">
        <f>ROUND(E220*N220,2)</f>
        <v>0.01</v>
      </c>
      <c r="P220" s="179">
        <v>0</v>
      </c>
      <c r="Q220" s="179">
        <f>ROUND(E220*P220,2)</f>
        <v>0</v>
      </c>
      <c r="R220" s="179"/>
      <c r="S220" s="179" t="s">
        <v>342</v>
      </c>
      <c r="T220" s="180" t="s">
        <v>311</v>
      </c>
      <c r="U220" s="160">
        <v>0</v>
      </c>
      <c r="V220" s="160">
        <f>ROUND(E220*U220,2)</f>
        <v>0</v>
      </c>
      <c r="W220" s="160"/>
      <c r="X220" s="150"/>
      <c r="Y220" s="150"/>
      <c r="Z220" s="150"/>
      <c r="AA220" s="150"/>
      <c r="AB220" s="150"/>
      <c r="AC220" s="150"/>
      <c r="AD220" s="150"/>
      <c r="AE220" s="150"/>
      <c r="AF220" s="150"/>
      <c r="AG220" s="150" t="s">
        <v>358</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2"/>
      <c r="D221" s="243"/>
      <c r="E221" s="243"/>
      <c r="F221" s="243"/>
      <c r="G221" s="243"/>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74">
        <v>86</v>
      </c>
      <c r="B222" s="175" t="s">
        <v>1780</v>
      </c>
      <c r="C222" s="185" t="s">
        <v>1781</v>
      </c>
      <c r="D222" s="176" t="s">
        <v>1058</v>
      </c>
      <c r="E222" s="177">
        <v>78</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342</v>
      </c>
      <c r="T222" s="180" t="s">
        <v>311</v>
      </c>
      <c r="U222" s="160">
        <v>0</v>
      </c>
      <c r="V222" s="160">
        <f>ROUND(E222*U222,2)</f>
        <v>0</v>
      </c>
      <c r="W222" s="160"/>
      <c r="X222" s="150"/>
      <c r="Y222" s="150"/>
      <c r="Z222" s="150"/>
      <c r="AA222" s="150"/>
      <c r="AB222" s="150"/>
      <c r="AC222" s="150"/>
      <c r="AD222" s="150"/>
      <c r="AE222" s="150"/>
      <c r="AF222" s="150"/>
      <c r="AG222" s="150" t="s">
        <v>358</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2"/>
      <c r="D223" s="243"/>
      <c r="E223" s="243"/>
      <c r="F223" s="243"/>
      <c r="G223" s="243"/>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4">
        <v>87</v>
      </c>
      <c r="B224" s="175" t="s">
        <v>1782</v>
      </c>
      <c r="C224" s="185" t="s">
        <v>1783</v>
      </c>
      <c r="D224" s="176" t="s">
        <v>377</v>
      </c>
      <c r="E224" s="177">
        <v>1</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342</v>
      </c>
      <c r="T224" s="180" t="s">
        <v>311</v>
      </c>
      <c r="U224" s="160">
        <v>0</v>
      </c>
      <c r="V224" s="160">
        <f>ROUND(E224*U224,2)</f>
        <v>0</v>
      </c>
      <c r="W224" s="160"/>
      <c r="X224" s="150"/>
      <c r="Y224" s="150"/>
      <c r="Z224" s="150"/>
      <c r="AA224" s="150"/>
      <c r="AB224" s="150"/>
      <c r="AC224" s="150"/>
      <c r="AD224" s="150"/>
      <c r="AE224" s="150"/>
      <c r="AF224" s="150"/>
      <c r="AG224" s="150" t="s">
        <v>358</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4" t="s">
        <v>1720</v>
      </c>
      <c r="D225" s="245"/>
      <c r="E225" s="245"/>
      <c r="F225" s="245"/>
      <c r="G225" s="245"/>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314</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55" t="s">
        <v>1721</v>
      </c>
      <c r="D226" s="256"/>
      <c r="E226" s="256"/>
      <c r="F226" s="256"/>
      <c r="G226" s="256"/>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314</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6"/>
      <c r="D227" s="247"/>
      <c r="E227" s="247"/>
      <c r="F227" s="247"/>
      <c r="G227" s="247"/>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74">
        <v>88</v>
      </c>
      <c r="B228" s="175" t="s">
        <v>1784</v>
      </c>
      <c r="C228" s="185" t="s">
        <v>1785</v>
      </c>
      <c r="D228" s="176" t="s">
        <v>377</v>
      </c>
      <c r="E228" s="177">
        <v>10</v>
      </c>
      <c r="F228" s="178"/>
      <c r="G228" s="179">
        <f>ROUND(E228*F228,2)</f>
        <v>0</v>
      </c>
      <c r="H228" s="178"/>
      <c r="I228" s="179">
        <f>ROUND(E228*H228,2)</f>
        <v>0</v>
      </c>
      <c r="J228" s="178"/>
      <c r="K228" s="179">
        <f>ROUND(E228*J228,2)</f>
        <v>0</v>
      </c>
      <c r="L228" s="179">
        <v>21</v>
      </c>
      <c r="M228" s="179">
        <f>G228*(1+L228/100)</f>
        <v>0</v>
      </c>
      <c r="N228" s="179">
        <v>2.4000000000000001E-4</v>
      </c>
      <c r="O228" s="179">
        <f>ROUND(E228*N228,2)</f>
        <v>0</v>
      </c>
      <c r="P228" s="179">
        <v>0</v>
      </c>
      <c r="Q228" s="179">
        <f>ROUND(E228*P228,2)</f>
        <v>0</v>
      </c>
      <c r="R228" s="179"/>
      <c r="S228" s="179" t="s">
        <v>342</v>
      </c>
      <c r="T228" s="180" t="s">
        <v>311</v>
      </c>
      <c r="U228" s="160">
        <v>0</v>
      </c>
      <c r="V228" s="160">
        <f>ROUND(E228*U228,2)</f>
        <v>0</v>
      </c>
      <c r="W228" s="160"/>
      <c r="X228" s="150"/>
      <c r="Y228" s="150"/>
      <c r="Z228" s="150"/>
      <c r="AA228" s="150"/>
      <c r="AB228" s="150"/>
      <c r="AC228" s="150"/>
      <c r="AD228" s="150"/>
      <c r="AE228" s="150"/>
      <c r="AF228" s="150"/>
      <c r="AG228" s="150" t="s">
        <v>358</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2"/>
      <c r="D229" s="243"/>
      <c r="E229" s="243"/>
      <c r="F229" s="243"/>
      <c r="G229" s="243"/>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4">
        <v>89</v>
      </c>
      <c r="B230" s="175" t="s">
        <v>1786</v>
      </c>
      <c r="C230" s="185" t="s">
        <v>1787</v>
      </c>
      <c r="D230" s="176" t="s">
        <v>1058</v>
      </c>
      <c r="E230" s="177">
        <v>236</v>
      </c>
      <c r="F230" s="178"/>
      <c r="G230" s="179">
        <f>ROUND(E230*F230,2)</f>
        <v>0</v>
      </c>
      <c r="H230" s="178"/>
      <c r="I230" s="179">
        <f>ROUND(E230*H230,2)</f>
        <v>0</v>
      </c>
      <c r="J230" s="178"/>
      <c r="K230" s="179">
        <f>ROUND(E230*J230,2)</f>
        <v>0</v>
      </c>
      <c r="L230" s="179">
        <v>21</v>
      </c>
      <c r="M230" s="179">
        <f>G230*(1+L230/100)</f>
        <v>0</v>
      </c>
      <c r="N230" s="179">
        <v>1.06E-3</v>
      </c>
      <c r="O230" s="179">
        <f>ROUND(E230*N230,2)</f>
        <v>0.25</v>
      </c>
      <c r="P230" s="179">
        <v>0</v>
      </c>
      <c r="Q230" s="179">
        <f>ROUND(E230*P230,2)</f>
        <v>0</v>
      </c>
      <c r="R230" s="179" t="s">
        <v>981</v>
      </c>
      <c r="S230" s="179" t="s">
        <v>310</v>
      </c>
      <c r="T230" s="180" t="s">
        <v>311</v>
      </c>
      <c r="U230" s="160">
        <v>0</v>
      </c>
      <c r="V230" s="160">
        <f>ROUND(E230*U230,2)</f>
        <v>0</v>
      </c>
      <c r="W230" s="160"/>
      <c r="X230" s="150"/>
      <c r="Y230" s="150"/>
      <c r="Z230" s="150"/>
      <c r="AA230" s="150"/>
      <c r="AB230" s="150"/>
      <c r="AC230" s="150"/>
      <c r="AD230" s="150"/>
      <c r="AE230" s="150"/>
      <c r="AF230" s="150"/>
      <c r="AG230" s="150" t="s">
        <v>982</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2"/>
      <c r="D231" s="243"/>
      <c r="E231" s="243"/>
      <c r="F231" s="243"/>
      <c r="G231" s="243"/>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315</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4">
        <v>90</v>
      </c>
      <c r="B232" s="175" t="s">
        <v>1676</v>
      </c>
      <c r="C232" s="185" t="s">
        <v>1677</v>
      </c>
      <c r="D232" s="176" t="s">
        <v>1678</v>
      </c>
      <c r="E232" s="177">
        <v>208</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t="s">
        <v>1679</v>
      </c>
      <c r="S232" s="179" t="s">
        <v>310</v>
      </c>
      <c r="T232" s="180" t="s">
        <v>311</v>
      </c>
      <c r="U232" s="160">
        <v>0</v>
      </c>
      <c r="V232" s="160">
        <f>ROUND(E232*U232,2)</f>
        <v>0</v>
      </c>
      <c r="W232" s="160"/>
      <c r="X232" s="150"/>
      <c r="Y232" s="150"/>
      <c r="Z232" s="150"/>
      <c r="AA232" s="150"/>
      <c r="AB232" s="150"/>
      <c r="AC232" s="150"/>
      <c r="AD232" s="150"/>
      <c r="AE232" s="150"/>
      <c r="AF232" s="150"/>
      <c r="AG232" s="150" t="s">
        <v>718</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1788</v>
      </c>
      <c r="D233" s="165"/>
      <c r="E233" s="166">
        <v>36</v>
      </c>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335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1789</v>
      </c>
      <c r="D234" s="165"/>
      <c r="E234" s="166">
        <v>160</v>
      </c>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335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1790</v>
      </c>
      <c r="D235" s="165"/>
      <c r="E235" s="166">
        <v>12</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335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91</v>
      </c>
      <c r="B237" s="175" t="s">
        <v>1791</v>
      </c>
      <c r="C237" s="185" t="s">
        <v>1792</v>
      </c>
      <c r="D237" s="176" t="s">
        <v>1678</v>
      </c>
      <c r="E237" s="177">
        <v>72</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t="s">
        <v>1679</v>
      </c>
      <c r="S237" s="179" t="s">
        <v>310</v>
      </c>
      <c r="T237" s="180" t="s">
        <v>311</v>
      </c>
      <c r="U237" s="160">
        <v>0</v>
      </c>
      <c r="V237" s="160">
        <f>ROUND(E237*U237,2)</f>
        <v>0</v>
      </c>
      <c r="W237" s="160"/>
      <c r="X237" s="150"/>
      <c r="Y237" s="150"/>
      <c r="Z237" s="150"/>
      <c r="AA237" s="150"/>
      <c r="AB237" s="150"/>
      <c r="AC237" s="150"/>
      <c r="AD237" s="150"/>
      <c r="AE237" s="150"/>
      <c r="AF237" s="150"/>
      <c r="AG237" s="150" t="s">
        <v>718</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4" t="s">
        <v>1793</v>
      </c>
      <c r="D238" s="245"/>
      <c r="E238" s="245"/>
      <c r="F238" s="245"/>
      <c r="G238" s="245"/>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314</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1794</v>
      </c>
      <c r="D239" s="165"/>
      <c r="E239" s="166">
        <v>72</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335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92</v>
      </c>
      <c r="B241" s="175" t="s">
        <v>1795</v>
      </c>
      <c r="C241" s="185" t="s">
        <v>1796</v>
      </c>
      <c r="D241" s="176" t="s">
        <v>1678</v>
      </c>
      <c r="E241" s="177">
        <v>50</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t="s">
        <v>1679</v>
      </c>
      <c r="S241" s="179" t="s">
        <v>310</v>
      </c>
      <c r="T241" s="180" t="s">
        <v>311</v>
      </c>
      <c r="U241" s="160">
        <v>0</v>
      </c>
      <c r="V241" s="160">
        <f>ROUND(E241*U241,2)</f>
        <v>0</v>
      </c>
      <c r="W241" s="160"/>
      <c r="X241" s="150"/>
      <c r="Y241" s="150"/>
      <c r="Z241" s="150"/>
      <c r="AA241" s="150"/>
      <c r="AB241" s="150"/>
      <c r="AC241" s="150"/>
      <c r="AD241" s="150"/>
      <c r="AE241" s="150"/>
      <c r="AF241" s="150"/>
      <c r="AG241" s="150" t="s">
        <v>718</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315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74">
        <v>93</v>
      </c>
      <c r="B243" s="175" t="s">
        <v>1681</v>
      </c>
      <c r="C243" s="185" t="s">
        <v>1682</v>
      </c>
      <c r="D243" s="176" t="s">
        <v>377</v>
      </c>
      <c r="E243" s="177">
        <v>12</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t="s">
        <v>451</v>
      </c>
      <c r="S243" s="179" t="s">
        <v>310</v>
      </c>
      <c r="T243" s="180" t="s">
        <v>311</v>
      </c>
      <c r="U243" s="160">
        <v>0</v>
      </c>
      <c r="V243" s="160">
        <f>ROUND(E243*U243,2)</f>
        <v>0</v>
      </c>
      <c r="W243" s="160"/>
      <c r="X243" s="150"/>
      <c r="Y243" s="150"/>
      <c r="Z243" s="150"/>
      <c r="AA243" s="150"/>
      <c r="AB243" s="150"/>
      <c r="AC243" s="150"/>
      <c r="AD243" s="150"/>
      <c r="AE243" s="150"/>
      <c r="AF243" s="150"/>
      <c r="AG243" s="150" t="s">
        <v>452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33.75" outlineLevel="1" x14ac:dyDescent="0.2">
      <c r="A245" s="174">
        <v>94</v>
      </c>
      <c r="B245" s="175" t="s">
        <v>1797</v>
      </c>
      <c r="C245" s="185" t="s">
        <v>1798</v>
      </c>
      <c r="D245" s="176" t="s">
        <v>460</v>
      </c>
      <c r="E245" s="177">
        <v>75</v>
      </c>
      <c r="F245" s="178"/>
      <c r="G245" s="179">
        <f>ROUND(E245*F245,2)</f>
        <v>0</v>
      </c>
      <c r="H245" s="178"/>
      <c r="I245" s="179">
        <f>ROUND(E245*H245,2)</f>
        <v>0</v>
      </c>
      <c r="J245" s="178"/>
      <c r="K245" s="179">
        <f>ROUND(E245*J245,2)</f>
        <v>0</v>
      </c>
      <c r="L245" s="179">
        <v>21</v>
      </c>
      <c r="M245" s="179">
        <f>G245*(1+L245/100)</f>
        <v>0</v>
      </c>
      <c r="N245" s="179">
        <v>4.2000000000000002E-4</v>
      </c>
      <c r="O245" s="179">
        <f>ROUND(E245*N245,2)</f>
        <v>0.03</v>
      </c>
      <c r="P245" s="179">
        <v>0</v>
      </c>
      <c r="Q245" s="179">
        <f>ROUND(E245*P245,2)</f>
        <v>0</v>
      </c>
      <c r="R245" s="179" t="s">
        <v>451</v>
      </c>
      <c r="S245" s="179" t="s">
        <v>310</v>
      </c>
      <c r="T245" s="180" t="s">
        <v>311</v>
      </c>
      <c r="U245" s="160">
        <v>0</v>
      </c>
      <c r="V245" s="160">
        <f>ROUND(E245*U245,2)</f>
        <v>0</v>
      </c>
      <c r="W245" s="160"/>
      <c r="X245" s="150"/>
      <c r="Y245" s="150"/>
      <c r="Z245" s="150"/>
      <c r="AA245" s="150"/>
      <c r="AB245" s="150"/>
      <c r="AC245" s="150"/>
      <c r="AD245" s="150"/>
      <c r="AE245" s="150"/>
      <c r="AF245" s="150"/>
      <c r="AG245" s="150" t="s">
        <v>452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1707</v>
      </c>
      <c r="D246" s="165"/>
      <c r="E246" s="166">
        <v>75</v>
      </c>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335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33.75" outlineLevel="1" x14ac:dyDescent="0.2">
      <c r="A248" s="174">
        <v>95</v>
      </c>
      <c r="B248" s="175" t="s">
        <v>1799</v>
      </c>
      <c r="C248" s="185" t="s">
        <v>1800</v>
      </c>
      <c r="D248" s="176" t="s">
        <v>460</v>
      </c>
      <c r="E248" s="177">
        <v>100</v>
      </c>
      <c r="F248" s="178"/>
      <c r="G248" s="179">
        <f>ROUND(E248*F248,2)</f>
        <v>0</v>
      </c>
      <c r="H248" s="178"/>
      <c r="I248" s="179">
        <f>ROUND(E248*H248,2)</f>
        <v>0</v>
      </c>
      <c r="J248" s="178"/>
      <c r="K248" s="179">
        <f>ROUND(E248*J248,2)</f>
        <v>0</v>
      </c>
      <c r="L248" s="179">
        <v>21</v>
      </c>
      <c r="M248" s="179">
        <f>G248*(1+L248/100)</f>
        <v>0</v>
      </c>
      <c r="N248" s="179">
        <v>4.8000000000000001E-4</v>
      </c>
      <c r="O248" s="179">
        <f>ROUND(E248*N248,2)</f>
        <v>0.05</v>
      </c>
      <c r="P248" s="179">
        <v>0</v>
      </c>
      <c r="Q248" s="179">
        <f>ROUND(E248*P248,2)</f>
        <v>0</v>
      </c>
      <c r="R248" s="179" t="s">
        <v>451</v>
      </c>
      <c r="S248" s="179" t="s">
        <v>310</v>
      </c>
      <c r="T248" s="180" t="s">
        <v>311</v>
      </c>
      <c r="U248" s="160">
        <v>0</v>
      </c>
      <c r="V248" s="160">
        <f>ROUND(E248*U248,2)</f>
        <v>0</v>
      </c>
      <c r="W248" s="160"/>
      <c r="X248" s="150"/>
      <c r="Y248" s="150"/>
      <c r="Z248" s="150"/>
      <c r="AA248" s="150"/>
      <c r="AB248" s="150"/>
      <c r="AC248" s="150"/>
      <c r="AD248" s="150"/>
      <c r="AE248" s="150"/>
      <c r="AF248" s="150"/>
      <c r="AG248" s="150" t="s">
        <v>452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1690</v>
      </c>
      <c r="D249" s="165"/>
      <c r="E249" s="166">
        <v>100</v>
      </c>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335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315</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33.75" outlineLevel="1" x14ac:dyDescent="0.2">
      <c r="A251" s="174">
        <v>96</v>
      </c>
      <c r="B251" s="175" t="s">
        <v>1801</v>
      </c>
      <c r="C251" s="185" t="s">
        <v>1802</v>
      </c>
      <c r="D251" s="176" t="s">
        <v>460</v>
      </c>
      <c r="E251" s="177">
        <v>61</v>
      </c>
      <c r="F251" s="178"/>
      <c r="G251" s="179">
        <f>ROUND(E251*F251,2)</f>
        <v>0</v>
      </c>
      <c r="H251" s="178"/>
      <c r="I251" s="179">
        <f>ROUND(E251*H251,2)</f>
        <v>0</v>
      </c>
      <c r="J251" s="178"/>
      <c r="K251" s="179">
        <f>ROUND(E251*J251,2)</f>
        <v>0</v>
      </c>
      <c r="L251" s="179">
        <v>21</v>
      </c>
      <c r="M251" s="179">
        <f>G251*(1+L251/100)</f>
        <v>0</v>
      </c>
      <c r="N251" s="179">
        <v>1.2099999999999999E-3</v>
      </c>
      <c r="O251" s="179">
        <f>ROUND(E251*N251,2)</f>
        <v>7.0000000000000007E-2</v>
      </c>
      <c r="P251" s="179">
        <v>0</v>
      </c>
      <c r="Q251" s="179">
        <f>ROUND(E251*P251,2)</f>
        <v>0</v>
      </c>
      <c r="R251" s="179" t="s">
        <v>451</v>
      </c>
      <c r="S251" s="179" t="s">
        <v>310</v>
      </c>
      <c r="T251" s="180" t="s">
        <v>311</v>
      </c>
      <c r="U251" s="160">
        <v>0</v>
      </c>
      <c r="V251" s="160">
        <f>ROUND(E251*U251,2)</f>
        <v>0</v>
      </c>
      <c r="W251" s="160"/>
      <c r="X251" s="150"/>
      <c r="Y251" s="150"/>
      <c r="Z251" s="150"/>
      <c r="AA251" s="150"/>
      <c r="AB251" s="150"/>
      <c r="AC251" s="150"/>
      <c r="AD251" s="150"/>
      <c r="AE251" s="150"/>
      <c r="AF251" s="150"/>
      <c r="AG251" s="150" t="s">
        <v>452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1693</v>
      </c>
      <c r="D252" s="165"/>
      <c r="E252" s="166">
        <v>61</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335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x14ac:dyDescent="0.2">
      <c r="A254" s="168" t="s">
        <v>305</v>
      </c>
      <c r="B254" s="169" t="s">
        <v>136</v>
      </c>
      <c r="C254" s="184" t="s">
        <v>137</v>
      </c>
      <c r="D254" s="170"/>
      <c r="E254" s="171"/>
      <c r="F254" s="172"/>
      <c r="G254" s="172">
        <f>SUMIF(AG255:AG432,"&lt;&gt;NOR",G255:G432)</f>
        <v>0</v>
      </c>
      <c r="H254" s="172"/>
      <c r="I254" s="172">
        <f>SUM(I255:I432)</f>
        <v>0</v>
      </c>
      <c r="J254" s="172"/>
      <c r="K254" s="172">
        <f>SUM(K255:K432)</f>
        <v>0</v>
      </c>
      <c r="L254" s="172"/>
      <c r="M254" s="172">
        <f>SUM(M255:M432)</f>
        <v>0</v>
      </c>
      <c r="N254" s="172"/>
      <c r="O254" s="172">
        <f>SUM(O255:O432)</f>
        <v>0.77</v>
      </c>
      <c r="P254" s="172"/>
      <c r="Q254" s="172">
        <f>SUM(Q255:Q432)</f>
        <v>0.75</v>
      </c>
      <c r="R254" s="172"/>
      <c r="S254" s="172"/>
      <c r="T254" s="173"/>
      <c r="U254" s="167"/>
      <c r="V254" s="167">
        <f>SUM(V255:V432)</f>
        <v>0</v>
      </c>
      <c r="W254" s="167"/>
      <c r="AG254" t="s">
        <v>306</v>
      </c>
    </row>
    <row r="255" spans="1:60" outlineLevel="1" x14ac:dyDescent="0.2">
      <c r="A255" s="174">
        <v>97</v>
      </c>
      <c r="B255" s="175" t="s">
        <v>634</v>
      </c>
      <c r="C255" s="185" t="s">
        <v>635</v>
      </c>
      <c r="D255" s="176" t="s">
        <v>405</v>
      </c>
      <c r="E255" s="177">
        <v>26</v>
      </c>
      <c r="F255" s="178"/>
      <c r="G255" s="179">
        <f>ROUND(E255*F255,2)</f>
        <v>0</v>
      </c>
      <c r="H255" s="178"/>
      <c r="I255" s="179">
        <f>ROUND(E255*H255,2)</f>
        <v>0</v>
      </c>
      <c r="J255" s="178"/>
      <c r="K255" s="179">
        <f>ROUND(E255*J255,2)</f>
        <v>0</v>
      </c>
      <c r="L255" s="179">
        <v>21</v>
      </c>
      <c r="M255" s="179">
        <f>G255*(1+L255/100)</f>
        <v>0</v>
      </c>
      <c r="N255" s="179">
        <v>5.9199999999999999E-3</v>
      </c>
      <c r="O255" s="179">
        <f>ROUND(E255*N255,2)</f>
        <v>0.15</v>
      </c>
      <c r="P255" s="179">
        <v>0</v>
      </c>
      <c r="Q255" s="179">
        <f>ROUND(E255*P255,2)</f>
        <v>0</v>
      </c>
      <c r="R255" s="179" t="s">
        <v>636</v>
      </c>
      <c r="S255" s="179" t="s">
        <v>310</v>
      </c>
      <c r="T255" s="180" t="s">
        <v>311</v>
      </c>
      <c r="U255" s="160">
        <v>0</v>
      </c>
      <c r="V255" s="160">
        <f>ROUND(E255*U255,2)</f>
        <v>0</v>
      </c>
      <c r="W255" s="160"/>
      <c r="X255" s="150"/>
      <c r="Y255" s="150"/>
      <c r="Z255" s="150"/>
      <c r="AA255" s="150"/>
      <c r="AB255" s="150"/>
      <c r="AC255" s="150"/>
      <c r="AD255" s="150"/>
      <c r="AE255" s="150"/>
      <c r="AF255" s="150"/>
      <c r="AG255" s="150" t="s">
        <v>358</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4" t="s">
        <v>1803</v>
      </c>
      <c r="D256" s="245"/>
      <c r="E256" s="245"/>
      <c r="F256" s="245"/>
      <c r="G256" s="245"/>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314</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2.5" outlineLevel="1" x14ac:dyDescent="0.2">
      <c r="A258" s="174">
        <v>98</v>
      </c>
      <c r="B258" s="175" t="s">
        <v>1804</v>
      </c>
      <c r="C258" s="185" t="s">
        <v>1805</v>
      </c>
      <c r="D258" s="176" t="s">
        <v>460</v>
      </c>
      <c r="E258" s="177">
        <v>3</v>
      </c>
      <c r="F258" s="178"/>
      <c r="G258" s="179">
        <f>ROUND(E258*F258,2)</f>
        <v>0</v>
      </c>
      <c r="H258" s="178"/>
      <c r="I258" s="179">
        <f>ROUND(E258*H258,2)</f>
        <v>0</v>
      </c>
      <c r="J258" s="178"/>
      <c r="K258" s="179">
        <f>ROUND(E258*J258,2)</f>
        <v>0</v>
      </c>
      <c r="L258" s="179">
        <v>21</v>
      </c>
      <c r="M258" s="179">
        <f>G258*(1+L258/100)</f>
        <v>0</v>
      </c>
      <c r="N258" s="179">
        <v>0</v>
      </c>
      <c r="O258" s="179">
        <f>ROUND(E258*N258,2)</f>
        <v>0</v>
      </c>
      <c r="P258" s="179">
        <v>2.14E-3</v>
      </c>
      <c r="Q258" s="179">
        <f>ROUND(E258*P258,2)</f>
        <v>0.01</v>
      </c>
      <c r="R258" s="179" t="s">
        <v>725</v>
      </c>
      <c r="S258" s="179" t="s">
        <v>310</v>
      </c>
      <c r="T258" s="180" t="s">
        <v>311</v>
      </c>
      <c r="U258" s="160">
        <v>0</v>
      </c>
      <c r="V258" s="160">
        <f>ROUND(E258*U258,2)</f>
        <v>0</v>
      </c>
      <c r="W258" s="160"/>
      <c r="X258" s="150"/>
      <c r="Y258" s="150"/>
      <c r="Z258" s="150"/>
      <c r="AA258" s="150"/>
      <c r="AB258" s="150"/>
      <c r="AC258" s="150"/>
      <c r="AD258" s="150"/>
      <c r="AE258" s="150"/>
      <c r="AF258" s="150"/>
      <c r="AG258" s="150" t="s">
        <v>358</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1806</v>
      </c>
      <c r="D259" s="165"/>
      <c r="E259" s="166">
        <v>3</v>
      </c>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335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6"/>
      <c r="D260" s="247"/>
      <c r="E260" s="247"/>
      <c r="F260" s="247"/>
      <c r="G260" s="247"/>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315</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22.5" outlineLevel="1" x14ac:dyDescent="0.2">
      <c r="A261" s="174">
        <v>99</v>
      </c>
      <c r="B261" s="175" t="s">
        <v>1807</v>
      </c>
      <c r="C261" s="185" t="s">
        <v>1808</v>
      </c>
      <c r="D261" s="176" t="s">
        <v>460</v>
      </c>
      <c r="E261" s="177">
        <v>3</v>
      </c>
      <c r="F261" s="178"/>
      <c r="G261" s="179">
        <f>ROUND(E261*F261,2)</f>
        <v>0</v>
      </c>
      <c r="H261" s="178"/>
      <c r="I261" s="179">
        <f>ROUND(E261*H261,2)</f>
        <v>0</v>
      </c>
      <c r="J261" s="178"/>
      <c r="K261" s="179">
        <f>ROUND(E261*J261,2)</f>
        <v>0</v>
      </c>
      <c r="L261" s="179">
        <v>21</v>
      </c>
      <c r="M261" s="179">
        <f>G261*(1+L261/100)</f>
        <v>0</v>
      </c>
      <c r="N261" s="179">
        <v>8.8999999999999995E-4</v>
      </c>
      <c r="O261" s="179">
        <f>ROUND(E261*N261,2)</f>
        <v>0</v>
      </c>
      <c r="P261" s="179">
        <v>0</v>
      </c>
      <c r="Q261" s="179">
        <f>ROUND(E261*P261,2)</f>
        <v>0</v>
      </c>
      <c r="R261" s="179" t="s">
        <v>725</v>
      </c>
      <c r="S261" s="179" t="s">
        <v>310</v>
      </c>
      <c r="T261" s="180" t="s">
        <v>311</v>
      </c>
      <c r="U261" s="160">
        <v>0</v>
      </c>
      <c r="V261" s="160">
        <f>ROUND(E261*U261,2)</f>
        <v>0</v>
      </c>
      <c r="W261" s="160"/>
      <c r="X261" s="150"/>
      <c r="Y261" s="150"/>
      <c r="Z261" s="150"/>
      <c r="AA261" s="150"/>
      <c r="AB261" s="150"/>
      <c r="AC261" s="150"/>
      <c r="AD261" s="150"/>
      <c r="AE261" s="150"/>
      <c r="AF261" s="150"/>
      <c r="AG261" s="150" t="s">
        <v>358</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1806</v>
      </c>
      <c r="D262" s="165"/>
      <c r="E262" s="166">
        <v>3</v>
      </c>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335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6"/>
      <c r="D263" s="247"/>
      <c r="E263" s="247"/>
      <c r="F263" s="247"/>
      <c r="G263" s="247"/>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315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2.5" outlineLevel="1" x14ac:dyDescent="0.2">
      <c r="A264" s="174">
        <v>100</v>
      </c>
      <c r="B264" s="175" t="s">
        <v>1592</v>
      </c>
      <c r="C264" s="185" t="s">
        <v>1593</v>
      </c>
      <c r="D264" s="176" t="s">
        <v>405</v>
      </c>
      <c r="E264" s="177">
        <v>25.12</v>
      </c>
      <c r="F264" s="178"/>
      <c r="G264" s="179">
        <f>ROUND(E264*F264,2)</f>
        <v>0</v>
      </c>
      <c r="H264" s="178"/>
      <c r="I264" s="179">
        <f>ROUND(E264*H264,2)</f>
        <v>0</v>
      </c>
      <c r="J264" s="178"/>
      <c r="K264" s="179">
        <f>ROUND(E264*J264,2)</f>
        <v>0</v>
      </c>
      <c r="L264" s="179">
        <v>21</v>
      </c>
      <c r="M264" s="179">
        <f>G264*(1+L264/100)</f>
        <v>0</v>
      </c>
      <c r="N264" s="179">
        <v>0</v>
      </c>
      <c r="O264" s="179">
        <f>ROUND(E264*N264,2)</f>
        <v>0</v>
      </c>
      <c r="P264" s="179">
        <v>2.0999999999999999E-3</v>
      </c>
      <c r="Q264" s="179">
        <f>ROUND(E264*P264,2)</f>
        <v>0.05</v>
      </c>
      <c r="R264" s="179" t="s">
        <v>858</v>
      </c>
      <c r="S264" s="179" t="s">
        <v>310</v>
      </c>
      <c r="T264" s="180" t="s">
        <v>311</v>
      </c>
      <c r="U264" s="160">
        <v>0</v>
      </c>
      <c r="V264" s="160">
        <f>ROUND(E264*U264,2)</f>
        <v>0</v>
      </c>
      <c r="W264" s="160"/>
      <c r="X264" s="150"/>
      <c r="Y264" s="150"/>
      <c r="Z264" s="150"/>
      <c r="AA264" s="150"/>
      <c r="AB264" s="150"/>
      <c r="AC264" s="150"/>
      <c r="AD264" s="150"/>
      <c r="AE264" s="150"/>
      <c r="AF264" s="150"/>
      <c r="AG264" s="150" t="s">
        <v>358</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1809</v>
      </c>
      <c r="D265" s="165"/>
      <c r="E265" s="166">
        <v>25.12</v>
      </c>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335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46"/>
      <c r="D266" s="247"/>
      <c r="E266" s="247"/>
      <c r="F266" s="247"/>
      <c r="G266" s="247"/>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315</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74">
        <v>101</v>
      </c>
      <c r="B267" s="175" t="s">
        <v>1810</v>
      </c>
      <c r="C267" s="185" t="s">
        <v>1811</v>
      </c>
      <c r="D267" s="176" t="s">
        <v>377</v>
      </c>
      <c r="E267" s="177">
        <v>5</v>
      </c>
      <c r="F267" s="178"/>
      <c r="G267" s="179">
        <f>ROUND(E267*F267,2)</f>
        <v>0</v>
      </c>
      <c r="H267" s="178"/>
      <c r="I267" s="179">
        <f>ROUND(E267*H267,2)</f>
        <v>0</v>
      </c>
      <c r="J267" s="178"/>
      <c r="K267" s="179">
        <f>ROUND(E267*J267,2)</f>
        <v>0</v>
      </c>
      <c r="L267" s="179">
        <v>21</v>
      </c>
      <c r="M267" s="179">
        <f>G267*(1+L267/100)</f>
        <v>0</v>
      </c>
      <c r="N267" s="179">
        <v>1.0499999999999999E-3</v>
      </c>
      <c r="O267" s="179">
        <f>ROUND(E267*N267,2)</f>
        <v>0.01</v>
      </c>
      <c r="P267" s="179">
        <v>0</v>
      </c>
      <c r="Q267" s="179">
        <f>ROUND(E267*P267,2)</f>
        <v>0</v>
      </c>
      <c r="R267" s="179" t="s">
        <v>858</v>
      </c>
      <c r="S267" s="179" t="s">
        <v>310</v>
      </c>
      <c r="T267" s="180" t="s">
        <v>311</v>
      </c>
      <c r="U267" s="160">
        <v>0</v>
      </c>
      <c r="V267" s="160">
        <f>ROUND(E267*U267,2)</f>
        <v>0</v>
      </c>
      <c r="W267" s="160"/>
      <c r="X267" s="150"/>
      <c r="Y267" s="150"/>
      <c r="Z267" s="150"/>
      <c r="AA267" s="150"/>
      <c r="AB267" s="150"/>
      <c r="AC267" s="150"/>
      <c r="AD267" s="150"/>
      <c r="AE267" s="150"/>
      <c r="AF267" s="150"/>
      <c r="AG267" s="150" t="s">
        <v>358</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42"/>
      <c r="D268" s="243"/>
      <c r="E268" s="243"/>
      <c r="F268" s="243"/>
      <c r="G268" s="243"/>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315</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74">
        <v>102</v>
      </c>
      <c r="B269" s="175" t="s">
        <v>1812</v>
      </c>
      <c r="C269" s="185" t="s">
        <v>1813</v>
      </c>
      <c r="D269" s="176" t="s">
        <v>377</v>
      </c>
      <c r="E269" s="177">
        <v>4</v>
      </c>
      <c r="F269" s="178"/>
      <c r="G269" s="179">
        <f>ROUND(E269*F269,2)</f>
        <v>0</v>
      </c>
      <c r="H269" s="178"/>
      <c r="I269" s="179">
        <f>ROUND(E269*H269,2)</f>
        <v>0</v>
      </c>
      <c r="J269" s="178"/>
      <c r="K269" s="179">
        <f>ROUND(E269*J269,2)</f>
        <v>0</v>
      </c>
      <c r="L269" s="179">
        <v>21</v>
      </c>
      <c r="M269" s="179">
        <f>G269*(1+L269/100)</f>
        <v>0</v>
      </c>
      <c r="N269" s="179">
        <v>2.0500000000000002E-3</v>
      </c>
      <c r="O269" s="179">
        <f>ROUND(E269*N269,2)</f>
        <v>0.01</v>
      </c>
      <c r="P269" s="179">
        <v>0</v>
      </c>
      <c r="Q269" s="179">
        <f>ROUND(E269*P269,2)</f>
        <v>0</v>
      </c>
      <c r="R269" s="179" t="s">
        <v>858</v>
      </c>
      <c r="S269" s="179" t="s">
        <v>310</v>
      </c>
      <c r="T269" s="180" t="s">
        <v>311</v>
      </c>
      <c r="U269" s="160">
        <v>0</v>
      </c>
      <c r="V269" s="160">
        <f>ROUND(E269*U269,2)</f>
        <v>0</v>
      </c>
      <c r="W269" s="160"/>
      <c r="X269" s="150"/>
      <c r="Y269" s="150"/>
      <c r="Z269" s="150"/>
      <c r="AA269" s="150"/>
      <c r="AB269" s="150"/>
      <c r="AC269" s="150"/>
      <c r="AD269" s="150"/>
      <c r="AE269" s="150"/>
      <c r="AF269" s="150"/>
      <c r="AG269" s="150" t="s">
        <v>358</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2"/>
      <c r="D270" s="243"/>
      <c r="E270" s="243"/>
      <c r="F270" s="243"/>
      <c r="G270" s="243"/>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315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103</v>
      </c>
      <c r="B271" s="175" t="s">
        <v>1600</v>
      </c>
      <c r="C271" s="185" t="s">
        <v>1601</v>
      </c>
      <c r="D271" s="176" t="s">
        <v>1602</v>
      </c>
      <c r="E271" s="177">
        <v>50</v>
      </c>
      <c r="F271" s="178"/>
      <c r="G271" s="179">
        <f>ROUND(E271*F271,2)</f>
        <v>0</v>
      </c>
      <c r="H271" s="178"/>
      <c r="I271" s="179">
        <f>ROUND(E271*H271,2)</f>
        <v>0</v>
      </c>
      <c r="J271" s="178"/>
      <c r="K271" s="179">
        <f>ROUND(E271*J271,2)</f>
        <v>0</v>
      </c>
      <c r="L271" s="179">
        <v>21</v>
      </c>
      <c r="M271" s="179">
        <f>G271*(1+L271/100)</f>
        <v>0</v>
      </c>
      <c r="N271" s="179">
        <v>1.1299999999999999E-3</v>
      </c>
      <c r="O271" s="179">
        <f>ROUND(E271*N271,2)</f>
        <v>0.06</v>
      </c>
      <c r="P271" s="179">
        <v>0</v>
      </c>
      <c r="Q271" s="179">
        <f>ROUND(E271*P271,2)</f>
        <v>0</v>
      </c>
      <c r="R271" s="179" t="s">
        <v>1603</v>
      </c>
      <c r="S271" s="179" t="s">
        <v>310</v>
      </c>
      <c r="T271" s="180" t="s">
        <v>311</v>
      </c>
      <c r="U271" s="160">
        <v>0</v>
      </c>
      <c r="V271" s="160">
        <f>ROUND(E271*U271,2)</f>
        <v>0</v>
      </c>
      <c r="W271" s="160"/>
      <c r="X271" s="150"/>
      <c r="Y271" s="150"/>
      <c r="Z271" s="150"/>
      <c r="AA271" s="150"/>
      <c r="AB271" s="150"/>
      <c r="AC271" s="150"/>
      <c r="AD271" s="150"/>
      <c r="AE271" s="150"/>
      <c r="AF271" s="150"/>
      <c r="AG271" s="150" t="s">
        <v>358</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2"/>
      <c r="D272" s="243"/>
      <c r="E272" s="243"/>
      <c r="F272" s="243"/>
      <c r="G272" s="243"/>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74">
        <v>104</v>
      </c>
      <c r="B273" s="175" t="s">
        <v>1814</v>
      </c>
      <c r="C273" s="185" t="s">
        <v>1815</v>
      </c>
      <c r="D273" s="176" t="s">
        <v>460</v>
      </c>
      <c r="E273" s="177">
        <v>80</v>
      </c>
      <c r="F273" s="178"/>
      <c r="G273" s="179">
        <f>ROUND(E273*F273,2)</f>
        <v>0</v>
      </c>
      <c r="H273" s="178"/>
      <c r="I273" s="179">
        <f>ROUND(E273*H273,2)</f>
        <v>0</v>
      </c>
      <c r="J273" s="178"/>
      <c r="K273" s="179">
        <f>ROUND(E273*J273,2)</f>
        <v>0</v>
      </c>
      <c r="L273" s="179">
        <v>21</v>
      </c>
      <c r="M273" s="179">
        <f>G273*(1+L273/100)</f>
        <v>0</v>
      </c>
      <c r="N273" s="179">
        <v>9.0000000000000006E-5</v>
      </c>
      <c r="O273" s="179">
        <f>ROUND(E273*N273,2)</f>
        <v>0.01</v>
      </c>
      <c r="P273" s="179">
        <v>8.5800000000000008E-3</v>
      </c>
      <c r="Q273" s="179">
        <f>ROUND(E273*P273,2)</f>
        <v>0.69</v>
      </c>
      <c r="R273" s="179" t="s">
        <v>1603</v>
      </c>
      <c r="S273" s="179" t="s">
        <v>310</v>
      </c>
      <c r="T273" s="180" t="s">
        <v>311</v>
      </c>
      <c r="U273" s="160">
        <v>0</v>
      </c>
      <c r="V273" s="160">
        <f>ROUND(E273*U273,2)</f>
        <v>0</v>
      </c>
      <c r="W273" s="160"/>
      <c r="X273" s="150"/>
      <c r="Y273" s="150"/>
      <c r="Z273" s="150"/>
      <c r="AA273" s="150"/>
      <c r="AB273" s="150"/>
      <c r="AC273" s="150"/>
      <c r="AD273" s="150"/>
      <c r="AE273" s="150"/>
      <c r="AF273" s="150"/>
      <c r="AG273" s="150" t="s">
        <v>358</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45" outlineLevel="1" x14ac:dyDescent="0.2">
      <c r="A274" s="157"/>
      <c r="B274" s="158"/>
      <c r="C274" s="244" t="s">
        <v>1816</v>
      </c>
      <c r="D274" s="245"/>
      <c r="E274" s="245"/>
      <c r="F274" s="245"/>
      <c r="G274" s="245"/>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314</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81" t="str">
        <f>C274</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274" s="150"/>
      <c r="BC274" s="150"/>
      <c r="BD274" s="150"/>
      <c r="BE274" s="150"/>
      <c r="BF274" s="150"/>
      <c r="BG274" s="150"/>
      <c r="BH274" s="150"/>
    </row>
    <row r="275" spans="1:60" outlineLevel="1" x14ac:dyDescent="0.2">
      <c r="A275" s="157"/>
      <c r="B275" s="158"/>
      <c r="C275" s="246"/>
      <c r="D275" s="247"/>
      <c r="E275" s="247"/>
      <c r="F275" s="247"/>
      <c r="G275" s="247"/>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315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22.5" outlineLevel="1" x14ac:dyDescent="0.2">
      <c r="A276" s="174">
        <v>105</v>
      </c>
      <c r="B276" s="175" t="s">
        <v>1708</v>
      </c>
      <c r="C276" s="185" t="s">
        <v>1709</v>
      </c>
      <c r="D276" s="176" t="s">
        <v>460</v>
      </c>
      <c r="E276" s="177">
        <v>188</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t="s">
        <v>1603</v>
      </c>
      <c r="S276" s="179" t="s">
        <v>310</v>
      </c>
      <c r="T276" s="180" t="s">
        <v>311</v>
      </c>
      <c r="U276" s="160">
        <v>0</v>
      </c>
      <c r="V276" s="160">
        <f>ROUND(E276*U276,2)</f>
        <v>0</v>
      </c>
      <c r="W276" s="160"/>
      <c r="X276" s="150"/>
      <c r="Y276" s="150"/>
      <c r="Z276" s="150"/>
      <c r="AA276" s="150"/>
      <c r="AB276" s="150"/>
      <c r="AC276" s="150"/>
      <c r="AD276" s="150"/>
      <c r="AE276" s="150"/>
      <c r="AF276" s="150"/>
      <c r="AG276" s="150" t="s">
        <v>358</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22.5" outlineLevel="1" x14ac:dyDescent="0.2">
      <c r="A278" s="174">
        <v>106</v>
      </c>
      <c r="B278" s="175" t="s">
        <v>1610</v>
      </c>
      <c r="C278" s="185" t="s">
        <v>1611</v>
      </c>
      <c r="D278" s="176" t="s">
        <v>398</v>
      </c>
      <c r="E278" s="177">
        <v>0.73914999999999997</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t="s">
        <v>1603</v>
      </c>
      <c r="S278" s="179" t="s">
        <v>310</v>
      </c>
      <c r="T278" s="180" t="s">
        <v>311</v>
      </c>
      <c r="U278" s="160">
        <v>0</v>
      </c>
      <c r="V278" s="160">
        <f>ROUND(E278*U278,2)</f>
        <v>0</v>
      </c>
      <c r="W278" s="160"/>
      <c r="X278" s="150"/>
      <c r="Y278" s="150"/>
      <c r="Z278" s="150"/>
      <c r="AA278" s="150"/>
      <c r="AB278" s="150"/>
      <c r="AC278" s="150"/>
      <c r="AD278" s="150"/>
      <c r="AE278" s="150"/>
      <c r="AF278" s="150"/>
      <c r="AG278" s="150" t="s">
        <v>358</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1817</v>
      </c>
      <c r="D279" s="165"/>
      <c r="E279" s="166">
        <v>0.69</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335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1818</v>
      </c>
      <c r="D280" s="165"/>
      <c r="E280" s="166">
        <v>0.05</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335</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6"/>
      <c r="D281" s="247"/>
      <c r="E281" s="247"/>
      <c r="F281" s="247"/>
      <c r="G281" s="247"/>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315</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107</v>
      </c>
      <c r="B282" s="175" t="s">
        <v>1819</v>
      </c>
      <c r="C282" s="185" t="s">
        <v>1820</v>
      </c>
      <c r="D282" s="176" t="s">
        <v>1602</v>
      </c>
      <c r="E282" s="177">
        <v>1</v>
      </c>
      <c r="F282" s="178"/>
      <c r="G282" s="179">
        <f>ROUND(E282*F282,2)</f>
        <v>0</v>
      </c>
      <c r="H282" s="178"/>
      <c r="I282" s="179">
        <f>ROUND(E282*H282,2)</f>
        <v>0</v>
      </c>
      <c r="J282" s="178"/>
      <c r="K282" s="179">
        <f>ROUND(E282*J282,2)</f>
        <v>0</v>
      </c>
      <c r="L282" s="179">
        <v>21</v>
      </c>
      <c r="M282" s="179">
        <f>G282*(1+L282/100)</f>
        <v>0</v>
      </c>
      <c r="N282" s="179">
        <v>5.7099999999999998E-3</v>
      </c>
      <c r="O282" s="179">
        <f>ROUND(E282*N282,2)</f>
        <v>0.01</v>
      </c>
      <c r="P282" s="179">
        <v>0</v>
      </c>
      <c r="Q282" s="179">
        <f>ROUND(E282*P282,2)</f>
        <v>0</v>
      </c>
      <c r="R282" s="179" t="s">
        <v>1603</v>
      </c>
      <c r="S282" s="179" t="s">
        <v>310</v>
      </c>
      <c r="T282" s="180" t="s">
        <v>311</v>
      </c>
      <c r="U282" s="160">
        <v>0</v>
      </c>
      <c r="V282" s="160">
        <f>ROUND(E282*U282,2)</f>
        <v>0</v>
      </c>
      <c r="W282" s="160"/>
      <c r="X282" s="150"/>
      <c r="Y282" s="150"/>
      <c r="Z282" s="150"/>
      <c r="AA282" s="150"/>
      <c r="AB282" s="150"/>
      <c r="AC282" s="150"/>
      <c r="AD282" s="150"/>
      <c r="AE282" s="150"/>
      <c r="AF282" s="150"/>
      <c r="AG282" s="150" t="s">
        <v>358</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4" t="s">
        <v>1821</v>
      </c>
      <c r="D283" s="245"/>
      <c r="E283" s="245"/>
      <c r="F283" s="245"/>
      <c r="G283" s="245"/>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314</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46"/>
      <c r="D284" s="247"/>
      <c r="E284" s="247"/>
      <c r="F284" s="247"/>
      <c r="G284" s="247"/>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315</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ht="33.75" outlineLevel="1" x14ac:dyDescent="0.2">
      <c r="A285" s="174">
        <v>108</v>
      </c>
      <c r="B285" s="175" t="s">
        <v>1822</v>
      </c>
      <c r="C285" s="185" t="s">
        <v>1823</v>
      </c>
      <c r="D285" s="176" t="s">
        <v>377</v>
      </c>
      <c r="E285" s="177">
        <v>1</v>
      </c>
      <c r="F285" s="178"/>
      <c r="G285" s="179">
        <f>ROUND(E285*F285,2)</f>
        <v>0</v>
      </c>
      <c r="H285" s="178"/>
      <c r="I285" s="179">
        <f>ROUND(E285*H285,2)</f>
        <v>0</v>
      </c>
      <c r="J285" s="178"/>
      <c r="K285" s="179">
        <f>ROUND(E285*J285,2)</f>
        <v>0</v>
      </c>
      <c r="L285" s="179">
        <v>21</v>
      </c>
      <c r="M285" s="179">
        <f>G285*(1+L285/100)</f>
        <v>0</v>
      </c>
      <c r="N285" s="179">
        <v>3.0589999999999999E-2</v>
      </c>
      <c r="O285" s="179">
        <f>ROUND(E285*N285,2)</f>
        <v>0.03</v>
      </c>
      <c r="P285" s="179">
        <v>0</v>
      </c>
      <c r="Q285" s="179">
        <f>ROUND(E285*P285,2)</f>
        <v>0</v>
      </c>
      <c r="R285" s="179" t="s">
        <v>1603</v>
      </c>
      <c r="S285" s="179" t="s">
        <v>310</v>
      </c>
      <c r="T285" s="180" t="s">
        <v>311</v>
      </c>
      <c r="U285" s="160">
        <v>0</v>
      </c>
      <c r="V285" s="160">
        <f>ROUND(E285*U285,2)</f>
        <v>0</v>
      </c>
      <c r="W285" s="160"/>
      <c r="X285" s="150"/>
      <c r="Y285" s="150"/>
      <c r="Z285" s="150"/>
      <c r="AA285" s="150"/>
      <c r="AB285" s="150"/>
      <c r="AC285" s="150"/>
      <c r="AD285" s="150"/>
      <c r="AE285" s="150"/>
      <c r="AF285" s="150"/>
      <c r="AG285" s="150" t="s">
        <v>358</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2"/>
      <c r="D286" s="243"/>
      <c r="E286" s="243"/>
      <c r="F286" s="243"/>
      <c r="G286" s="243"/>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315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22.5" outlineLevel="1" x14ac:dyDescent="0.2">
      <c r="A287" s="174">
        <v>109</v>
      </c>
      <c r="B287" s="175" t="s">
        <v>1824</v>
      </c>
      <c r="C287" s="185" t="s">
        <v>1825</v>
      </c>
      <c r="D287" s="176" t="s">
        <v>1602</v>
      </c>
      <c r="E287" s="177">
        <v>2</v>
      </c>
      <c r="F287" s="178"/>
      <c r="G287" s="179">
        <f>ROUND(E287*F287,2)</f>
        <v>0</v>
      </c>
      <c r="H287" s="178"/>
      <c r="I287" s="179">
        <f>ROUND(E287*H287,2)</f>
        <v>0</v>
      </c>
      <c r="J287" s="178"/>
      <c r="K287" s="179">
        <f>ROUND(E287*J287,2)</f>
        <v>0</v>
      </c>
      <c r="L287" s="179">
        <v>21</v>
      </c>
      <c r="M287" s="179">
        <f>G287*(1+L287/100)</f>
        <v>0</v>
      </c>
      <c r="N287" s="179">
        <v>6.62E-3</v>
      </c>
      <c r="O287" s="179">
        <f>ROUND(E287*N287,2)</f>
        <v>0.01</v>
      </c>
      <c r="P287" s="179">
        <v>0</v>
      </c>
      <c r="Q287" s="179">
        <f>ROUND(E287*P287,2)</f>
        <v>0</v>
      </c>
      <c r="R287" s="179" t="s">
        <v>1603</v>
      </c>
      <c r="S287" s="179" t="s">
        <v>310</v>
      </c>
      <c r="T287" s="180" t="s">
        <v>311</v>
      </c>
      <c r="U287" s="160">
        <v>0</v>
      </c>
      <c r="V287" s="160">
        <f>ROUND(E287*U287,2)</f>
        <v>0</v>
      </c>
      <c r="W287" s="160"/>
      <c r="X287" s="150"/>
      <c r="Y287" s="150"/>
      <c r="Z287" s="150"/>
      <c r="AA287" s="150"/>
      <c r="AB287" s="150"/>
      <c r="AC287" s="150"/>
      <c r="AD287" s="150"/>
      <c r="AE287" s="150"/>
      <c r="AF287" s="150"/>
      <c r="AG287" s="150" t="s">
        <v>358</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42"/>
      <c r="D288" s="243"/>
      <c r="E288" s="243"/>
      <c r="F288" s="243"/>
      <c r="G288" s="243"/>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2.5" outlineLevel="1" x14ac:dyDescent="0.2">
      <c r="A289" s="174">
        <v>110</v>
      </c>
      <c r="B289" s="175" t="s">
        <v>1826</v>
      </c>
      <c r="C289" s="185" t="s">
        <v>1827</v>
      </c>
      <c r="D289" s="176" t="s">
        <v>1602</v>
      </c>
      <c r="E289" s="177">
        <v>9</v>
      </c>
      <c r="F289" s="178"/>
      <c r="G289" s="179">
        <f>ROUND(E289*F289,2)</f>
        <v>0</v>
      </c>
      <c r="H289" s="178"/>
      <c r="I289" s="179">
        <f>ROUND(E289*H289,2)</f>
        <v>0</v>
      </c>
      <c r="J289" s="178"/>
      <c r="K289" s="179">
        <f>ROUND(E289*J289,2)</f>
        <v>0</v>
      </c>
      <c r="L289" s="179">
        <v>21</v>
      </c>
      <c r="M289" s="179">
        <f>G289*(1+L289/100)</f>
        <v>0</v>
      </c>
      <c r="N289" s="179">
        <v>8.4600000000000005E-3</v>
      </c>
      <c r="O289" s="179">
        <f>ROUND(E289*N289,2)</f>
        <v>0.08</v>
      </c>
      <c r="P289" s="179">
        <v>0</v>
      </c>
      <c r="Q289" s="179">
        <f>ROUND(E289*P289,2)</f>
        <v>0</v>
      </c>
      <c r="R289" s="179" t="s">
        <v>1603</v>
      </c>
      <c r="S289" s="179" t="s">
        <v>310</v>
      </c>
      <c r="T289" s="180" t="s">
        <v>311</v>
      </c>
      <c r="U289" s="160">
        <v>0</v>
      </c>
      <c r="V289" s="160">
        <f>ROUND(E289*U289,2)</f>
        <v>0</v>
      </c>
      <c r="W289" s="160"/>
      <c r="X289" s="150"/>
      <c r="Y289" s="150"/>
      <c r="Z289" s="150"/>
      <c r="AA289" s="150"/>
      <c r="AB289" s="150"/>
      <c r="AC289" s="150"/>
      <c r="AD289" s="150"/>
      <c r="AE289" s="150"/>
      <c r="AF289" s="150"/>
      <c r="AG289" s="150" t="s">
        <v>358</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1828</v>
      </c>
      <c r="D290" s="165"/>
      <c r="E290" s="166">
        <v>4</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335</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1829</v>
      </c>
      <c r="D291" s="165"/>
      <c r="E291" s="166">
        <v>5</v>
      </c>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6"/>
      <c r="D292" s="247"/>
      <c r="E292" s="247"/>
      <c r="F292" s="247"/>
      <c r="G292" s="247"/>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315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ht="22.5" outlineLevel="1" x14ac:dyDescent="0.2">
      <c r="A293" s="174">
        <v>111</v>
      </c>
      <c r="B293" s="175" t="s">
        <v>1830</v>
      </c>
      <c r="C293" s="185" t="s">
        <v>1831</v>
      </c>
      <c r="D293" s="176" t="s">
        <v>377</v>
      </c>
      <c r="E293" s="177">
        <v>5</v>
      </c>
      <c r="F293" s="178"/>
      <c r="G293" s="179">
        <f>ROUND(E293*F293,2)</f>
        <v>0</v>
      </c>
      <c r="H293" s="178"/>
      <c r="I293" s="179">
        <f>ROUND(E293*H293,2)</f>
        <v>0</v>
      </c>
      <c r="J293" s="178"/>
      <c r="K293" s="179">
        <f>ROUND(E293*J293,2)</f>
        <v>0</v>
      </c>
      <c r="L293" s="179">
        <v>21</v>
      </c>
      <c r="M293" s="179">
        <f>G293*(1+L293/100)</f>
        <v>0</v>
      </c>
      <c r="N293" s="179">
        <v>6.0400000000000002E-3</v>
      </c>
      <c r="O293" s="179">
        <f>ROUND(E293*N293,2)</f>
        <v>0.03</v>
      </c>
      <c r="P293" s="179">
        <v>0</v>
      </c>
      <c r="Q293" s="179">
        <f>ROUND(E293*P293,2)</f>
        <v>0</v>
      </c>
      <c r="R293" s="179" t="s">
        <v>1603</v>
      </c>
      <c r="S293" s="179" t="s">
        <v>310</v>
      </c>
      <c r="T293" s="180" t="s">
        <v>311</v>
      </c>
      <c r="U293" s="160">
        <v>0</v>
      </c>
      <c r="V293" s="160">
        <f>ROUND(E293*U293,2)</f>
        <v>0</v>
      </c>
      <c r="W293" s="160"/>
      <c r="X293" s="150"/>
      <c r="Y293" s="150"/>
      <c r="Z293" s="150"/>
      <c r="AA293" s="150"/>
      <c r="AB293" s="150"/>
      <c r="AC293" s="150"/>
      <c r="AD293" s="150"/>
      <c r="AE293" s="150"/>
      <c r="AF293" s="150"/>
      <c r="AG293" s="150" t="s">
        <v>358</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42"/>
      <c r="D294" s="243"/>
      <c r="E294" s="243"/>
      <c r="F294" s="243"/>
      <c r="G294" s="243"/>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315</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74">
        <v>112</v>
      </c>
      <c r="B295" s="175" t="s">
        <v>1832</v>
      </c>
      <c r="C295" s="185" t="s">
        <v>1833</v>
      </c>
      <c r="D295" s="176" t="s">
        <v>377</v>
      </c>
      <c r="E295" s="177">
        <v>2</v>
      </c>
      <c r="F295" s="178"/>
      <c r="G295" s="179">
        <f>ROUND(E295*F295,2)</f>
        <v>0</v>
      </c>
      <c r="H295" s="178"/>
      <c r="I295" s="179">
        <f>ROUND(E295*H295,2)</f>
        <v>0</v>
      </c>
      <c r="J295" s="178"/>
      <c r="K295" s="179">
        <f>ROUND(E295*J295,2)</f>
        <v>0</v>
      </c>
      <c r="L295" s="179">
        <v>21</v>
      </c>
      <c r="M295" s="179">
        <f>G295*(1+L295/100)</f>
        <v>0</v>
      </c>
      <c r="N295" s="179">
        <v>0</v>
      </c>
      <c r="O295" s="179">
        <f>ROUND(E295*N295,2)</f>
        <v>0</v>
      </c>
      <c r="P295" s="179">
        <v>0</v>
      </c>
      <c r="Q295" s="179">
        <f>ROUND(E295*P295,2)</f>
        <v>0</v>
      </c>
      <c r="R295" s="179" t="s">
        <v>1603</v>
      </c>
      <c r="S295" s="179" t="s">
        <v>310</v>
      </c>
      <c r="T295" s="180" t="s">
        <v>311</v>
      </c>
      <c r="U295" s="160">
        <v>0</v>
      </c>
      <c r="V295" s="160">
        <f>ROUND(E295*U295,2)</f>
        <v>0</v>
      </c>
      <c r="W295" s="160"/>
      <c r="X295" s="150"/>
      <c r="Y295" s="150"/>
      <c r="Z295" s="150"/>
      <c r="AA295" s="150"/>
      <c r="AB295" s="150"/>
      <c r="AC295" s="150"/>
      <c r="AD295" s="150"/>
      <c r="AE295" s="150"/>
      <c r="AF295" s="150"/>
      <c r="AG295" s="150" t="s">
        <v>358</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4" t="s">
        <v>1821</v>
      </c>
      <c r="D296" s="245"/>
      <c r="E296" s="245"/>
      <c r="F296" s="245"/>
      <c r="G296" s="245"/>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314</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6"/>
      <c r="D297" s="247"/>
      <c r="E297" s="247"/>
      <c r="F297" s="247"/>
      <c r="G297" s="247"/>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74">
        <v>113</v>
      </c>
      <c r="B298" s="175" t="s">
        <v>1834</v>
      </c>
      <c r="C298" s="185" t="s">
        <v>1835</v>
      </c>
      <c r="D298" s="176" t="s">
        <v>377</v>
      </c>
      <c r="E298" s="177">
        <v>4</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t="s">
        <v>1603</v>
      </c>
      <c r="S298" s="179" t="s">
        <v>310</v>
      </c>
      <c r="T298" s="180" t="s">
        <v>311</v>
      </c>
      <c r="U298" s="160">
        <v>0</v>
      </c>
      <c r="V298" s="160">
        <f>ROUND(E298*U298,2)</f>
        <v>0</v>
      </c>
      <c r="W298" s="160"/>
      <c r="X298" s="150"/>
      <c r="Y298" s="150"/>
      <c r="Z298" s="150"/>
      <c r="AA298" s="150"/>
      <c r="AB298" s="150"/>
      <c r="AC298" s="150"/>
      <c r="AD298" s="150"/>
      <c r="AE298" s="150"/>
      <c r="AF298" s="150"/>
      <c r="AG298" s="150" t="s">
        <v>358</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4" t="s">
        <v>1821</v>
      </c>
      <c r="D299" s="245"/>
      <c r="E299" s="245"/>
      <c r="F299" s="245"/>
      <c r="G299" s="245"/>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314</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6"/>
      <c r="D300" s="247"/>
      <c r="E300" s="247"/>
      <c r="F300" s="247"/>
      <c r="G300" s="247"/>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315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2.5" outlineLevel="1" x14ac:dyDescent="0.2">
      <c r="A301" s="174">
        <v>114</v>
      </c>
      <c r="B301" s="175" t="s">
        <v>1836</v>
      </c>
      <c r="C301" s="185" t="s">
        <v>1837</v>
      </c>
      <c r="D301" s="176" t="s">
        <v>377</v>
      </c>
      <c r="E301" s="177">
        <v>8</v>
      </c>
      <c r="F301" s="178"/>
      <c r="G301" s="179">
        <f>ROUND(E301*F301,2)</f>
        <v>0</v>
      </c>
      <c r="H301" s="178"/>
      <c r="I301" s="179">
        <f>ROUND(E301*H301,2)</f>
        <v>0</v>
      </c>
      <c r="J301" s="178"/>
      <c r="K301" s="179">
        <f>ROUND(E301*J301,2)</f>
        <v>0</v>
      </c>
      <c r="L301" s="179">
        <v>21</v>
      </c>
      <c r="M301" s="179">
        <f>G301*(1+L301/100)</f>
        <v>0</v>
      </c>
      <c r="N301" s="179">
        <v>6.8000000000000005E-4</v>
      </c>
      <c r="O301" s="179">
        <f>ROUND(E301*N301,2)</f>
        <v>0.01</v>
      </c>
      <c r="P301" s="179">
        <v>0</v>
      </c>
      <c r="Q301" s="179">
        <f>ROUND(E301*P301,2)</f>
        <v>0</v>
      </c>
      <c r="R301" s="179" t="s">
        <v>1603</v>
      </c>
      <c r="S301" s="179" t="s">
        <v>310</v>
      </c>
      <c r="T301" s="180" t="s">
        <v>311</v>
      </c>
      <c r="U301" s="160">
        <v>0</v>
      </c>
      <c r="V301" s="160">
        <f>ROUND(E301*U301,2)</f>
        <v>0</v>
      </c>
      <c r="W301" s="160"/>
      <c r="X301" s="150"/>
      <c r="Y301" s="150"/>
      <c r="Z301" s="150"/>
      <c r="AA301" s="150"/>
      <c r="AB301" s="150"/>
      <c r="AC301" s="150"/>
      <c r="AD301" s="150"/>
      <c r="AE301" s="150"/>
      <c r="AF301" s="150"/>
      <c r="AG301" s="150" t="s">
        <v>358</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2"/>
      <c r="D302" s="243"/>
      <c r="E302" s="243"/>
      <c r="F302" s="243"/>
      <c r="G302" s="243"/>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315</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74">
        <v>115</v>
      </c>
      <c r="B303" s="175" t="s">
        <v>1838</v>
      </c>
      <c r="C303" s="185" t="s">
        <v>1839</v>
      </c>
      <c r="D303" s="176" t="s">
        <v>377</v>
      </c>
      <c r="E303" s="177">
        <v>4</v>
      </c>
      <c r="F303" s="178"/>
      <c r="G303" s="179">
        <f>ROUND(E303*F303,2)</f>
        <v>0</v>
      </c>
      <c r="H303" s="178"/>
      <c r="I303" s="179">
        <f>ROUND(E303*H303,2)</f>
        <v>0</v>
      </c>
      <c r="J303" s="178"/>
      <c r="K303" s="179">
        <f>ROUND(E303*J303,2)</f>
        <v>0</v>
      </c>
      <c r="L303" s="179">
        <v>21</v>
      </c>
      <c r="M303" s="179">
        <f>G303*(1+L303/100)</f>
        <v>0</v>
      </c>
      <c r="N303" s="179">
        <v>1.0399999999999999E-3</v>
      </c>
      <c r="O303" s="179">
        <f>ROUND(E303*N303,2)</f>
        <v>0</v>
      </c>
      <c r="P303" s="179">
        <v>0</v>
      </c>
      <c r="Q303" s="179">
        <f>ROUND(E303*P303,2)</f>
        <v>0</v>
      </c>
      <c r="R303" s="179" t="s">
        <v>1603</v>
      </c>
      <c r="S303" s="179" t="s">
        <v>310</v>
      </c>
      <c r="T303" s="180" t="s">
        <v>311</v>
      </c>
      <c r="U303" s="160">
        <v>0</v>
      </c>
      <c r="V303" s="160">
        <f>ROUND(E303*U303,2)</f>
        <v>0</v>
      </c>
      <c r="W303" s="160"/>
      <c r="X303" s="150"/>
      <c r="Y303" s="150"/>
      <c r="Z303" s="150"/>
      <c r="AA303" s="150"/>
      <c r="AB303" s="150"/>
      <c r="AC303" s="150"/>
      <c r="AD303" s="150"/>
      <c r="AE303" s="150"/>
      <c r="AF303" s="150"/>
      <c r="AG303" s="150" t="s">
        <v>358</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2"/>
      <c r="D304" s="243"/>
      <c r="E304" s="243"/>
      <c r="F304" s="243"/>
      <c r="G304" s="243"/>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315</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ht="22.5" outlineLevel="1" x14ac:dyDescent="0.2">
      <c r="A305" s="174">
        <v>116</v>
      </c>
      <c r="B305" s="175" t="s">
        <v>1730</v>
      </c>
      <c r="C305" s="185" t="s">
        <v>1731</v>
      </c>
      <c r="D305" s="176" t="s">
        <v>377</v>
      </c>
      <c r="E305" s="177">
        <v>2</v>
      </c>
      <c r="F305" s="178"/>
      <c r="G305" s="179">
        <f>ROUND(E305*F305,2)</f>
        <v>0</v>
      </c>
      <c r="H305" s="178"/>
      <c r="I305" s="179">
        <f>ROUND(E305*H305,2)</f>
        <v>0</v>
      </c>
      <c r="J305" s="178"/>
      <c r="K305" s="179">
        <f>ROUND(E305*J305,2)</f>
        <v>0</v>
      </c>
      <c r="L305" s="179">
        <v>21</v>
      </c>
      <c r="M305" s="179">
        <f>G305*(1+L305/100)</f>
        <v>0</v>
      </c>
      <c r="N305" s="179">
        <v>1.6299999999999999E-3</v>
      </c>
      <c r="O305" s="179">
        <f>ROUND(E305*N305,2)</f>
        <v>0</v>
      </c>
      <c r="P305" s="179">
        <v>0</v>
      </c>
      <c r="Q305" s="179">
        <f>ROUND(E305*P305,2)</f>
        <v>0</v>
      </c>
      <c r="R305" s="179" t="s">
        <v>1603</v>
      </c>
      <c r="S305" s="179" t="s">
        <v>310</v>
      </c>
      <c r="T305" s="180" t="s">
        <v>311</v>
      </c>
      <c r="U305" s="160">
        <v>0</v>
      </c>
      <c r="V305" s="160">
        <f>ROUND(E305*U305,2)</f>
        <v>0</v>
      </c>
      <c r="W305" s="160"/>
      <c r="X305" s="150"/>
      <c r="Y305" s="150"/>
      <c r="Z305" s="150"/>
      <c r="AA305" s="150"/>
      <c r="AB305" s="150"/>
      <c r="AC305" s="150"/>
      <c r="AD305" s="150"/>
      <c r="AE305" s="150"/>
      <c r="AF305" s="150"/>
      <c r="AG305" s="150" t="s">
        <v>358</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2"/>
      <c r="D306" s="243"/>
      <c r="E306" s="243"/>
      <c r="F306" s="243"/>
      <c r="G306" s="243"/>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315</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2.5" outlineLevel="1" x14ac:dyDescent="0.2">
      <c r="A307" s="174">
        <v>117</v>
      </c>
      <c r="B307" s="175" t="s">
        <v>1840</v>
      </c>
      <c r="C307" s="185" t="s">
        <v>1841</v>
      </c>
      <c r="D307" s="176" t="s">
        <v>377</v>
      </c>
      <c r="E307" s="177">
        <v>16</v>
      </c>
      <c r="F307" s="178"/>
      <c r="G307" s="179">
        <f>ROUND(E307*F307,2)</f>
        <v>0</v>
      </c>
      <c r="H307" s="178"/>
      <c r="I307" s="179">
        <f>ROUND(E307*H307,2)</f>
        <v>0</v>
      </c>
      <c r="J307" s="178"/>
      <c r="K307" s="179">
        <f>ROUND(E307*J307,2)</f>
        <v>0</v>
      </c>
      <c r="L307" s="179">
        <v>21</v>
      </c>
      <c r="M307" s="179">
        <f>G307*(1+L307/100)</f>
        <v>0</v>
      </c>
      <c r="N307" s="179">
        <v>2.5999999999999998E-4</v>
      </c>
      <c r="O307" s="179">
        <f>ROUND(E307*N307,2)</f>
        <v>0</v>
      </c>
      <c r="P307" s="179">
        <v>0</v>
      </c>
      <c r="Q307" s="179">
        <f>ROUND(E307*P307,2)</f>
        <v>0</v>
      </c>
      <c r="R307" s="179" t="s">
        <v>1603</v>
      </c>
      <c r="S307" s="179" t="s">
        <v>310</v>
      </c>
      <c r="T307" s="180" t="s">
        <v>311</v>
      </c>
      <c r="U307" s="160">
        <v>0</v>
      </c>
      <c r="V307" s="160">
        <f>ROUND(E307*U307,2)</f>
        <v>0</v>
      </c>
      <c r="W307" s="160"/>
      <c r="X307" s="150"/>
      <c r="Y307" s="150"/>
      <c r="Z307" s="150"/>
      <c r="AA307" s="150"/>
      <c r="AB307" s="150"/>
      <c r="AC307" s="150"/>
      <c r="AD307" s="150"/>
      <c r="AE307" s="150"/>
      <c r="AF307" s="150"/>
      <c r="AG307" s="150" t="s">
        <v>358</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44" t="s">
        <v>1842</v>
      </c>
      <c r="D308" s="245"/>
      <c r="E308" s="245"/>
      <c r="F308" s="245"/>
      <c r="G308" s="245"/>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314</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6"/>
      <c r="D309" s="247"/>
      <c r="E309" s="247"/>
      <c r="F309" s="247"/>
      <c r="G309" s="247"/>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315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ht="22.5" outlineLevel="1" x14ac:dyDescent="0.2">
      <c r="A310" s="174">
        <v>118</v>
      </c>
      <c r="B310" s="175" t="s">
        <v>1843</v>
      </c>
      <c r="C310" s="185" t="s">
        <v>1844</v>
      </c>
      <c r="D310" s="176" t="s">
        <v>377</v>
      </c>
      <c r="E310" s="177">
        <v>10</v>
      </c>
      <c r="F310" s="178"/>
      <c r="G310" s="179">
        <f>ROUND(E310*F310,2)</f>
        <v>0</v>
      </c>
      <c r="H310" s="178"/>
      <c r="I310" s="179">
        <f>ROUND(E310*H310,2)</f>
        <v>0</v>
      </c>
      <c r="J310" s="178"/>
      <c r="K310" s="179">
        <f>ROUND(E310*J310,2)</f>
        <v>0</v>
      </c>
      <c r="L310" s="179">
        <v>21</v>
      </c>
      <c r="M310" s="179">
        <f>G310*(1+L310/100)</f>
        <v>0</v>
      </c>
      <c r="N310" s="179">
        <v>3.8999999999999999E-4</v>
      </c>
      <c r="O310" s="179">
        <f>ROUND(E310*N310,2)</f>
        <v>0</v>
      </c>
      <c r="P310" s="179">
        <v>0</v>
      </c>
      <c r="Q310" s="179">
        <f>ROUND(E310*P310,2)</f>
        <v>0</v>
      </c>
      <c r="R310" s="179" t="s">
        <v>1603</v>
      </c>
      <c r="S310" s="179" t="s">
        <v>310</v>
      </c>
      <c r="T310" s="180" t="s">
        <v>311</v>
      </c>
      <c r="U310" s="160">
        <v>0</v>
      </c>
      <c r="V310" s="160">
        <f>ROUND(E310*U310,2)</f>
        <v>0</v>
      </c>
      <c r="W310" s="160"/>
      <c r="X310" s="150"/>
      <c r="Y310" s="150"/>
      <c r="Z310" s="150"/>
      <c r="AA310" s="150"/>
      <c r="AB310" s="150"/>
      <c r="AC310" s="150"/>
      <c r="AD310" s="150"/>
      <c r="AE310" s="150"/>
      <c r="AF310" s="150"/>
      <c r="AG310" s="150" t="s">
        <v>358</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2"/>
      <c r="D311" s="243"/>
      <c r="E311" s="243"/>
      <c r="F311" s="243"/>
      <c r="G311" s="243"/>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315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119</v>
      </c>
      <c r="B312" s="175" t="s">
        <v>1845</v>
      </c>
      <c r="C312" s="185" t="s">
        <v>1846</v>
      </c>
      <c r="D312" s="176" t="s">
        <v>377</v>
      </c>
      <c r="E312" s="177">
        <v>2</v>
      </c>
      <c r="F312" s="178"/>
      <c r="G312" s="179">
        <f>ROUND(E312*F312,2)</f>
        <v>0</v>
      </c>
      <c r="H312" s="178"/>
      <c r="I312" s="179">
        <f>ROUND(E312*H312,2)</f>
        <v>0</v>
      </c>
      <c r="J312" s="178"/>
      <c r="K312" s="179">
        <f>ROUND(E312*J312,2)</f>
        <v>0</v>
      </c>
      <c r="L312" s="179">
        <v>21</v>
      </c>
      <c r="M312" s="179">
        <f>G312*(1+L312/100)</f>
        <v>0</v>
      </c>
      <c r="N312" s="179">
        <v>1.1E-4</v>
      </c>
      <c r="O312" s="179">
        <f>ROUND(E312*N312,2)</f>
        <v>0</v>
      </c>
      <c r="P312" s="179">
        <v>0</v>
      </c>
      <c r="Q312" s="179">
        <f>ROUND(E312*P312,2)</f>
        <v>0</v>
      </c>
      <c r="R312" s="179" t="s">
        <v>1603</v>
      </c>
      <c r="S312" s="179" t="s">
        <v>310</v>
      </c>
      <c r="T312" s="180" t="s">
        <v>311</v>
      </c>
      <c r="U312" s="160">
        <v>0</v>
      </c>
      <c r="V312" s="160">
        <f>ROUND(E312*U312,2)</f>
        <v>0</v>
      </c>
      <c r="W312" s="160"/>
      <c r="X312" s="150"/>
      <c r="Y312" s="150"/>
      <c r="Z312" s="150"/>
      <c r="AA312" s="150"/>
      <c r="AB312" s="150"/>
      <c r="AC312" s="150"/>
      <c r="AD312" s="150"/>
      <c r="AE312" s="150"/>
      <c r="AF312" s="150"/>
      <c r="AG312" s="150" t="s">
        <v>358</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1847</v>
      </c>
      <c r="D313" s="165"/>
      <c r="E313" s="166">
        <v>2</v>
      </c>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335</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6"/>
      <c r="D314" s="247"/>
      <c r="E314" s="247"/>
      <c r="F314" s="247"/>
      <c r="G314" s="247"/>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74">
        <v>120</v>
      </c>
      <c r="B315" s="175" t="s">
        <v>1736</v>
      </c>
      <c r="C315" s="185" t="s">
        <v>1737</v>
      </c>
      <c r="D315" s="176" t="s">
        <v>377</v>
      </c>
      <c r="E315" s="177">
        <v>6</v>
      </c>
      <c r="F315" s="178"/>
      <c r="G315" s="179">
        <f>ROUND(E315*F315,2)</f>
        <v>0</v>
      </c>
      <c r="H315" s="178"/>
      <c r="I315" s="179">
        <f>ROUND(E315*H315,2)</f>
        <v>0</v>
      </c>
      <c r="J315" s="178"/>
      <c r="K315" s="179">
        <f>ROUND(E315*J315,2)</f>
        <v>0</v>
      </c>
      <c r="L315" s="179">
        <v>21</v>
      </c>
      <c r="M315" s="179">
        <f>G315*(1+L315/100)</f>
        <v>0</v>
      </c>
      <c r="N315" s="179">
        <v>2.7E-4</v>
      </c>
      <c r="O315" s="179">
        <f>ROUND(E315*N315,2)</f>
        <v>0</v>
      </c>
      <c r="P315" s="179">
        <v>0</v>
      </c>
      <c r="Q315" s="179">
        <f>ROUND(E315*P315,2)</f>
        <v>0</v>
      </c>
      <c r="R315" s="179" t="s">
        <v>1603</v>
      </c>
      <c r="S315" s="179" t="s">
        <v>310</v>
      </c>
      <c r="T315" s="180" t="s">
        <v>311</v>
      </c>
      <c r="U315" s="160">
        <v>0</v>
      </c>
      <c r="V315" s="160">
        <f>ROUND(E315*U315,2)</f>
        <v>0</v>
      </c>
      <c r="W315" s="160"/>
      <c r="X315" s="150"/>
      <c r="Y315" s="150"/>
      <c r="Z315" s="150"/>
      <c r="AA315" s="150"/>
      <c r="AB315" s="150"/>
      <c r="AC315" s="150"/>
      <c r="AD315" s="150"/>
      <c r="AE315" s="150"/>
      <c r="AF315" s="150"/>
      <c r="AG315" s="150" t="s">
        <v>358</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2"/>
      <c r="D316" s="243"/>
      <c r="E316" s="243"/>
      <c r="F316" s="243"/>
      <c r="G316" s="243"/>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315</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4">
        <v>121</v>
      </c>
      <c r="B317" s="175" t="s">
        <v>1848</v>
      </c>
      <c r="C317" s="185" t="s">
        <v>1849</v>
      </c>
      <c r="D317" s="176" t="s">
        <v>377</v>
      </c>
      <c r="E317" s="177">
        <v>23</v>
      </c>
      <c r="F317" s="178"/>
      <c r="G317" s="179">
        <f>ROUND(E317*F317,2)</f>
        <v>0</v>
      </c>
      <c r="H317" s="178"/>
      <c r="I317" s="179">
        <f>ROUND(E317*H317,2)</f>
        <v>0</v>
      </c>
      <c r="J317" s="178"/>
      <c r="K317" s="179">
        <f>ROUND(E317*J317,2)</f>
        <v>0</v>
      </c>
      <c r="L317" s="179">
        <v>21</v>
      </c>
      <c r="M317" s="179">
        <f>G317*(1+L317/100)</f>
        <v>0</v>
      </c>
      <c r="N317" s="179">
        <v>4.0000000000000002E-4</v>
      </c>
      <c r="O317" s="179">
        <f>ROUND(E317*N317,2)</f>
        <v>0.01</v>
      </c>
      <c r="P317" s="179">
        <v>0</v>
      </c>
      <c r="Q317" s="179">
        <f>ROUND(E317*P317,2)</f>
        <v>0</v>
      </c>
      <c r="R317" s="179" t="s">
        <v>1603</v>
      </c>
      <c r="S317" s="179" t="s">
        <v>310</v>
      </c>
      <c r="T317" s="180" t="s">
        <v>311</v>
      </c>
      <c r="U317" s="160">
        <v>0</v>
      </c>
      <c r="V317" s="160">
        <f>ROUND(E317*U317,2)</f>
        <v>0</v>
      </c>
      <c r="W317" s="160"/>
      <c r="X317" s="150"/>
      <c r="Y317" s="150"/>
      <c r="Z317" s="150"/>
      <c r="AA317" s="150"/>
      <c r="AB317" s="150"/>
      <c r="AC317" s="150"/>
      <c r="AD317" s="150"/>
      <c r="AE317" s="150"/>
      <c r="AF317" s="150"/>
      <c r="AG317" s="150" t="s">
        <v>358</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1850</v>
      </c>
      <c r="D318" s="165"/>
      <c r="E318" s="166">
        <v>8</v>
      </c>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335</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1851</v>
      </c>
      <c r="D319" s="165"/>
      <c r="E319" s="166">
        <v>8</v>
      </c>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335</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1852</v>
      </c>
      <c r="D320" s="165"/>
      <c r="E320" s="166">
        <v>3</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335</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1853</v>
      </c>
      <c r="D321" s="165"/>
      <c r="E321" s="166">
        <v>4</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335</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122</v>
      </c>
      <c r="B323" s="175" t="s">
        <v>1854</v>
      </c>
      <c r="C323" s="185" t="s">
        <v>1855</v>
      </c>
      <c r="D323" s="176" t="s">
        <v>377</v>
      </c>
      <c r="E323" s="177">
        <v>7</v>
      </c>
      <c r="F323" s="178"/>
      <c r="G323" s="179">
        <f>ROUND(E323*F323,2)</f>
        <v>0</v>
      </c>
      <c r="H323" s="178"/>
      <c r="I323" s="179">
        <f>ROUND(E323*H323,2)</f>
        <v>0</v>
      </c>
      <c r="J323" s="178"/>
      <c r="K323" s="179">
        <f>ROUND(E323*J323,2)</f>
        <v>0</v>
      </c>
      <c r="L323" s="179">
        <v>21</v>
      </c>
      <c r="M323" s="179">
        <f>G323*(1+L323/100)</f>
        <v>0</v>
      </c>
      <c r="N323" s="179">
        <v>8.4000000000000003E-4</v>
      </c>
      <c r="O323" s="179">
        <f>ROUND(E323*N323,2)</f>
        <v>0.01</v>
      </c>
      <c r="P323" s="179">
        <v>0</v>
      </c>
      <c r="Q323" s="179">
        <f>ROUND(E323*P323,2)</f>
        <v>0</v>
      </c>
      <c r="R323" s="179" t="s">
        <v>1603</v>
      </c>
      <c r="S323" s="179" t="s">
        <v>310</v>
      </c>
      <c r="T323" s="180" t="s">
        <v>311</v>
      </c>
      <c r="U323" s="160">
        <v>0</v>
      </c>
      <c r="V323" s="160">
        <f>ROUND(E323*U323,2)</f>
        <v>0</v>
      </c>
      <c r="W323" s="160"/>
      <c r="X323" s="150"/>
      <c r="Y323" s="150"/>
      <c r="Z323" s="150"/>
      <c r="AA323" s="150"/>
      <c r="AB323" s="150"/>
      <c r="AC323" s="150"/>
      <c r="AD323" s="150"/>
      <c r="AE323" s="150"/>
      <c r="AF323" s="150"/>
      <c r="AG323" s="150" t="s">
        <v>358</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1856</v>
      </c>
      <c r="D324" s="165"/>
      <c r="E324" s="166">
        <v>4</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335</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1857</v>
      </c>
      <c r="D325" s="165"/>
      <c r="E325" s="166">
        <v>2</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335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6" t="s">
        <v>1858</v>
      </c>
      <c r="D326" s="165"/>
      <c r="E326" s="166">
        <v>1</v>
      </c>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335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6"/>
      <c r="D327" s="247"/>
      <c r="E327" s="247"/>
      <c r="F327" s="247"/>
      <c r="G327" s="247"/>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4">
        <v>123</v>
      </c>
      <c r="B328" s="175" t="s">
        <v>1738</v>
      </c>
      <c r="C328" s="185" t="s">
        <v>1739</v>
      </c>
      <c r="D328" s="176" t="s">
        <v>377</v>
      </c>
      <c r="E328" s="177">
        <v>2</v>
      </c>
      <c r="F328" s="178"/>
      <c r="G328" s="179">
        <f>ROUND(E328*F328,2)</f>
        <v>0</v>
      </c>
      <c r="H328" s="178"/>
      <c r="I328" s="179">
        <f>ROUND(E328*H328,2)</f>
        <v>0</v>
      </c>
      <c r="J328" s="178"/>
      <c r="K328" s="179">
        <f>ROUND(E328*J328,2)</f>
        <v>0</v>
      </c>
      <c r="L328" s="179">
        <v>21</v>
      </c>
      <c r="M328" s="179">
        <f>G328*(1+L328/100)</f>
        <v>0</v>
      </c>
      <c r="N328" s="179">
        <v>1.1800000000000001E-3</v>
      </c>
      <c r="O328" s="179">
        <f>ROUND(E328*N328,2)</f>
        <v>0</v>
      </c>
      <c r="P328" s="179">
        <v>0</v>
      </c>
      <c r="Q328" s="179">
        <f>ROUND(E328*P328,2)</f>
        <v>0</v>
      </c>
      <c r="R328" s="179" t="s">
        <v>1603</v>
      </c>
      <c r="S328" s="179" t="s">
        <v>310</v>
      </c>
      <c r="T328" s="180" t="s">
        <v>311</v>
      </c>
      <c r="U328" s="160">
        <v>0</v>
      </c>
      <c r="V328" s="160">
        <f>ROUND(E328*U328,2)</f>
        <v>0</v>
      </c>
      <c r="W328" s="160"/>
      <c r="X328" s="150"/>
      <c r="Y328" s="150"/>
      <c r="Z328" s="150"/>
      <c r="AA328" s="150"/>
      <c r="AB328" s="150"/>
      <c r="AC328" s="150"/>
      <c r="AD328" s="150"/>
      <c r="AE328" s="150"/>
      <c r="AF328" s="150"/>
      <c r="AG328" s="150" t="s">
        <v>358</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1859</v>
      </c>
      <c r="D329" s="165"/>
      <c r="E329" s="166">
        <v>2</v>
      </c>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335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6"/>
      <c r="D330" s="247"/>
      <c r="E330" s="247"/>
      <c r="F330" s="247"/>
      <c r="G330" s="247"/>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315</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ht="22.5" outlineLevel="1" x14ac:dyDescent="0.2">
      <c r="A331" s="174">
        <v>124</v>
      </c>
      <c r="B331" s="175" t="s">
        <v>1860</v>
      </c>
      <c r="C331" s="185" t="s">
        <v>1861</v>
      </c>
      <c r="D331" s="176" t="s">
        <v>377</v>
      </c>
      <c r="E331" s="177">
        <v>3</v>
      </c>
      <c r="F331" s="178"/>
      <c r="G331" s="179">
        <f>ROUND(E331*F331,2)</f>
        <v>0</v>
      </c>
      <c r="H331" s="178"/>
      <c r="I331" s="179">
        <f>ROUND(E331*H331,2)</f>
        <v>0</v>
      </c>
      <c r="J331" s="178"/>
      <c r="K331" s="179">
        <f>ROUND(E331*J331,2)</f>
        <v>0</v>
      </c>
      <c r="L331" s="179">
        <v>21</v>
      </c>
      <c r="M331" s="179">
        <f>G331*(1+L331/100)</f>
        <v>0</v>
      </c>
      <c r="N331" s="179">
        <v>5.5999999999999995E-4</v>
      </c>
      <c r="O331" s="179">
        <f>ROUND(E331*N331,2)</f>
        <v>0</v>
      </c>
      <c r="P331" s="179">
        <v>0</v>
      </c>
      <c r="Q331" s="179">
        <f>ROUND(E331*P331,2)</f>
        <v>0</v>
      </c>
      <c r="R331" s="179" t="s">
        <v>1603</v>
      </c>
      <c r="S331" s="179" t="s">
        <v>310</v>
      </c>
      <c r="T331" s="180" t="s">
        <v>311</v>
      </c>
      <c r="U331" s="160">
        <v>0</v>
      </c>
      <c r="V331" s="160">
        <f>ROUND(E331*U331,2)</f>
        <v>0</v>
      </c>
      <c r="W331" s="160"/>
      <c r="X331" s="150"/>
      <c r="Y331" s="150"/>
      <c r="Z331" s="150"/>
      <c r="AA331" s="150"/>
      <c r="AB331" s="150"/>
      <c r="AC331" s="150"/>
      <c r="AD331" s="150"/>
      <c r="AE331" s="150"/>
      <c r="AF331" s="150"/>
      <c r="AG331" s="150" t="s">
        <v>358</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2"/>
      <c r="D332" s="243"/>
      <c r="E332" s="243"/>
      <c r="F332" s="243"/>
      <c r="G332" s="243"/>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315</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ht="22.5" outlineLevel="1" x14ac:dyDescent="0.2">
      <c r="A333" s="174">
        <v>125</v>
      </c>
      <c r="B333" s="175" t="s">
        <v>1862</v>
      </c>
      <c r="C333" s="185" t="s">
        <v>1863</v>
      </c>
      <c r="D333" s="176" t="s">
        <v>377</v>
      </c>
      <c r="E333" s="177">
        <v>1</v>
      </c>
      <c r="F333" s="178"/>
      <c r="G333" s="179">
        <f>ROUND(E333*F333,2)</f>
        <v>0</v>
      </c>
      <c r="H333" s="178"/>
      <c r="I333" s="179">
        <f>ROUND(E333*H333,2)</f>
        <v>0</v>
      </c>
      <c r="J333" s="178"/>
      <c r="K333" s="179">
        <f>ROUND(E333*J333,2)</f>
        <v>0</v>
      </c>
      <c r="L333" s="179">
        <v>21</v>
      </c>
      <c r="M333" s="179">
        <f>G333*(1+L333/100)</f>
        <v>0</v>
      </c>
      <c r="N333" s="179">
        <v>8.4000000000000003E-4</v>
      </c>
      <c r="O333" s="179">
        <f>ROUND(E333*N333,2)</f>
        <v>0</v>
      </c>
      <c r="P333" s="179">
        <v>0</v>
      </c>
      <c r="Q333" s="179">
        <f>ROUND(E333*P333,2)</f>
        <v>0</v>
      </c>
      <c r="R333" s="179" t="s">
        <v>1603</v>
      </c>
      <c r="S333" s="179" t="s">
        <v>310</v>
      </c>
      <c r="T333" s="180" t="s">
        <v>311</v>
      </c>
      <c r="U333" s="160">
        <v>0</v>
      </c>
      <c r="V333" s="160">
        <f>ROUND(E333*U333,2)</f>
        <v>0</v>
      </c>
      <c r="W333" s="160"/>
      <c r="X333" s="150"/>
      <c r="Y333" s="150"/>
      <c r="Z333" s="150"/>
      <c r="AA333" s="150"/>
      <c r="AB333" s="150"/>
      <c r="AC333" s="150"/>
      <c r="AD333" s="150"/>
      <c r="AE333" s="150"/>
      <c r="AF333" s="150"/>
      <c r="AG333" s="150" t="s">
        <v>358</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2"/>
      <c r="D334" s="243"/>
      <c r="E334" s="243"/>
      <c r="F334" s="243"/>
      <c r="G334" s="243"/>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315</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ht="33.75" outlineLevel="1" x14ac:dyDescent="0.2">
      <c r="A335" s="174">
        <v>126</v>
      </c>
      <c r="B335" s="175" t="s">
        <v>1864</v>
      </c>
      <c r="C335" s="185" t="s">
        <v>1865</v>
      </c>
      <c r="D335" s="176" t="s">
        <v>377</v>
      </c>
      <c r="E335" s="177">
        <v>10</v>
      </c>
      <c r="F335" s="178"/>
      <c r="G335" s="179">
        <f>ROUND(E335*F335,2)</f>
        <v>0</v>
      </c>
      <c r="H335" s="178"/>
      <c r="I335" s="179">
        <f>ROUND(E335*H335,2)</f>
        <v>0</v>
      </c>
      <c r="J335" s="178"/>
      <c r="K335" s="179">
        <f>ROUND(E335*J335,2)</f>
        <v>0</v>
      </c>
      <c r="L335" s="179">
        <v>21</v>
      </c>
      <c r="M335" s="179">
        <f>G335*(1+L335/100)</f>
        <v>0</v>
      </c>
      <c r="N335" s="179">
        <v>6.3000000000000003E-4</v>
      </c>
      <c r="O335" s="179">
        <f>ROUND(E335*N335,2)</f>
        <v>0.01</v>
      </c>
      <c r="P335" s="179">
        <v>0</v>
      </c>
      <c r="Q335" s="179">
        <f>ROUND(E335*P335,2)</f>
        <v>0</v>
      </c>
      <c r="R335" s="179" t="s">
        <v>1603</v>
      </c>
      <c r="S335" s="179" t="s">
        <v>310</v>
      </c>
      <c r="T335" s="180" t="s">
        <v>311</v>
      </c>
      <c r="U335" s="160">
        <v>0</v>
      </c>
      <c r="V335" s="160">
        <f>ROUND(E335*U335,2)</f>
        <v>0</v>
      </c>
      <c r="W335" s="160"/>
      <c r="X335" s="150"/>
      <c r="Y335" s="150"/>
      <c r="Z335" s="150"/>
      <c r="AA335" s="150"/>
      <c r="AB335" s="150"/>
      <c r="AC335" s="150"/>
      <c r="AD335" s="150"/>
      <c r="AE335" s="150"/>
      <c r="AF335" s="150"/>
      <c r="AG335" s="150" t="s">
        <v>358</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4" t="s">
        <v>1866</v>
      </c>
      <c r="D336" s="245"/>
      <c r="E336" s="245"/>
      <c r="F336" s="245"/>
      <c r="G336" s="245"/>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314</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6"/>
      <c r="D337" s="247"/>
      <c r="E337" s="247"/>
      <c r="F337" s="247"/>
      <c r="G337" s="247"/>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315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ht="22.5" outlineLevel="1" x14ac:dyDescent="0.2">
      <c r="A338" s="174">
        <v>127</v>
      </c>
      <c r="B338" s="175" t="s">
        <v>1746</v>
      </c>
      <c r="C338" s="185" t="s">
        <v>1747</v>
      </c>
      <c r="D338" s="176" t="s">
        <v>377</v>
      </c>
      <c r="E338" s="177">
        <v>15</v>
      </c>
      <c r="F338" s="178"/>
      <c r="G338" s="179">
        <f>ROUND(E338*F338,2)</f>
        <v>0</v>
      </c>
      <c r="H338" s="178"/>
      <c r="I338" s="179">
        <f>ROUND(E338*H338,2)</f>
        <v>0</v>
      </c>
      <c r="J338" s="178"/>
      <c r="K338" s="179">
        <f>ROUND(E338*J338,2)</f>
        <v>0</v>
      </c>
      <c r="L338" s="179">
        <v>21</v>
      </c>
      <c r="M338" s="179">
        <f>G338*(1+L338/100)</f>
        <v>0</v>
      </c>
      <c r="N338" s="179">
        <v>2.5200000000000001E-3</v>
      </c>
      <c r="O338" s="179">
        <f>ROUND(E338*N338,2)</f>
        <v>0.04</v>
      </c>
      <c r="P338" s="179">
        <v>0</v>
      </c>
      <c r="Q338" s="179">
        <f>ROUND(E338*P338,2)</f>
        <v>0</v>
      </c>
      <c r="R338" s="179" t="s">
        <v>1603</v>
      </c>
      <c r="S338" s="179" t="s">
        <v>310</v>
      </c>
      <c r="T338" s="180" t="s">
        <v>311</v>
      </c>
      <c r="U338" s="160">
        <v>0</v>
      </c>
      <c r="V338" s="160">
        <f>ROUND(E338*U338,2)</f>
        <v>0</v>
      </c>
      <c r="W338" s="160"/>
      <c r="X338" s="150"/>
      <c r="Y338" s="150"/>
      <c r="Z338" s="150"/>
      <c r="AA338" s="150"/>
      <c r="AB338" s="150"/>
      <c r="AC338" s="150"/>
      <c r="AD338" s="150"/>
      <c r="AE338" s="150"/>
      <c r="AF338" s="150"/>
      <c r="AG338" s="150" t="s">
        <v>358</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315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ht="22.5" outlineLevel="1" x14ac:dyDescent="0.2">
      <c r="A340" s="174">
        <v>128</v>
      </c>
      <c r="B340" s="175" t="s">
        <v>1867</v>
      </c>
      <c r="C340" s="185" t="s">
        <v>1868</v>
      </c>
      <c r="D340" s="176" t="s">
        <v>377</v>
      </c>
      <c r="E340" s="177">
        <v>15</v>
      </c>
      <c r="F340" s="178"/>
      <c r="G340" s="179">
        <f>ROUND(E340*F340,2)</f>
        <v>0</v>
      </c>
      <c r="H340" s="178"/>
      <c r="I340" s="179">
        <f>ROUND(E340*H340,2)</f>
        <v>0</v>
      </c>
      <c r="J340" s="178"/>
      <c r="K340" s="179">
        <f>ROUND(E340*J340,2)</f>
        <v>0</v>
      </c>
      <c r="L340" s="179">
        <v>21</v>
      </c>
      <c r="M340" s="179">
        <f>G340*(1+L340/100)</f>
        <v>0</v>
      </c>
      <c r="N340" s="179">
        <v>5.1000000000000004E-4</v>
      </c>
      <c r="O340" s="179">
        <f>ROUND(E340*N340,2)</f>
        <v>0.01</v>
      </c>
      <c r="P340" s="179">
        <v>0</v>
      </c>
      <c r="Q340" s="179">
        <f>ROUND(E340*P340,2)</f>
        <v>0</v>
      </c>
      <c r="R340" s="179" t="s">
        <v>1603</v>
      </c>
      <c r="S340" s="179" t="s">
        <v>310</v>
      </c>
      <c r="T340" s="180" t="s">
        <v>311</v>
      </c>
      <c r="U340" s="160">
        <v>0</v>
      </c>
      <c r="V340" s="160">
        <f>ROUND(E340*U340,2)</f>
        <v>0</v>
      </c>
      <c r="W340" s="160"/>
      <c r="X340" s="150"/>
      <c r="Y340" s="150"/>
      <c r="Z340" s="150"/>
      <c r="AA340" s="150"/>
      <c r="AB340" s="150"/>
      <c r="AC340" s="150"/>
      <c r="AD340" s="150"/>
      <c r="AE340" s="150"/>
      <c r="AF340" s="150"/>
      <c r="AG340" s="150" t="s">
        <v>358</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315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ht="22.5" outlineLevel="1" x14ac:dyDescent="0.2">
      <c r="A342" s="174">
        <v>129</v>
      </c>
      <c r="B342" s="175" t="s">
        <v>1869</v>
      </c>
      <c r="C342" s="185" t="s">
        <v>1870</v>
      </c>
      <c r="D342" s="176" t="s">
        <v>377</v>
      </c>
      <c r="E342" s="177">
        <v>10</v>
      </c>
      <c r="F342" s="178"/>
      <c r="G342" s="179">
        <f>ROUND(E342*F342,2)</f>
        <v>0</v>
      </c>
      <c r="H342" s="178"/>
      <c r="I342" s="179">
        <f>ROUND(E342*H342,2)</f>
        <v>0</v>
      </c>
      <c r="J342" s="178"/>
      <c r="K342" s="179">
        <f>ROUND(E342*J342,2)</f>
        <v>0</v>
      </c>
      <c r="L342" s="179">
        <v>21</v>
      </c>
      <c r="M342" s="179">
        <f>G342*(1+L342/100)</f>
        <v>0</v>
      </c>
      <c r="N342" s="179">
        <v>3.6999999999999999E-4</v>
      </c>
      <c r="O342" s="179">
        <f>ROUND(E342*N342,2)</f>
        <v>0</v>
      </c>
      <c r="P342" s="179">
        <v>0</v>
      </c>
      <c r="Q342" s="179">
        <f>ROUND(E342*P342,2)</f>
        <v>0</v>
      </c>
      <c r="R342" s="179" t="s">
        <v>1603</v>
      </c>
      <c r="S342" s="179" t="s">
        <v>310</v>
      </c>
      <c r="T342" s="180" t="s">
        <v>311</v>
      </c>
      <c r="U342" s="160">
        <v>0</v>
      </c>
      <c r="V342" s="160">
        <f>ROUND(E342*U342,2)</f>
        <v>0</v>
      </c>
      <c r="W342" s="160"/>
      <c r="X342" s="150"/>
      <c r="Y342" s="150"/>
      <c r="Z342" s="150"/>
      <c r="AA342" s="150"/>
      <c r="AB342" s="150"/>
      <c r="AC342" s="150"/>
      <c r="AD342" s="150"/>
      <c r="AE342" s="150"/>
      <c r="AF342" s="150"/>
      <c r="AG342" s="150" t="s">
        <v>358</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4" t="s">
        <v>1871</v>
      </c>
      <c r="D343" s="245"/>
      <c r="E343" s="245"/>
      <c r="F343" s="245"/>
      <c r="G343" s="245"/>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314</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6"/>
      <c r="D344" s="247"/>
      <c r="E344" s="247"/>
      <c r="F344" s="247"/>
      <c r="G344" s="247"/>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315</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74">
        <v>130</v>
      </c>
      <c r="B345" s="175" t="s">
        <v>1872</v>
      </c>
      <c r="C345" s="185" t="s">
        <v>1873</v>
      </c>
      <c r="D345" s="176" t="s">
        <v>405</v>
      </c>
      <c r="E345" s="177">
        <v>14</v>
      </c>
      <c r="F345" s="178"/>
      <c r="G345" s="179">
        <f>ROUND(E345*F345,2)</f>
        <v>0</v>
      </c>
      <c r="H345" s="178"/>
      <c r="I345" s="179">
        <f>ROUND(E345*H345,2)</f>
        <v>0</v>
      </c>
      <c r="J345" s="178"/>
      <c r="K345" s="179">
        <f>ROUND(E345*J345,2)</f>
        <v>0</v>
      </c>
      <c r="L345" s="179">
        <v>21</v>
      </c>
      <c r="M345" s="179">
        <f>G345*(1+L345/100)</f>
        <v>0</v>
      </c>
      <c r="N345" s="179">
        <v>2.4000000000000001E-4</v>
      </c>
      <c r="O345" s="179">
        <f>ROUND(E345*N345,2)</f>
        <v>0</v>
      </c>
      <c r="P345" s="179">
        <v>0</v>
      </c>
      <c r="Q345" s="179">
        <f>ROUND(E345*P345,2)</f>
        <v>0</v>
      </c>
      <c r="R345" s="179" t="s">
        <v>658</v>
      </c>
      <c r="S345" s="179" t="s">
        <v>310</v>
      </c>
      <c r="T345" s="180" t="s">
        <v>311</v>
      </c>
      <c r="U345" s="160">
        <v>0</v>
      </c>
      <c r="V345" s="160">
        <f>ROUND(E345*U345,2)</f>
        <v>0</v>
      </c>
      <c r="W345" s="160"/>
      <c r="X345" s="150"/>
      <c r="Y345" s="150"/>
      <c r="Z345" s="150"/>
      <c r="AA345" s="150"/>
      <c r="AB345" s="150"/>
      <c r="AC345" s="150"/>
      <c r="AD345" s="150"/>
      <c r="AE345" s="150"/>
      <c r="AF345" s="150"/>
      <c r="AG345" s="150" t="s">
        <v>358</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42"/>
      <c r="D346" s="243"/>
      <c r="E346" s="243"/>
      <c r="F346" s="243"/>
      <c r="G346" s="243"/>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315</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74">
        <v>131</v>
      </c>
      <c r="B347" s="175" t="s">
        <v>1751</v>
      </c>
      <c r="C347" s="185" t="s">
        <v>1752</v>
      </c>
      <c r="D347" s="176" t="s">
        <v>405</v>
      </c>
      <c r="E347" s="177">
        <v>14</v>
      </c>
      <c r="F347" s="178"/>
      <c r="G347" s="179">
        <f>ROUND(E347*F347,2)</f>
        <v>0</v>
      </c>
      <c r="H347" s="178"/>
      <c r="I347" s="179">
        <f>ROUND(E347*H347,2)</f>
        <v>0</v>
      </c>
      <c r="J347" s="178"/>
      <c r="K347" s="179">
        <f>ROUND(E347*J347,2)</f>
        <v>0</v>
      </c>
      <c r="L347" s="179">
        <v>21</v>
      </c>
      <c r="M347" s="179">
        <f>G347*(1+L347/100)</f>
        <v>0</v>
      </c>
      <c r="N347" s="179">
        <v>8.0000000000000007E-5</v>
      </c>
      <c r="O347" s="179">
        <f>ROUND(E347*N347,2)</f>
        <v>0</v>
      </c>
      <c r="P347" s="179">
        <v>0</v>
      </c>
      <c r="Q347" s="179">
        <f>ROUND(E347*P347,2)</f>
        <v>0</v>
      </c>
      <c r="R347" s="179" t="s">
        <v>658</v>
      </c>
      <c r="S347" s="179" t="s">
        <v>310</v>
      </c>
      <c r="T347" s="180" t="s">
        <v>311</v>
      </c>
      <c r="U347" s="160">
        <v>0</v>
      </c>
      <c r="V347" s="160">
        <f>ROUND(E347*U347,2)</f>
        <v>0</v>
      </c>
      <c r="W347" s="160"/>
      <c r="X347" s="150"/>
      <c r="Y347" s="150"/>
      <c r="Z347" s="150"/>
      <c r="AA347" s="150"/>
      <c r="AB347" s="150"/>
      <c r="AC347" s="150"/>
      <c r="AD347" s="150"/>
      <c r="AE347" s="150"/>
      <c r="AF347" s="150"/>
      <c r="AG347" s="150" t="s">
        <v>358</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2"/>
      <c r="D348" s="243"/>
      <c r="E348" s="243"/>
      <c r="F348" s="243"/>
      <c r="G348" s="243"/>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315</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74">
        <v>132</v>
      </c>
      <c r="B349" s="175" t="s">
        <v>1629</v>
      </c>
      <c r="C349" s="185" t="s">
        <v>1630</v>
      </c>
      <c r="D349" s="176" t="s">
        <v>0</v>
      </c>
      <c r="E349" s="177">
        <v>7193.3671000000004</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t="s">
        <v>1603</v>
      </c>
      <c r="S349" s="179" t="s">
        <v>310</v>
      </c>
      <c r="T349" s="180" t="s">
        <v>311</v>
      </c>
      <c r="U349" s="160">
        <v>0</v>
      </c>
      <c r="V349" s="160">
        <f>ROUND(E349*U349,2)</f>
        <v>0</v>
      </c>
      <c r="W349" s="160"/>
      <c r="X349" s="150"/>
      <c r="Y349" s="150"/>
      <c r="Z349" s="150"/>
      <c r="AA349" s="150"/>
      <c r="AB349" s="150"/>
      <c r="AC349" s="150"/>
      <c r="AD349" s="150"/>
      <c r="AE349" s="150"/>
      <c r="AF349" s="150"/>
      <c r="AG349" s="150" t="s">
        <v>358</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42"/>
      <c r="D350" s="243"/>
      <c r="E350" s="243"/>
      <c r="F350" s="243"/>
      <c r="G350" s="243"/>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315</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74">
        <v>133</v>
      </c>
      <c r="B351" s="175" t="s">
        <v>1874</v>
      </c>
      <c r="C351" s="185" t="s">
        <v>1875</v>
      </c>
      <c r="D351" s="176" t="s">
        <v>460</v>
      </c>
      <c r="E351" s="177">
        <v>188</v>
      </c>
      <c r="F351" s="178"/>
      <c r="G351" s="179">
        <f>ROUND(E351*F351,2)</f>
        <v>0</v>
      </c>
      <c r="H351" s="178"/>
      <c r="I351" s="179">
        <f>ROUND(E351*H351,2)</f>
        <v>0</v>
      </c>
      <c r="J351" s="178"/>
      <c r="K351" s="179">
        <f>ROUND(E351*J351,2)</f>
        <v>0</v>
      </c>
      <c r="L351" s="179">
        <v>21</v>
      </c>
      <c r="M351" s="179">
        <f>G351*(1+L351/100)</f>
        <v>0</v>
      </c>
      <c r="N351" s="179">
        <v>0</v>
      </c>
      <c r="O351" s="179">
        <f>ROUND(E351*N351,2)</f>
        <v>0</v>
      </c>
      <c r="P351" s="179">
        <v>0</v>
      </c>
      <c r="Q351" s="179">
        <f>ROUND(E351*P351,2)</f>
        <v>0</v>
      </c>
      <c r="R351" s="179"/>
      <c r="S351" s="179" t="s">
        <v>342</v>
      </c>
      <c r="T351" s="180" t="s">
        <v>311</v>
      </c>
      <c r="U351" s="160">
        <v>0</v>
      </c>
      <c r="V351" s="160">
        <f>ROUND(E351*U351,2)</f>
        <v>0</v>
      </c>
      <c r="W351" s="160"/>
      <c r="X351" s="150"/>
      <c r="Y351" s="150"/>
      <c r="Z351" s="150"/>
      <c r="AA351" s="150"/>
      <c r="AB351" s="150"/>
      <c r="AC351" s="150"/>
      <c r="AD351" s="150"/>
      <c r="AE351" s="150"/>
      <c r="AF351" s="150"/>
      <c r="AG351" s="150" t="s">
        <v>358</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2"/>
      <c r="D352" s="243"/>
      <c r="E352" s="243"/>
      <c r="F352" s="243"/>
      <c r="G352" s="243"/>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315</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4">
        <v>134</v>
      </c>
      <c r="B353" s="175" t="s">
        <v>1876</v>
      </c>
      <c r="C353" s="185" t="s">
        <v>1877</v>
      </c>
      <c r="D353" s="176" t="s">
        <v>460</v>
      </c>
      <c r="E353" s="177">
        <v>84</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342</v>
      </c>
      <c r="T353" s="180" t="s">
        <v>311</v>
      </c>
      <c r="U353" s="160">
        <v>0</v>
      </c>
      <c r="V353" s="160">
        <f>ROUND(E353*U353,2)</f>
        <v>0</v>
      </c>
      <c r="W353" s="160"/>
      <c r="X353" s="150"/>
      <c r="Y353" s="150"/>
      <c r="Z353" s="150"/>
      <c r="AA353" s="150"/>
      <c r="AB353" s="150"/>
      <c r="AC353" s="150"/>
      <c r="AD353" s="150"/>
      <c r="AE353" s="150"/>
      <c r="AF353" s="150"/>
      <c r="AG353" s="150" t="s">
        <v>358</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2"/>
      <c r="D354" s="243"/>
      <c r="E354" s="243"/>
      <c r="F354" s="243"/>
      <c r="G354" s="243"/>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315</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ht="33.75" outlineLevel="1" x14ac:dyDescent="0.2">
      <c r="A355" s="174">
        <v>135</v>
      </c>
      <c r="B355" s="175" t="s">
        <v>1878</v>
      </c>
      <c r="C355" s="185" t="s">
        <v>1879</v>
      </c>
      <c r="D355" s="176" t="s">
        <v>460</v>
      </c>
      <c r="E355" s="177">
        <v>4</v>
      </c>
      <c r="F355" s="178"/>
      <c r="G355" s="179">
        <f>ROUND(E355*F355,2)</f>
        <v>0</v>
      </c>
      <c r="H355" s="178"/>
      <c r="I355" s="179">
        <f>ROUND(E355*H355,2)</f>
        <v>0</v>
      </c>
      <c r="J355" s="178"/>
      <c r="K355" s="179">
        <f>ROUND(E355*J355,2)</f>
        <v>0</v>
      </c>
      <c r="L355" s="179">
        <v>21</v>
      </c>
      <c r="M355" s="179">
        <f>G355*(1+L355/100)</f>
        <v>0</v>
      </c>
      <c r="N355" s="179">
        <v>0</v>
      </c>
      <c r="O355" s="179">
        <f>ROUND(E355*N355,2)</f>
        <v>0</v>
      </c>
      <c r="P355" s="179">
        <v>0</v>
      </c>
      <c r="Q355" s="179">
        <f>ROUND(E355*P355,2)</f>
        <v>0</v>
      </c>
      <c r="R355" s="179"/>
      <c r="S355" s="179" t="s">
        <v>342</v>
      </c>
      <c r="T355" s="180" t="s">
        <v>311</v>
      </c>
      <c r="U355" s="160">
        <v>0</v>
      </c>
      <c r="V355" s="160">
        <f>ROUND(E355*U355,2)</f>
        <v>0</v>
      </c>
      <c r="W355" s="160"/>
      <c r="X355" s="150"/>
      <c r="Y355" s="150"/>
      <c r="Z355" s="150"/>
      <c r="AA355" s="150"/>
      <c r="AB355" s="150"/>
      <c r="AC355" s="150"/>
      <c r="AD355" s="150"/>
      <c r="AE355" s="150"/>
      <c r="AF355" s="150"/>
      <c r="AG355" s="150" t="s">
        <v>358</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4" t="s">
        <v>1880</v>
      </c>
      <c r="D356" s="245"/>
      <c r="E356" s="245"/>
      <c r="F356" s="245"/>
      <c r="G356" s="245"/>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314</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779</v>
      </c>
      <c r="D357" s="165"/>
      <c r="E357" s="166">
        <v>4</v>
      </c>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335</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6"/>
      <c r="D358" s="247"/>
      <c r="E358" s="247"/>
      <c r="F358" s="247"/>
      <c r="G358" s="247"/>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315</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ht="33.75" outlineLevel="1" x14ac:dyDescent="0.2">
      <c r="A359" s="174">
        <v>136</v>
      </c>
      <c r="B359" s="175" t="s">
        <v>1881</v>
      </c>
      <c r="C359" s="185" t="s">
        <v>1879</v>
      </c>
      <c r="D359" s="176" t="s">
        <v>460</v>
      </c>
      <c r="E359" s="177">
        <v>60</v>
      </c>
      <c r="F359" s="178"/>
      <c r="G359" s="179">
        <f>ROUND(E359*F359,2)</f>
        <v>0</v>
      </c>
      <c r="H359" s="178"/>
      <c r="I359" s="179">
        <f>ROUND(E359*H359,2)</f>
        <v>0</v>
      </c>
      <c r="J359" s="178"/>
      <c r="K359" s="179">
        <f>ROUND(E359*J359,2)</f>
        <v>0</v>
      </c>
      <c r="L359" s="179">
        <v>21</v>
      </c>
      <c r="M359" s="179">
        <f>G359*(1+L359/100)</f>
        <v>0</v>
      </c>
      <c r="N359" s="179">
        <v>0</v>
      </c>
      <c r="O359" s="179">
        <f>ROUND(E359*N359,2)</f>
        <v>0</v>
      </c>
      <c r="P359" s="179">
        <v>0</v>
      </c>
      <c r="Q359" s="179">
        <f>ROUND(E359*P359,2)</f>
        <v>0</v>
      </c>
      <c r="R359" s="179"/>
      <c r="S359" s="179" t="s">
        <v>342</v>
      </c>
      <c r="T359" s="180" t="s">
        <v>311</v>
      </c>
      <c r="U359" s="160">
        <v>0</v>
      </c>
      <c r="V359" s="160">
        <f>ROUND(E359*U359,2)</f>
        <v>0</v>
      </c>
      <c r="W359" s="160"/>
      <c r="X359" s="150"/>
      <c r="Y359" s="150"/>
      <c r="Z359" s="150"/>
      <c r="AA359" s="150"/>
      <c r="AB359" s="150"/>
      <c r="AC359" s="150"/>
      <c r="AD359" s="150"/>
      <c r="AE359" s="150"/>
      <c r="AF359" s="150"/>
      <c r="AG359" s="150" t="s">
        <v>358</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4" t="s">
        <v>1882</v>
      </c>
      <c r="D360" s="245"/>
      <c r="E360" s="245"/>
      <c r="F360" s="245"/>
      <c r="G360" s="245"/>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314</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1883</v>
      </c>
      <c r="D361" s="165"/>
      <c r="E361" s="166">
        <v>60</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335</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6"/>
      <c r="D362" s="247"/>
      <c r="E362" s="247"/>
      <c r="F362" s="247"/>
      <c r="G362" s="247"/>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315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33.75" outlineLevel="1" x14ac:dyDescent="0.2">
      <c r="A363" s="174">
        <v>137</v>
      </c>
      <c r="B363" s="175" t="s">
        <v>1884</v>
      </c>
      <c r="C363" s="185" t="s">
        <v>1879</v>
      </c>
      <c r="D363" s="176" t="s">
        <v>460</v>
      </c>
      <c r="E363" s="177">
        <v>20</v>
      </c>
      <c r="F363" s="178"/>
      <c r="G363" s="179">
        <f>ROUND(E363*F363,2)</f>
        <v>0</v>
      </c>
      <c r="H363" s="178"/>
      <c r="I363" s="179">
        <f>ROUND(E363*H363,2)</f>
        <v>0</v>
      </c>
      <c r="J363" s="178"/>
      <c r="K363" s="179">
        <f>ROUND(E363*J363,2)</f>
        <v>0</v>
      </c>
      <c r="L363" s="179">
        <v>21</v>
      </c>
      <c r="M363" s="179">
        <f>G363*(1+L363/100)</f>
        <v>0</v>
      </c>
      <c r="N363" s="179">
        <v>0</v>
      </c>
      <c r="O363" s="179">
        <f>ROUND(E363*N363,2)</f>
        <v>0</v>
      </c>
      <c r="P363" s="179">
        <v>0</v>
      </c>
      <c r="Q363" s="179">
        <f>ROUND(E363*P363,2)</f>
        <v>0</v>
      </c>
      <c r="R363" s="179"/>
      <c r="S363" s="179" t="s">
        <v>342</v>
      </c>
      <c r="T363" s="180" t="s">
        <v>311</v>
      </c>
      <c r="U363" s="160">
        <v>0</v>
      </c>
      <c r="V363" s="160">
        <f>ROUND(E363*U363,2)</f>
        <v>0</v>
      </c>
      <c r="W363" s="160"/>
      <c r="X363" s="150"/>
      <c r="Y363" s="150"/>
      <c r="Z363" s="150"/>
      <c r="AA363" s="150"/>
      <c r="AB363" s="150"/>
      <c r="AC363" s="150"/>
      <c r="AD363" s="150"/>
      <c r="AE363" s="150"/>
      <c r="AF363" s="150"/>
      <c r="AG363" s="150" t="s">
        <v>358</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4" t="s">
        <v>1885</v>
      </c>
      <c r="D364" s="245"/>
      <c r="E364" s="245"/>
      <c r="F364" s="245"/>
      <c r="G364" s="245"/>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314</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1886</v>
      </c>
      <c r="D365" s="165"/>
      <c r="E365" s="166">
        <v>20</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335</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315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ht="33.75" outlineLevel="1" x14ac:dyDescent="0.2">
      <c r="A367" s="174">
        <v>138</v>
      </c>
      <c r="B367" s="175" t="s">
        <v>1887</v>
      </c>
      <c r="C367" s="185" t="s">
        <v>1879</v>
      </c>
      <c r="D367" s="176" t="s">
        <v>460</v>
      </c>
      <c r="E367" s="177">
        <v>104</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342</v>
      </c>
      <c r="T367" s="180" t="s">
        <v>311</v>
      </c>
      <c r="U367" s="160">
        <v>0</v>
      </c>
      <c r="V367" s="160">
        <f>ROUND(E367*U367,2)</f>
        <v>0</v>
      </c>
      <c r="W367" s="160"/>
      <c r="X367" s="150"/>
      <c r="Y367" s="150"/>
      <c r="Z367" s="150"/>
      <c r="AA367" s="150"/>
      <c r="AB367" s="150"/>
      <c r="AC367" s="150"/>
      <c r="AD367" s="150"/>
      <c r="AE367" s="150"/>
      <c r="AF367" s="150"/>
      <c r="AG367" s="150" t="s">
        <v>358</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4" t="s">
        <v>1888</v>
      </c>
      <c r="D368" s="245"/>
      <c r="E368" s="245"/>
      <c r="F368" s="245"/>
      <c r="G368" s="245"/>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314</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1889</v>
      </c>
      <c r="D369" s="165"/>
      <c r="E369" s="166">
        <v>104</v>
      </c>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335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6"/>
      <c r="D370" s="247"/>
      <c r="E370" s="247"/>
      <c r="F370" s="247"/>
      <c r="G370" s="247"/>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315</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ht="33.75" outlineLevel="1" x14ac:dyDescent="0.2">
      <c r="A371" s="174">
        <v>139</v>
      </c>
      <c r="B371" s="175" t="s">
        <v>1890</v>
      </c>
      <c r="C371" s="185" t="s">
        <v>1879</v>
      </c>
      <c r="D371" s="176" t="s">
        <v>460</v>
      </c>
      <c r="E371" s="177">
        <v>84</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342</v>
      </c>
      <c r="T371" s="180" t="s">
        <v>311</v>
      </c>
      <c r="U371" s="160">
        <v>0</v>
      </c>
      <c r="V371" s="160">
        <f>ROUND(E371*U371,2)</f>
        <v>0</v>
      </c>
      <c r="W371" s="160"/>
      <c r="X371" s="150"/>
      <c r="Y371" s="150"/>
      <c r="Z371" s="150"/>
      <c r="AA371" s="150"/>
      <c r="AB371" s="150"/>
      <c r="AC371" s="150"/>
      <c r="AD371" s="150"/>
      <c r="AE371" s="150"/>
      <c r="AF371" s="150"/>
      <c r="AG371" s="150" t="s">
        <v>358</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4" t="s">
        <v>1891</v>
      </c>
      <c r="D372" s="245"/>
      <c r="E372" s="245"/>
      <c r="F372" s="245"/>
      <c r="G372" s="245"/>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314</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1892</v>
      </c>
      <c r="D373" s="165"/>
      <c r="E373" s="166">
        <v>84</v>
      </c>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335</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6"/>
      <c r="D374" s="247"/>
      <c r="E374" s="247"/>
      <c r="F374" s="247"/>
      <c r="G374" s="247"/>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315</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140</v>
      </c>
      <c r="B375" s="175" t="s">
        <v>1893</v>
      </c>
      <c r="C375" s="185" t="s">
        <v>1894</v>
      </c>
      <c r="D375" s="176" t="s">
        <v>377</v>
      </c>
      <c r="E375" s="177">
        <v>2</v>
      </c>
      <c r="F375" s="178"/>
      <c r="G375" s="179">
        <f>ROUND(E375*F375,2)</f>
        <v>0</v>
      </c>
      <c r="H375" s="178"/>
      <c r="I375" s="179">
        <f>ROUND(E375*H375,2)</f>
        <v>0</v>
      </c>
      <c r="J375" s="178"/>
      <c r="K375" s="179">
        <f>ROUND(E375*J375,2)</f>
        <v>0</v>
      </c>
      <c r="L375" s="179">
        <v>21</v>
      </c>
      <c r="M375" s="179">
        <f>G375*(1+L375/100)</f>
        <v>0</v>
      </c>
      <c r="N375" s="179">
        <v>2.9999999999999997E-4</v>
      </c>
      <c r="O375" s="179">
        <f>ROUND(E375*N375,2)</f>
        <v>0</v>
      </c>
      <c r="P375" s="179">
        <v>0</v>
      </c>
      <c r="Q375" s="179">
        <f>ROUND(E375*P375,2)</f>
        <v>0</v>
      </c>
      <c r="R375" s="179"/>
      <c r="S375" s="179" t="s">
        <v>342</v>
      </c>
      <c r="T375" s="180" t="s">
        <v>311</v>
      </c>
      <c r="U375" s="160">
        <v>0</v>
      </c>
      <c r="V375" s="160">
        <f>ROUND(E375*U375,2)</f>
        <v>0</v>
      </c>
      <c r="W375" s="160"/>
      <c r="X375" s="150"/>
      <c r="Y375" s="150"/>
      <c r="Z375" s="150"/>
      <c r="AA375" s="150"/>
      <c r="AB375" s="150"/>
      <c r="AC375" s="150"/>
      <c r="AD375" s="150"/>
      <c r="AE375" s="150"/>
      <c r="AF375" s="150"/>
      <c r="AG375" s="150" t="s">
        <v>358</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2"/>
      <c r="D376" s="243"/>
      <c r="E376" s="243"/>
      <c r="F376" s="243"/>
      <c r="G376" s="243"/>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315</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74">
        <v>141</v>
      </c>
      <c r="B377" s="175" t="s">
        <v>1895</v>
      </c>
      <c r="C377" s="185" t="s">
        <v>1896</v>
      </c>
      <c r="D377" s="176" t="s">
        <v>377</v>
      </c>
      <c r="E377" s="177">
        <v>4</v>
      </c>
      <c r="F377" s="178"/>
      <c r="G377" s="179">
        <f>ROUND(E377*F377,2)</f>
        <v>0</v>
      </c>
      <c r="H377" s="178"/>
      <c r="I377" s="179">
        <f>ROUND(E377*H377,2)</f>
        <v>0</v>
      </c>
      <c r="J377" s="178"/>
      <c r="K377" s="179">
        <f>ROUND(E377*J377,2)</f>
        <v>0</v>
      </c>
      <c r="L377" s="179">
        <v>21</v>
      </c>
      <c r="M377" s="179">
        <f>G377*(1+L377/100)</f>
        <v>0</v>
      </c>
      <c r="N377" s="179">
        <v>2.9999999999999997E-4</v>
      </c>
      <c r="O377" s="179">
        <f>ROUND(E377*N377,2)</f>
        <v>0</v>
      </c>
      <c r="P377" s="179">
        <v>0</v>
      </c>
      <c r="Q377" s="179">
        <f>ROUND(E377*P377,2)</f>
        <v>0</v>
      </c>
      <c r="R377" s="179"/>
      <c r="S377" s="179" t="s">
        <v>342</v>
      </c>
      <c r="T377" s="180" t="s">
        <v>311</v>
      </c>
      <c r="U377" s="160">
        <v>0</v>
      </c>
      <c r="V377" s="160">
        <f>ROUND(E377*U377,2)</f>
        <v>0</v>
      </c>
      <c r="W377" s="160"/>
      <c r="X377" s="150"/>
      <c r="Y377" s="150"/>
      <c r="Z377" s="150"/>
      <c r="AA377" s="150"/>
      <c r="AB377" s="150"/>
      <c r="AC377" s="150"/>
      <c r="AD377" s="150"/>
      <c r="AE377" s="150"/>
      <c r="AF377" s="150"/>
      <c r="AG377" s="150" t="s">
        <v>358</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315</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33.75" outlineLevel="1" x14ac:dyDescent="0.2">
      <c r="A379" s="174">
        <v>142</v>
      </c>
      <c r="B379" s="175" t="s">
        <v>1897</v>
      </c>
      <c r="C379" s="185" t="s">
        <v>1898</v>
      </c>
      <c r="D379" s="176" t="s">
        <v>377</v>
      </c>
      <c r="E379" s="177">
        <v>14</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342</v>
      </c>
      <c r="T379" s="180" t="s">
        <v>311</v>
      </c>
      <c r="U379" s="160">
        <v>0</v>
      </c>
      <c r="V379" s="160">
        <f>ROUND(E379*U379,2)</f>
        <v>0</v>
      </c>
      <c r="W379" s="160"/>
      <c r="X379" s="150"/>
      <c r="Y379" s="150"/>
      <c r="Z379" s="150"/>
      <c r="AA379" s="150"/>
      <c r="AB379" s="150"/>
      <c r="AC379" s="150"/>
      <c r="AD379" s="150"/>
      <c r="AE379" s="150"/>
      <c r="AF379" s="150"/>
      <c r="AG379" s="150" t="s">
        <v>358</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4" t="s">
        <v>1899</v>
      </c>
      <c r="D380" s="245"/>
      <c r="E380" s="245"/>
      <c r="F380" s="245"/>
      <c r="G380" s="245"/>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314</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46"/>
      <c r="D381" s="247"/>
      <c r="E381" s="247"/>
      <c r="F381" s="247"/>
      <c r="G381" s="247"/>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315</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74">
        <v>143</v>
      </c>
      <c r="B382" s="175" t="s">
        <v>1900</v>
      </c>
      <c r="C382" s="185" t="s">
        <v>1901</v>
      </c>
      <c r="D382" s="176" t="s">
        <v>1058</v>
      </c>
      <c r="E382" s="177">
        <v>90</v>
      </c>
      <c r="F382" s="178"/>
      <c r="G382" s="179">
        <f>ROUND(E382*F382,2)</f>
        <v>0</v>
      </c>
      <c r="H382" s="178"/>
      <c r="I382" s="179">
        <f>ROUND(E382*H382,2)</f>
        <v>0</v>
      </c>
      <c r="J382" s="178"/>
      <c r="K382" s="179">
        <f>ROUND(E382*J382,2)</f>
        <v>0</v>
      </c>
      <c r="L382" s="179">
        <v>21</v>
      </c>
      <c r="M382" s="179">
        <f>G382*(1+L382/100)</f>
        <v>0</v>
      </c>
      <c r="N382" s="179">
        <v>0</v>
      </c>
      <c r="O382" s="179">
        <f>ROUND(E382*N382,2)</f>
        <v>0</v>
      </c>
      <c r="P382" s="179">
        <v>0</v>
      </c>
      <c r="Q382" s="179">
        <f>ROUND(E382*P382,2)</f>
        <v>0</v>
      </c>
      <c r="R382" s="179"/>
      <c r="S382" s="179" t="s">
        <v>342</v>
      </c>
      <c r="T382" s="180" t="s">
        <v>311</v>
      </c>
      <c r="U382" s="160">
        <v>0</v>
      </c>
      <c r="V382" s="160">
        <f>ROUND(E382*U382,2)</f>
        <v>0</v>
      </c>
      <c r="W382" s="160"/>
      <c r="X382" s="150"/>
      <c r="Y382" s="150"/>
      <c r="Z382" s="150"/>
      <c r="AA382" s="150"/>
      <c r="AB382" s="150"/>
      <c r="AC382" s="150"/>
      <c r="AD382" s="150"/>
      <c r="AE382" s="150"/>
      <c r="AF382" s="150"/>
      <c r="AG382" s="150" t="s">
        <v>358</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42"/>
      <c r="D383" s="243"/>
      <c r="E383" s="243"/>
      <c r="F383" s="243"/>
      <c r="G383" s="243"/>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315</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ht="33.75" outlineLevel="1" x14ac:dyDescent="0.2">
      <c r="A384" s="174">
        <v>144</v>
      </c>
      <c r="B384" s="175" t="s">
        <v>1902</v>
      </c>
      <c r="C384" s="185" t="s">
        <v>1903</v>
      </c>
      <c r="D384" s="176" t="s">
        <v>377</v>
      </c>
      <c r="E384" s="177">
        <v>1</v>
      </c>
      <c r="F384" s="178"/>
      <c r="G384" s="179">
        <f>ROUND(E384*F384,2)</f>
        <v>0</v>
      </c>
      <c r="H384" s="178"/>
      <c r="I384" s="179">
        <f>ROUND(E384*H384,2)</f>
        <v>0</v>
      </c>
      <c r="J384" s="178"/>
      <c r="K384" s="179">
        <f>ROUND(E384*J384,2)</f>
        <v>0</v>
      </c>
      <c r="L384" s="179">
        <v>21</v>
      </c>
      <c r="M384" s="179">
        <f>G384*(1+L384/100)</f>
        <v>0</v>
      </c>
      <c r="N384" s="179">
        <v>2.9999999999999997E-4</v>
      </c>
      <c r="O384" s="179">
        <f>ROUND(E384*N384,2)</f>
        <v>0</v>
      </c>
      <c r="P384" s="179">
        <v>0</v>
      </c>
      <c r="Q384" s="179">
        <f>ROUND(E384*P384,2)</f>
        <v>0</v>
      </c>
      <c r="R384" s="179"/>
      <c r="S384" s="179" t="s">
        <v>342</v>
      </c>
      <c r="T384" s="180" t="s">
        <v>311</v>
      </c>
      <c r="U384" s="160">
        <v>0</v>
      </c>
      <c r="V384" s="160">
        <f>ROUND(E384*U384,2)</f>
        <v>0</v>
      </c>
      <c r="W384" s="160"/>
      <c r="X384" s="150"/>
      <c r="Y384" s="150"/>
      <c r="Z384" s="150"/>
      <c r="AA384" s="150"/>
      <c r="AB384" s="150"/>
      <c r="AC384" s="150"/>
      <c r="AD384" s="150"/>
      <c r="AE384" s="150"/>
      <c r="AF384" s="150"/>
      <c r="AG384" s="150" t="s">
        <v>358</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2"/>
      <c r="D385" s="243"/>
      <c r="E385" s="243"/>
      <c r="F385" s="243"/>
      <c r="G385" s="243"/>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315</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ht="33.75" outlineLevel="1" x14ac:dyDescent="0.2">
      <c r="A386" s="174">
        <v>145</v>
      </c>
      <c r="B386" s="175" t="s">
        <v>1904</v>
      </c>
      <c r="C386" s="185" t="s">
        <v>1905</v>
      </c>
      <c r="D386" s="176" t="s">
        <v>377</v>
      </c>
      <c r="E386" s="177">
        <v>1</v>
      </c>
      <c r="F386" s="178"/>
      <c r="G386" s="179">
        <f>ROUND(E386*F386,2)</f>
        <v>0</v>
      </c>
      <c r="H386" s="178"/>
      <c r="I386" s="179">
        <f>ROUND(E386*H386,2)</f>
        <v>0</v>
      </c>
      <c r="J386" s="178"/>
      <c r="K386" s="179">
        <f>ROUND(E386*J386,2)</f>
        <v>0</v>
      </c>
      <c r="L386" s="179">
        <v>21</v>
      </c>
      <c r="M386" s="179">
        <f>G386*(1+L386/100)</f>
        <v>0</v>
      </c>
      <c r="N386" s="179">
        <v>2.9999999999999997E-4</v>
      </c>
      <c r="O386" s="179">
        <f>ROUND(E386*N386,2)</f>
        <v>0</v>
      </c>
      <c r="P386" s="179">
        <v>0</v>
      </c>
      <c r="Q386" s="179">
        <f>ROUND(E386*P386,2)</f>
        <v>0</v>
      </c>
      <c r="R386" s="179"/>
      <c r="S386" s="179" t="s">
        <v>342</v>
      </c>
      <c r="T386" s="180" t="s">
        <v>311</v>
      </c>
      <c r="U386" s="160">
        <v>0</v>
      </c>
      <c r="V386" s="160">
        <f>ROUND(E386*U386,2)</f>
        <v>0</v>
      </c>
      <c r="W386" s="160"/>
      <c r="X386" s="150"/>
      <c r="Y386" s="150"/>
      <c r="Z386" s="150"/>
      <c r="AA386" s="150"/>
      <c r="AB386" s="150"/>
      <c r="AC386" s="150"/>
      <c r="AD386" s="150"/>
      <c r="AE386" s="150"/>
      <c r="AF386" s="150"/>
      <c r="AG386" s="150" t="s">
        <v>358</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2"/>
      <c r="D387" s="243"/>
      <c r="E387" s="243"/>
      <c r="F387" s="243"/>
      <c r="G387" s="243"/>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315</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ht="33.75" outlineLevel="1" x14ac:dyDescent="0.2">
      <c r="A388" s="174">
        <v>146</v>
      </c>
      <c r="B388" s="175" t="s">
        <v>1906</v>
      </c>
      <c r="C388" s="185" t="s">
        <v>1907</v>
      </c>
      <c r="D388" s="176" t="s">
        <v>460</v>
      </c>
      <c r="E388" s="177">
        <v>4</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342</v>
      </c>
      <c r="T388" s="180" t="s">
        <v>311</v>
      </c>
      <c r="U388" s="160">
        <v>0</v>
      </c>
      <c r="V388" s="160">
        <f>ROUND(E388*U388,2)</f>
        <v>0</v>
      </c>
      <c r="W388" s="160"/>
      <c r="X388" s="150"/>
      <c r="Y388" s="150"/>
      <c r="Z388" s="150"/>
      <c r="AA388" s="150"/>
      <c r="AB388" s="150"/>
      <c r="AC388" s="150"/>
      <c r="AD388" s="150"/>
      <c r="AE388" s="150"/>
      <c r="AF388" s="150"/>
      <c r="AG388" s="150" t="s">
        <v>358</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2"/>
      <c r="D389" s="243"/>
      <c r="E389" s="243"/>
      <c r="F389" s="243"/>
      <c r="G389" s="243"/>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315</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ht="33.75" outlineLevel="1" x14ac:dyDescent="0.2">
      <c r="A390" s="174">
        <v>147</v>
      </c>
      <c r="B390" s="175" t="s">
        <v>1908</v>
      </c>
      <c r="C390" s="185" t="s">
        <v>1909</v>
      </c>
      <c r="D390" s="176" t="s">
        <v>460</v>
      </c>
      <c r="E390" s="177">
        <v>60</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342</v>
      </c>
      <c r="T390" s="180" t="s">
        <v>311</v>
      </c>
      <c r="U390" s="160">
        <v>0</v>
      </c>
      <c r="V390" s="160">
        <f>ROUND(E390*U390,2)</f>
        <v>0</v>
      </c>
      <c r="W390" s="160"/>
      <c r="X390" s="150"/>
      <c r="Y390" s="150"/>
      <c r="Z390" s="150"/>
      <c r="AA390" s="150"/>
      <c r="AB390" s="150"/>
      <c r="AC390" s="150"/>
      <c r="AD390" s="150"/>
      <c r="AE390" s="150"/>
      <c r="AF390" s="150"/>
      <c r="AG390" s="150" t="s">
        <v>358</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2"/>
      <c r="D391" s="243"/>
      <c r="E391" s="243"/>
      <c r="F391" s="243"/>
      <c r="G391" s="243"/>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315</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ht="33.75" outlineLevel="1" x14ac:dyDescent="0.2">
      <c r="A392" s="174">
        <v>148</v>
      </c>
      <c r="B392" s="175" t="s">
        <v>1910</v>
      </c>
      <c r="C392" s="185" t="s">
        <v>1911</v>
      </c>
      <c r="D392" s="176" t="s">
        <v>460</v>
      </c>
      <c r="E392" s="177">
        <v>20</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342</v>
      </c>
      <c r="T392" s="180" t="s">
        <v>311</v>
      </c>
      <c r="U392" s="160">
        <v>0</v>
      </c>
      <c r="V392" s="160">
        <f>ROUND(E392*U392,2)</f>
        <v>0</v>
      </c>
      <c r="W392" s="160"/>
      <c r="X392" s="150"/>
      <c r="Y392" s="150"/>
      <c r="Z392" s="150"/>
      <c r="AA392" s="150"/>
      <c r="AB392" s="150"/>
      <c r="AC392" s="150"/>
      <c r="AD392" s="150"/>
      <c r="AE392" s="150"/>
      <c r="AF392" s="150"/>
      <c r="AG392" s="150" t="s">
        <v>358</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2"/>
      <c r="D393" s="243"/>
      <c r="E393" s="243"/>
      <c r="F393" s="243"/>
      <c r="G393" s="243"/>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315</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ht="33.75" outlineLevel="1" x14ac:dyDescent="0.2">
      <c r="A394" s="174">
        <v>149</v>
      </c>
      <c r="B394" s="175" t="s">
        <v>1912</v>
      </c>
      <c r="C394" s="185" t="s">
        <v>1913</v>
      </c>
      <c r="D394" s="176" t="s">
        <v>460</v>
      </c>
      <c r="E394" s="177">
        <v>104</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342</v>
      </c>
      <c r="T394" s="180" t="s">
        <v>311</v>
      </c>
      <c r="U394" s="160">
        <v>0</v>
      </c>
      <c r="V394" s="160">
        <f>ROUND(E394*U394,2)</f>
        <v>0</v>
      </c>
      <c r="W394" s="160"/>
      <c r="X394" s="150"/>
      <c r="Y394" s="150"/>
      <c r="Z394" s="150"/>
      <c r="AA394" s="150"/>
      <c r="AB394" s="150"/>
      <c r="AC394" s="150"/>
      <c r="AD394" s="150"/>
      <c r="AE394" s="150"/>
      <c r="AF394" s="150"/>
      <c r="AG394" s="150" t="s">
        <v>358</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42"/>
      <c r="D395" s="243"/>
      <c r="E395" s="243"/>
      <c r="F395" s="243"/>
      <c r="G395" s="243"/>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315</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ht="33.75" outlineLevel="1" x14ac:dyDescent="0.2">
      <c r="A396" s="174">
        <v>150</v>
      </c>
      <c r="B396" s="175" t="s">
        <v>1914</v>
      </c>
      <c r="C396" s="185" t="s">
        <v>1915</v>
      </c>
      <c r="D396" s="176" t="s">
        <v>460</v>
      </c>
      <c r="E396" s="177">
        <v>84</v>
      </c>
      <c r="F396" s="178"/>
      <c r="G396" s="179">
        <f>ROUND(E396*F396,2)</f>
        <v>0</v>
      </c>
      <c r="H396" s="178"/>
      <c r="I396" s="179">
        <f>ROUND(E396*H396,2)</f>
        <v>0</v>
      </c>
      <c r="J396" s="178"/>
      <c r="K396" s="179">
        <f>ROUND(E396*J396,2)</f>
        <v>0</v>
      </c>
      <c r="L396" s="179">
        <v>21</v>
      </c>
      <c r="M396" s="179">
        <f>G396*(1+L396/100)</f>
        <v>0</v>
      </c>
      <c r="N396" s="179">
        <v>0</v>
      </c>
      <c r="O396" s="179">
        <f>ROUND(E396*N396,2)</f>
        <v>0</v>
      </c>
      <c r="P396" s="179">
        <v>0</v>
      </c>
      <c r="Q396" s="179">
        <f>ROUND(E396*P396,2)</f>
        <v>0</v>
      </c>
      <c r="R396" s="179"/>
      <c r="S396" s="179" t="s">
        <v>342</v>
      </c>
      <c r="T396" s="180" t="s">
        <v>311</v>
      </c>
      <c r="U396" s="160">
        <v>0</v>
      </c>
      <c r="V396" s="160">
        <f>ROUND(E396*U396,2)</f>
        <v>0</v>
      </c>
      <c r="W396" s="160"/>
      <c r="X396" s="150"/>
      <c r="Y396" s="150"/>
      <c r="Z396" s="150"/>
      <c r="AA396" s="150"/>
      <c r="AB396" s="150"/>
      <c r="AC396" s="150"/>
      <c r="AD396" s="150"/>
      <c r="AE396" s="150"/>
      <c r="AF396" s="150"/>
      <c r="AG396" s="150" t="s">
        <v>358</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42"/>
      <c r="D397" s="243"/>
      <c r="E397" s="243"/>
      <c r="F397" s="243"/>
      <c r="G397" s="243"/>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315</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4">
        <v>151</v>
      </c>
      <c r="B398" s="175" t="s">
        <v>1916</v>
      </c>
      <c r="C398" s="185" t="s">
        <v>1917</v>
      </c>
      <c r="D398" s="176" t="s">
        <v>405</v>
      </c>
      <c r="E398" s="177">
        <v>27</v>
      </c>
      <c r="F398" s="178"/>
      <c r="G398" s="179">
        <f>ROUND(E398*F398,2)</f>
        <v>0</v>
      </c>
      <c r="H398" s="178"/>
      <c r="I398" s="179">
        <f>ROUND(E398*H398,2)</f>
        <v>0</v>
      </c>
      <c r="J398" s="178"/>
      <c r="K398" s="179">
        <f>ROUND(E398*J398,2)</f>
        <v>0</v>
      </c>
      <c r="L398" s="179">
        <v>21</v>
      </c>
      <c r="M398" s="179">
        <f>G398*(1+L398/100)</f>
        <v>0</v>
      </c>
      <c r="N398" s="179">
        <v>0</v>
      </c>
      <c r="O398" s="179">
        <f>ROUND(E398*N398,2)</f>
        <v>0</v>
      </c>
      <c r="P398" s="179">
        <v>0</v>
      </c>
      <c r="Q398" s="179">
        <f>ROUND(E398*P398,2)</f>
        <v>0</v>
      </c>
      <c r="R398" s="179"/>
      <c r="S398" s="179" t="s">
        <v>342</v>
      </c>
      <c r="T398" s="180" t="s">
        <v>311</v>
      </c>
      <c r="U398" s="160">
        <v>0</v>
      </c>
      <c r="V398" s="160">
        <f>ROUND(E398*U398,2)</f>
        <v>0</v>
      </c>
      <c r="W398" s="160"/>
      <c r="X398" s="150"/>
      <c r="Y398" s="150"/>
      <c r="Z398" s="150"/>
      <c r="AA398" s="150"/>
      <c r="AB398" s="150"/>
      <c r="AC398" s="150"/>
      <c r="AD398" s="150"/>
      <c r="AE398" s="150"/>
      <c r="AF398" s="150"/>
      <c r="AG398" s="150" t="s">
        <v>358</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42"/>
      <c r="D399" s="243"/>
      <c r="E399" s="243"/>
      <c r="F399" s="243"/>
      <c r="G399" s="243"/>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315</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ht="22.5" outlineLevel="1" x14ac:dyDescent="0.2">
      <c r="A400" s="174">
        <v>152</v>
      </c>
      <c r="B400" s="175" t="s">
        <v>1918</v>
      </c>
      <c r="C400" s="185" t="s">
        <v>1919</v>
      </c>
      <c r="D400" s="176" t="s">
        <v>377</v>
      </c>
      <c r="E400" s="177">
        <v>5</v>
      </c>
      <c r="F400" s="178"/>
      <c r="G400" s="179">
        <f>ROUND(E400*F400,2)</f>
        <v>0</v>
      </c>
      <c r="H400" s="178"/>
      <c r="I400" s="179">
        <f>ROUND(E400*H400,2)</f>
        <v>0</v>
      </c>
      <c r="J400" s="178"/>
      <c r="K400" s="179">
        <f>ROUND(E400*J400,2)</f>
        <v>0</v>
      </c>
      <c r="L400" s="179">
        <v>21</v>
      </c>
      <c r="M400" s="179">
        <f>G400*(1+L400/100)</f>
        <v>0</v>
      </c>
      <c r="N400" s="179">
        <v>0</v>
      </c>
      <c r="O400" s="179">
        <f>ROUND(E400*N400,2)</f>
        <v>0</v>
      </c>
      <c r="P400" s="179">
        <v>0</v>
      </c>
      <c r="Q400" s="179">
        <f>ROUND(E400*P400,2)</f>
        <v>0</v>
      </c>
      <c r="R400" s="179"/>
      <c r="S400" s="179" t="s">
        <v>342</v>
      </c>
      <c r="T400" s="180" t="s">
        <v>311</v>
      </c>
      <c r="U400" s="160">
        <v>0</v>
      </c>
      <c r="V400" s="160">
        <f>ROUND(E400*U400,2)</f>
        <v>0</v>
      </c>
      <c r="W400" s="160"/>
      <c r="X400" s="150"/>
      <c r="Y400" s="150"/>
      <c r="Z400" s="150"/>
      <c r="AA400" s="150"/>
      <c r="AB400" s="150"/>
      <c r="AC400" s="150"/>
      <c r="AD400" s="150"/>
      <c r="AE400" s="150"/>
      <c r="AF400" s="150"/>
      <c r="AG400" s="150" t="s">
        <v>358</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2"/>
      <c r="D401" s="243"/>
      <c r="E401" s="243"/>
      <c r="F401" s="243"/>
      <c r="G401" s="243"/>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315</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ht="22.5" outlineLevel="1" x14ac:dyDescent="0.2">
      <c r="A402" s="174">
        <v>153</v>
      </c>
      <c r="B402" s="175" t="s">
        <v>1920</v>
      </c>
      <c r="C402" s="185" t="s">
        <v>1921</v>
      </c>
      <c r="D402" s="176" t="s">
        <v>377</v>
      </c>
      <c r="E402" s="177">
        <v>54</v>
      </c>
      <c r="F402" s="178"/>
      <c r="G402" s="179">
        <f>ROUND(E402*F402,2)</f>
        <v>0</v>
      </c>
      <c r="H402" s="178"/>
      <c r="I402" s="179">
        <f>ROUND(E402*H402,2)</f>
        <v>0</v>
      </c>
      <c r="J402" s="178"/>
      <c r="K402" s="179">
        <f>ROUND(E402*J402,2)</f>
        <v>0</v>
      </c>
      <c r="L402" s="179">
        <v>21</v>
      </c>
      <c r="M402" s="179">
        <f>G402*(1+L402/100)</f>
        <v>0</v>
      </c>
      <c r="N402" s="179">
        <v>0</v>
      </c>
      <c r="O402" s="179">
        <f>ROUND(E402*N402,2)</f>
        <v>0</v>
      </c>
      <c r="P402" s="179">
        <v>0</v>
      </c>
      <c r="Q402" s="179">
        <f>ROUND(E402*P402,2)</f>
        <v>0</v>
      </c>
      <c r="R402" s="179"/>
      <c r="S402" s="179" t="s">
        <v>342</v>
      </c>
      <c r="T402" s="180" t="s">
        <v>311</v>
      </c>
      <c r="U402" s="160">
        <v>0</v>
      </c>
      <c r="V402" s="160">
        <f>ROUND(E402*U402,2)</f>
        <v>0</v>
      </c>
      <c r="W402" s="160"/>
      <c r="X402" s="150"/>
      <c r="Y402" s="150"/>
      <c r="Z402" s="150"/>
      <c r="AA402" s="150"/>
      <c r="AB402" s="150"/>
      <c r="AC402" s="150"/>
      <c r="AD402" s="150"/>
      <c r="AE402" s="150"/>
      <c r="AF402" s="150"/>
      <c r="AG402" s="150" t="s">
        <v>358</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2"/>
      <c r="D403" s="243"/>
      <c r="E403" s="243"/>
      <c r="F403" s="243"/>
      <c r="G403" s="243"/>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315</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ht="22.5" outlineLevel="1" x14ac:dyDescent="0.2">
      <c r="A404" s="174">
        <v>154</v>
      </c>
      <c r="B404" s="175" t="s">
        <v>1922</v>
      </c>
      <c r="C404" s="185" t="s">
        <v>1923</v>
      </c>
      <c r="D404" s="176" t="s">
        <v>377</v>
      </c>
      <c r="E404" s="177">
        <v>16</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342</v>
      </c>
      <c r="T404" s="180" t="s">
        <v>311</v>
      </c>
      <c r="U404" s="160">
        <v>0</v>
      </c>
      <c r="V404" s="160">
        <f>ROUND(E404*U404,2)</f>
        <v>0</v>
      </c>
      <c r="W404" s="160"/>
      <c r="X404" s="150"/>
      <c r="Y404" s="150"/>
      <c r="Z404" s="150"/>
      <c r="AA404" s="150"/>
      <c r="AB404" s="150"/>
      <c r="AC404" s="150"/>
      <c r="AD404" s="150"/>
      <c r="AE404" s="150"/>
      <c r="AF404" s="150"/>
      <c r="AG404" s="150" t="s">
        <v>358</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42"/>
      <c r="D405" s="243"/>
      <c r="E405" s="243"/>
      <c r="F405" s="243"/>
      <c r="G405" s="243"/>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315</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ht="22.5" outlineLevel="1" x14ac:dyDescent="0.2">
      <c r="A406" s="174">
        <v>155</v>
      </c>
      <c r="B406" s="175" t="s">
        <v>1924</v>
      </c>
      <c r="C406" s="185" t="s">
        <v>1925</v>
      </c>
      <c r="D406" s="176" t="s">
        <v>377</v>
      </c>
      <c r="E406" s="177">
        <v>74</v>
      </c>
      <c r="F406" s="178"/>
      <c r="G406" s="179">
        <f>ROUND(E406*F406,2)</f>
        <v>0</v>
      </c>
      <c r="H406" s="178"/>
      <c r="I406" s="179">
        <f>ROUND(E406*H406,2)</f>
        <v>0</v>
      </c>
      <c r="J406" s="178"/>
      <c r="K406" s="179">
        <f>ROUND(E406*J406,2)</f>
        <v>0</v>
      </c>
      <c r="L406" s="179">
        <v>21</v>
      </c>
      <c r="M406" s="179">
        <f>G406*(1+L406/100)</f>
        <v>0</v>
      </c>
      <c r="N406" s="179">
        <v>0</v>
      </c>
      <c r="O406" s="179">
        <f>ROUND(E406*N406,2)</f>
        <v>0</v>
      </c>
      <c r="P406" s="179">
        <v>0</v>
      </c>
      <c r="Q406" s="179">
        <f>ROUND(E406*P406,2)</f>
        <v>0</v>
      </c>
      <c r="R406" s="179"/>
      <c r="S406" s="179" t="s">
        <v>342</v>
      </c>
      <c r="T406" s="180" t="s">
        <v>311</v>
      </c>
      <c r="U406" s="160">
        <v>0</v>
      </c>
      <c r="V406" s="160">
        <f>ROUND(E406*U406,2)</f>
        <v>0</v>
      </c>
      <c r="W406" s="160"/>
      <c r="X406" s="150"/>
      <c r="Y406" s="150"/>
      <c r="Z406" s="150"/>
      <c r="AA406" s="150"/>
      <c r="AB406" s="150"/>
      <c r="AC406" s="150"/>
      <c r="AD406" s="150"/>
      <c r="AE406" s="150"/>
      <c r="AF406" s="150"/>
      <c r="AG406" s="150" t="s">
        <v>358</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2"/>
      <c r="D407" s="243"/>
      <c r="E407" s="243"/>
      <c r="F407" s="243"/>
      <c r="G407" s="243"/>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315</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ht="22.5" outlineLevel="1" x14ac:dyDescent="0.2">
      <c r="A408" s="174">
        <v>156</v>
      </c>
      <c r="B408" s="175" t="s">
        <v>1926</v>
      </c>
      <c r="C408" s="185" t="s">
        <v>1927</v>
      </c>
      <c r="D408" s="176" t="s">
        <v>377</v>
      </c>
      <c r="E408" s="177">
        <v>50</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342</v>
      </c>
      <c r="T408" s="180" t="s">
        <v>311</v>
      </c>
      <c r="U408" s="160">
        <v>0</v>
      </c>
      <c r="V408" s="160">
        <f>ROUND(E408*U408,2)</f>
        <v>0</v>
      </c>
      <c r="W408" s="160"/>
      <c r="X408" s="150"/>
      <c r="Y408" s="150"/>
      <c r="Z408" s="150"/>
      <c r="AA408" s="150"/>
      <c r="AB408" s="150"/>
      <c r="AC408" s="150"/>
      <c r="AD408" s="150"/>
      <c r="AE408" s="150"/>
      <c r="AF408" s="150"/>
      <c r="AG408" s="150" t="s">
        <v>358</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315</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74">
        <v>157</v>
      </c>
      <c r="B410" s="175" t="s">
        <v>1928</v>
      </c>
      <c r="C410" s="185" t="s">
        <v>1929</v>
      </c>
      <c r="D410" s="176" t="s">
        <v>1930</v>
      </c>
      <c r="E410" s="177">
        <v>7</v>
      </c>
      <c r="F410" s="178"/>
      <c r="G410" s="179">
        <f>ROUND(E410*F410,2)</f>
        <v>0</v>
      </c>
      <c r="H410" s="178"/>
      <c r="I410" s="179">
        <f>ROUND(E410*H410,2)</f>
        <v>0</v>
      </c>
      <c r="J410" s="178"/>
      <c r="K410" s="179">
        <f>ROUND(E410*J410,2)</f>
        <v>0</v>
      </c>
      <c r="L410" s="179">
        <v>21</v>
      </c>
      <c r="M410" s="179">
        <f>G410*(1+L410/100)</f>
        <v>0</v>
      </c>
      <c r="N410" s="179">
        <v>0</v>
      </c>
      <c r="O410" s="179">
        <f>ROUND(E410*N410,2)</f>
        <v>0</v>
      </c>
      <c r="P410" s="179">
        <v>0</v>
      </c>
      <c r="Q410" s="179">
        <f>ROUND(E410*P410,2)</f>
        <v>0</v>
      </c>
      <c r="R410" s="179"/>
      <c r="S410" s="179" t="s">
        <v>342</v>
      </c>
      <c r="T410" s="180" t="s">
        <v>311</v>
      </c>
      <c r="U410" s="160">
        <v>0</v>
      </c>
      <c r="V410" s="160">
        <f>ROUND(E410*U410,2)</f>
        <v>0</v>
      </c>
      <c r="W410" s="160"/>
      <c r="X410" s="150"/>
      <c r="Y410" s="150"/>
      <c r="Z410" s="150"/>
      <c r="AA410" s="150"/>
      <c r="AB410" s="150"/>
      <c r="AC410" s="150"/>
      <c r="AD410" s="150"/>
      <c r="AE410" s="150"/>
      <c r="AF410" s="150"/>
      <c r="AG410" s="150" t="s">
        <v>358</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315</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4">
        <v>158</v>
      </c>
      <c r="B412" s="175" t="s">
        <v>1931</v>
      </c>
      <c r="C412" s="185" t="s">
        <v>1932</v>
      </c>
      <c r="D412" s="176" t="s">
        <v>1930</v>
      </c>
      <c r="E412" s="177">
        <v>3</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342</v>
      </c>
      <c r="T412" s="180" t="s">
        <v>311</v>
      </c>
      <c r="U412" s="160">
        <v>0</v>
      </c>
      <c r="V412" s="160">
        <f>ROUND(E412*U412,2)</f>
        <v>0</v>
      </c>
      <c r="W412" s="160"/>
      <c r="X412" s="150"/>
      <c r="Y412" s="150"/>
      <c r="Z412" s="150"/>
      <c r="AA412" s="150"/>
      <c r="AB412" s="150"/>
      <c r="AC412" s="150"/>
      <c r="AD412" s="150"/>
      <c r="AE412" s="150"/>
      <c r="AF412" s="150"/>
      <c r="AG412" s="150" t="s">
        <v>358</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42"/>
      <c r="D413" s="243"/>
      <c r="E413" s="243"/>
      <c r="F413" s="243"/>
      <c r="G413" s="243"/>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315</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74">
        <v>159</v>
      </c>
      <c r="B414" s="175" t="s">
        <v>1933</v>
      </c>
      <c r="C414" s="185" t="s">
        <v>1934</v>
      </c>
      <c r="D414" s="176" t="s">
        <v>377</v>
      </c>
      <c r="E414" s="177">
        <v>9</v>
      </c>
      <c r="F414" s="178"/>
      <c r="G414" s="179">
        <f>ROUND(E414*F414,2)</f>
        <v>0</v>
      </c>
      <c r="H414" s="178"/>
      <c r="I414" s="179">
        <f>ROUND(E414*H414,2)</f>
        <v>0</v>
      </c>
      <c r="J414" s="178"/>
      <c r="K414" s="179">
        <f>ROUND(E414*J414,2)</f>
        <v>0</v>
      </c>
      <c r="L414" s="179">
        <v>21</v>
      </c>
      <c r="M414" s="179">
        <f>G414*(1+L414/100)</f>
        <v>0</v>
      </c>
      <c r="N414" s="179">
        <v>0</v>
      </c>
      <c r="O414" s="179">
        <f>ROUND(E414*N414,2)</f>
        <v>0</v>
      </c>
      <c r="P414" s="179">
        <v>0</v>
      </c>
      <c r="Q414" s="179">
        <f>ROUND(E414*P414,2)</f>
        <v>0</v>
      </c>
      <c r="R414" s="179"/>
      <c r="S414" s="179" t="s">
        <v>342</v>
      </c>
      <c r="T414" s="180" t="s">
        <v>311</v>
      </c>
      <c r="U414" s="160">
        <v>0</v>
      </c>
      <c r="V414" s="160">
        <f>ROUND(E414*U414,2)</f>
        <v>0</v>
      </c>
      <c r="W414" s="160"/>
      <c r="X414" s="150"/>
      <c r="Y414" s="150"/>
      <c r="Z414" s="150"/>
      <c r="AA414" s="150"/>
      <c r="AB414" s="150"/>
      <c r="AC414" s="150"/>
      <c r="AD414" s="150"/>
      <c r="AE414" s="150"/>
      <c r="AF414" s="150"/>
      <c r="AG414" s="150" t="s">
        <v>358</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2"/>
      <c r="D415" s="243"/>
      <c r="E415" s="243"/>
      <c r="F415" s="243"/>
      <c r="G415" s="243"/>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315</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160</v>
      </c>
      <c r="B416" s="175" t="s">
        <v>1935</v>
      </c>
      <c r="C416" s="185" t="s">
        <v>1936</v>
      </c>
      <c r="D416" s="176" t="s">
        <v>460</v>
      </c>
      <c r="E416" s="177">
        <v>84</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342</v>
      </c>
      <c r="T416" s="180" t="s">
        <v>311</v>
      </c>
      <c r="U416" s="160">
        <v>0</v>
      </c>
      <c r="V416" s="160">
        <f>ROUND(E416*U416,2)</f>
        <v>0</v>
      </c>
      <c r="W416" s="160"/>
      <c r="X416" s="150"/>
      <c r="Y416" s="150"/>
      <c r="Z416" s="150"/>
      <c r="AA416" s="150"/>
      <c r="AB416" s="150"/>
      <c r="AC416" s="150"/>
      <c r="AD416" s="150"/>
      <c r="AE416" s="150"/>
      <c r="AF416" s="150"/>
      <c r="AG416" s="150" t="s">
        <v>358</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2"/>
      <c r="D417" s="243"/>
      <c r="E417" s="243"/>
      <c r="F417" s="243"/>
      <c r="G417" s="243"/>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315</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74">
        <v>161</v>
      </c>
      <c r="B418" s="175" t="s">
        <v>1937</v>
      </c>
      <c r="C418" s="185" t="s">
        <v>1787</v>
      </c>
      <c r="D418" s="176" t="s">
        <v>1058</v>
      </c>
      <c r="E418" s="177">
        <v>250</v>
      </c>
      <c r="F418" s="178"/>
      <c r="G418" s="179">
        <f>ROUND(E418*F418,2)</f>
        <v>0</v>
      </c>
      <c r="H418" s="178"/>
      <c r="I418" s="179">
        <f>ROUND(E418*H418,2)</f>
        <v>0</v>
      </c>
      <c r="J418" s="178"/>
      <c r="K418" s="179">
        <f>ROUND(E418*J418,2)</f>
        <v>0</v>
      </c>
      <c r="L418" s="179">
        <v>21</v>
      </c>
      <c r="M418" s="179">
        <f>G418*(1+L418/100)</f>
        <v>0</v>
      </c>
      <c r="N418" s="179">
        <v>1.06E-3</v>
      </c>
      <c r="O418" s="179">
        <f>ROUND(E418*N418,2)</f>
        <v>0.27</v>
      </c>
      <c r="P418" s="179">
        <v>0</v>
      </c>
      <c r="Q418" s="179">
        <f>ROUND(E418*P418,2)</f>
        <v>0</v>
      </c>
      <c r="R418" s="179" t="s">
        <v>981</v>
      </c>
      <c r="S418" s="179" t="s">
        <v>310</v>
      </c>
      <c r="T418" s="180" t="s">
        <v>311</v>
      </c>
      <c r="U418" s="160">
        <v>0</v>
      </c>
      <c r="V418" s="160">
        <f>ROUND(E418*U418,2)</f>
        <v>0</v>
      </c>
      <c r="W418" s="160"/>
      <c r="X418" s="150"/>
      <c r="Y418" s="150"/>
      <c r="Z418" s="150"/>
      <c r="AA418" s="150"/>
      <c r="AB418" s="150"/>
      <c r="AC418" s="150"/>
      <c r="AD418" s="150"/>
      <c r="AE418" s="150"/>
      <c r="AF418" s="150"/>
      <c r="AG418" s="150" t="s">
        <v>982</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4" t="s">
        <v>1627</v>
      </c>
      <c r="D419" s="245"/>
      <c r="E419" s="245"/>
      <c r="F419" s="245"/>
      <c r="G419" s="245"/>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314</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6"/>
      <c r="D420" s="247"/>
      <c r="E420" s="247"/>
      <c r="F420" s="247"/>
      <c r="G420" s="247"/>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315</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4">
        <v>162</v>
      </c>
      <c r="B421" s="175" t="s">
        <v>1676</v>
      </c>
      <c r="C421" s="185" t="s">
        <v>1677</v>
      </c>
      <c r="D421" s="176" t="s">
        <v>1678</v>
      </c>
      <c r="E421" s="177">
        <v>120</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t="s">
        <v>1679</v>
      </c>
      <c r="S421" s="179" t="s">
        <v>310</v>
      </c>
      <c r="T421" s="180" t="s">
        <v>311</v>
      </c>
      <c r="U421" s="160">
        <v>0</v>
      </c>
      <c r="V421" s="160">
        <f>ROUND(E421*U421,2)</f>
        <v>0</v>
      </c>
      <c r="W421" s="160"/>
      <c r="X421" s="150"/>
      <c r="Y421" s="150"/>
      <c r="Z421" s="150"/>
      <c r="AA421" s="150"/>
      <c r="AB421" s="150"/>
      <c r="AC421" s="150"/>
      <c r="AD421" s="150"/>
      <c r="AE421" s="150"/>
      <c r="AF421" s="150"/>
      <c r="AG421" s="150" t="s">
        <v>718</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86" t="s">
        <v>1938</v>
      </c>
      <c r="D422" s="165"/>
      <c r="E422" s="166">
        <v>72</v>
      </c>
      <c r="F422" s="160"/>
      <c r="G422" s="160"/>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335</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86" t="s">
        <v>1939</v>
      </c>
      <c r="D423" s="165"/>
      <c r="E423" s="166">
        <v>4</v>
      </c>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335</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1940</v>
      </c>
      <c r="D424" s="165"/>
      <c r="E424" s="166">
        <v>8</v>
      </c>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335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1941</v>
      </c>
      <c r="D425" s="165"/>
      <c r="E425" s="166">
        <v>8</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335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86" t="s">
        <v>1942</v>
      </c>
      <c r="D426" s="165"/>
      <c r="E426" s="166">
        <v>4</v>
      </c>
      <c r="F426" s="160"/>
      <c r="G426" s="160"/>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335</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186" t="s">
        <v>1943</v>
      </c>
      <c r="D427" s="165"/>
      <c r="E427" s="166">
        <v>24</v>
      </c>
      <c r="F427" s="160"/>
      <c r="G427" s="160"/>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335</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6"/>
      <c r="D428" s="247"/>
      <c r="E428" s="247"/>
      <c r="F428" s="247"/>
      <c r="G428" s="247"/>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315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163</v>
      </c>
      <c r="B429" s="175" t="s">
        <v>1795</v>
      </c>
      <c r="C429" s="185" t="s">
        <v>1796</v>
      </c>
      <c r="D429" s="176" t="s">
        <v>1678</v>
      </c>
      <c r="E429" s="177">
        <v>16</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t="s">
        <v>1679</v>
      </c>
      <c r="S429" s="179" t="s">
        <v>310</v>
      </c>
      <c r="T429" s="180" t="s">
        <v>311</v>
      </c>
      <c r="U429" s="160">
        <v>0</v>
      </c>
      <c r="V429" s="160">
        <f>ROUND(E429*U429,2)</f>
        <v>0</v>
      </c>
      <c r="W429" s="160"/>
      <c r="X429" s="150"/>
      <c r="Y429" s="150"/>
      <c r="Z429" s="150"/>
      <c r="AA429" s="150"/>
      <c r="AB429" s="150"/>
      <c r="AC429" s="150"/>
      <c r="AD429" s="150"/>
      <c r="AE429" s="150"/>
      <c r="AF429" s="150"/>
      <c r="AG429" s="150" t="s">
        <v>718</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315</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ht="22.5" outlineLevel="1" x14ac:dyDescent="0.2">
      <c r="A431" s="174">
        <v>164</v>
      </c>
      <c r="B431" s="175" t="s">
        <v>1944</v>
      </c>
      <c r="C431" s="185" t="s">
        <v>1945</v>
      </c>
      <c r="D431" s="176" t="s">
        <v>377</v>
      </c>
      <c r="E431" s="177">
        <v>2</v>
      </c>
      <c r="F431" s="178"/>
      <c r="G431" s="179">
        <f>ROUND(E431*F431,2)</f>
        <v>0</v>
      </c>
      <c r="H431" s="178"/>
      <c r="I431" s="179">
        <f>ROUND(E431*H431,2)</f>
        <v>0</v>
      </c>
      <c r="J431" s="178"/>
      <c r="K431" s="179">
        <f>ROUND(E431*J431,2)</f>
        <v>0</v>
      </c>
      <c r="L431" s="179">
        <v>21</v>
      </c>
      <c r="M431" s="179">
        <f>G431*(1+L431/100)</f>
        <v>0</v>
      </c>
      <c r="N431" s="179">
        <v>4.3499999999999997E-3</v>
      </c>
      <c r="O431" s="179">
        <f>ROUND(E431*N431,2)</f>
        <v>0.01</v>
      </c>
      <c r="P431" s="179">
        <v>0</v>
      </c>
      <c r="Q431" s="179">
        <f>ROUND(E431*P431,2)</f>
        <v>0</v>
      </c>
      <c r="R431" s="179" t="s">
        <v>451</v>
      </c>
      <c r="S431" s="179" t="s">
        <v>310</v>
      </c>
      <c r="T431" s="180" t="s">
        <v>311</v>
      </c>
      <c r="U431" s="160">
        <v>0</v>
      </c>
      <c r="V431" s="160">
        <f>ROUND(E431*U431,2)</f>
        <v>0</v>
      </c>
      <c r="W431" s="160"/>
      <c r="X431" s="150"/>
      <c r="Y431" s="150"/>
      <c r="Z431" s="150"/>
      <c r="AA431" s="150"/>
      <c r="AB431" s="150"/>
      <c r="AC431" s="150"/>
      <c r="AD431" s="150"/>
      <c r="AE431" s="150"/>
      <c r="AF431" s="150"/>
      <c r="AG431" s="150" t="s">
        <v>452</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315</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33" x14ac:dyDescent="0.2">
      <c r="A433" s="5"/>
      <c r="B433" s="6"/>
      <c r="C433" s="187"/>
      <c r="D433" s="8"/>
      <c r="E433" s="5"/>
      <c r="F433" s="5"/>
      <c r="G433" s="5"/>
      <c r="H433" s="5"/>
      <c r="I433" s="5"/>
      <c r="J433" s="5"/>
      <c r="K433" s="5"/>
      <c r="L433" s="5"/>
      <c r="M433" s="5"/>
      <c r="N433" s="5"/>
      <c r="O433" s="5"/>
      <c r="P433" s="5"/>
      <c r="Q433" s="5"/>
      <c r="R433" s="5"/>
      <c r="S433" s="5"/>
      <c r="T433" s="5"/>
      <c r="U433" s="5"/>
      <c r="V433" s="5"/>
      <c r="W433" s="5"/>
      <c r="AE433">
        <v>15</v>
      </c>
      <c r="AF433">
        <v>21</v>
      </c>
    </row>
    <row r="434" spans="1:33" x14ac:dyDescent="0.2">
      <c r="A434" s="153"/>
      <c r="B434" s="154" t="s">
        <v>29</v>
      </c>
      <c r="C434" s="188"/>
      <c r="D434" s="155"/>
      <c r="E434" s="156"/>
      <c r="F434" s="156"/>
      <c r="G434" s="183">
        <f>G8+G110+G254</f>
        <v>0</v>
      </c>
      <c r="H434" s="5"/>
      <c r="I434" s="5"/>
      <c r="J434" s="5"/>
      <c r="K434" s="5"/>
      <c r="L434" s="5"/>
      <c r="M434" s="5"/>
      <c r="N434" s="5"/>
      <c r="O434" s="5"/>
      <c r="P434" s="5"/>
      <c r="Q434" s="5"/>
      <c r="R434" s="5"/>
      <c r="S434" s="5"/>
      <c r="T434" s="5"/>
      <c r="U434" s="5"/>
      <c r="V434" s="5"/>
      <c r="W434" s="5"/>
      <c r="AE434">
        <f>SUMIF(L7:L432,AE433,G7:G432)</f>
        <v>0</v>
      </c>
      <c r="AF434">
        <f>SUMIF(L7:L432,AF433,G7:G432)</f>
        <v>0</v>
      </c>
      <c r="AG434" t="s">
        <v>354</v>
      </c>
    </row>
    <row r="435" spans="1:33" x14ac:dyDescent="0.2">
      <c r="A435" s="261" t="s">
        <v>1295</v>
      </c>
      <c r="B435" s="261"/>
      <c r="C435" s="187"/>
      <c r="D435" s="8"/>
      <c r="E435" s="5"/>
      <c r="F435" s="5"/>
      <c r="G435" s="5"/>
      <c r="H435" s="5"/>
      <c r="I435" s="5"/>
      <c r="J435" s="5"/>
      <c r="K435" s="5"/>
      <c r="L435" s="5"/>
      <c r="M435" s="5"/>
      <c r="N435" s="5"/>
      <c r="O435" s="5"/>
      <c r="P435" s="5"/>
      <c r="Q435" s="5"/>
      <c r="R435" s="5"/>
      <c r="S435" s="5"/>
      <c r="T435" s="5"/>
      <c r="U435" s="5"/>
      <c r="V435" s="5"/>
      <c r="W435" s="5"/>
    </row>
    <row r="436" spans="1:33" x14ac:dyDescent="0.2">
      <c r="A436" s="5"/>
      <c r="B436" s="6" t="s">
        <v>1296</v>
      </c>
      <c r="C436" s="187" t="s">
        <v>1297</v>
      </c>
      <c r="D436" s="8"/>
      <c r="E436" s="5"/>
      <c r="F436" s="5"/>
      <c r="G436" s="5"/>
      <c r="H436" s="5"/>
      <c r="I436" s="5"/>
      <c r="J436" s="5"/>
      <c r="K436" s="5"/>
      <c r="L436" s="5"/>
      <c r="M436" s="5"/>
      <c r="N436" s="5"/>
      <c r="O436" s="5"/>
      <c r="P436" s="5"/>
      <c r="Q436" s="5"/>
      <c r="R436" s="5"/>
      <c r="S436" s="5"/>
      <c r="T436" s="5"/>
      <c r="U436" s="5"/>
      <c r="V436" s="5"/>
      <c r="W436" s="5"/>
      <c r="AG436" t="s">
        <v>1298</v>
      </c>
    </row>
    <row r="437" spans="1:33" x14ac:dyDescent="0.2">
      <c r="A437" s="5"/>
      <c r="B437" s="6" t="s">
        <v>1299</v>
      </c>
      <c r="C437" s="187" t="s">
        <v>1300</v>
      </c>
      <c r="D437" s="8"/>
      <c r="E437" s="5"/>
      <c r="F437" s="5"/>
      <c r="G437" s="5"/>
      <c r="H437" s="5"/>
      <c r="I437" s="5"/>
      <c r="J437" s="5"/>
      <c r="K437" s="5"/>
      <c r="L437" s="5"/>
      <c r="M437" s="5"/>
      <c r="N437" s="5"/>
      <c r="O437" s="5"/>
      <c r="P437" s="5"/>
      <c r="Q437" s="5"/>
      <c r="R437" s="5"/>
      <c r="S437" s="5"/>
      <c r="T437" s="5"/>
      <c r="U437" s="5"/>
      <c r="V437" s="5"/>
      <c r="W437" s="5"/>
      <c r="AG437" t="s">
        <v>1301</v>
      </c>
    </row>
    <row r="438" spans="1:33" x14ac:dyDescent="0.2">
      <c r="A438" s="5"/>
      <c r="B438" s="6"/>
      <c r="C438" s="187" t="s">
        <v>1302</v>
      </c>
      <c r="D438" s="8"/>
      <c r="E438" s="5"/>
      <c r="F438" s="5"/>
      <c r="G438" s="5"/>
      <c r="H438" s="5"/>
      <c r="I438" s="5"/>
      <c r="J438" s="5"/>
      <c r="K438" s="5"/>
      <c r="L438" s="5"/>
      <c r="M438" s="5"/>
      <c r="N438" s="5"/>
      <c r="O438" s="5"/>
      <c r="P438" s="5"/>
      <c r="Q438" s="5"/>
      <c r="R438" s="5"/>
      <c r="S438" s="5"/>
      <c r="T438" s="5"/>
      <c r="U438" s="5"/>
      <c r="V438" s="5"/>
      <c r="W438" s="5"/>
      <c r="AG438" t="s">
        <v>1303</v>
      </c>
    </row>
    <row r="439" spans="1:33" x14ac:dyDescent="0.2">
      <c r="A439" s="5"/>
      <c r="B439" s="6"/>
      <c r="C439" s="187"/>
      <c r="D439" s="8"/>
      <c r="E439" s="5"/>
      <c r="F439" s="5"/>
      <c r="G439" s="5"/>
      <c r="H439" s="5"/>
      <c r="I439" s="5"/>
      <c r="J439" s="5"/>
      <c r="K439" s="5"/>
      <c r="L439" s="5"/>
      <c r="M439" s="5"/>
      <c r="N439" s="5"/>
      <c r="O439" s="5"/>
      <c r="P439" s="5"/>
      <c r="Q439" s="5"/>
      <c r="R439" s="5"/>
      <c r="S439" s="5"/>
      <c r="T439" s="5"/>
      <c r="U439" s="5"/>
      <c r="V439" s="5"/>
      <c r="W439" s="5"/>
    </row>
    <row r="440" spans="1:33" x14ac:dyDescent="0.2">
      <c r="C440" s="189"/>
      <c r="D440" s="141"/>
      <c r="AG440" t="s">
        <v>355</v>
      </c>
    </row>
    <row r="441" spans="1:33" x14ac:dyDescent="0.2">
      <c r="D441" s="141"/>
    </row>
    <row r="442" spans="1:33" x14ac:dyDescent="0.2">
      <c r="D442" s="141"/>
    </row>
    <row r="443" spans="1:33" x14ac:dyDescent="0.2">
      <c r="D443" s="141"/>
    </row>
    <row r="444" spans="1:33" x14ac:dyDescent="0.2">
      <c r="D444" s="141"/>
    </row>
    <row r="445" spans="1:33" x14ac:dyDescent="0.2">
      <c r="D445" s="141"/>
    </row>
    <row r="446" spans="1:33" x14ac:dyDescent="0.2">
      <c r="D446" s="141"/>
    </row>
    <row r="447" spans="1:33" x14ac:dyDescent="0.2">
      <c r="D447" s="141"/>
    </row>
    <row r="448" spans="1:33"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02">
    <mergeCell ref="A1:G1"/>
    <mergeCell ref="C2:G2"/>
    <mergeCell ref="C3:G3"/>
    <mergeCell ref="C4:G4"/>
    <mergeCell ref="A435:B435"/>
    <mergeCell ref="C10:G10"/>
    <mergeCell ref="C13:G13"/>
    <mergeCell ref="C15:G15"/>
    <mergeCell ref="C19:G19"/>
    <mergeCell ref="C21:G21"/>
    <mergeCell ref="C38:G38"/>
    <mergeCell ref="C40:G40"/>
    <mergeCell ref="C41:G41"/>
    <mergeCell ref="C43:G43"/>
    <mergeCell ref="C44:G44"/>
    <mergeCell ref="C46:G46"/>
    <mergeCell ref="C23:G23"/>
    <mergeCell ref="C25:G25"/>
    <mergeCell ref="C27:G27"/>
    <mergeCell ref="C28:G28"/>
    <mergeCell ref="C30:G30"/>
    <mergeCell ref="C31:G31"/>
    <mergeCell ref="C60:G60"/>
    <mergeCell ref="C62:G62"/>
    <mergeCell ref="C64:G64"/>
    <mergeCell ref="C66:G66"/>
    <mergeCell ref="C68:G68"/>
    <mergeCell ref="C70:G70"/>
    <mergeCell ref="C47:G47"/>
    <mergeCell ref="C49:G49"/>
    <mergeCell ref="C52:G52"/>
    <mergeCell ref="C54:G54"/>
    <mergeCell ref="C56:G56"/>
    <mergeCell ref="C58:G58"/>
    <mergeCell ref="C84:G84"/>
    <mergeCell ref="C86:G86"/>
    <mergeCell ref="C88:G88"/>
    <mergeCell ref="C90:G90"/>
    <mergeCell ref="C92:G92"/>
    <mergeCell ref="C94:G94"/>
    <mergeCell ref="C72:G72"/>
    <mergeCell ref="C74:G74"/>
    <mergeCell ref="C76:G76"/>
    <mergeCell ref="C78:G78"/>
    <mergeCell ref="C80:G80"/>
    <mergeCell ref="C82:G82"/>
    <mergeCell ref="C109:G109"/>
    <mergeCell ref="C112:G112"/>
    <mergeCell ref="C115:G115"/>
    <mergeCell ref="C118:G118"/>
    <mergeCell ref="C121:G121"/>
    <mergeCell ref="C123:G123"/>
    <mergeCell ref="C97:G97"/>
    <mergeCell ref="C100:G100"/>
    <mergeCell ref="C102:G102"/>
    <mergeCell ref="C103:G103"/>
    <mergeCell ref="C105:G105"/>
    <mergeCell ref="C107:G107"/>
    <mergeCell ref="C145:G145"/>
    <mergeCell ref="C147:G147"/>
    <mergeCell ref="C149:G149"/>
    <mergeCell ref="C151:G151"/>
    <mergeCell ref="C153:G153"/>
    <mergeCell ref="C154:G154"/>
    <mergeCell ref="C126:G126"/>
    <mergeCell ref="C129:G129"/>
    <mergeCell ref="C132:G132"/>
    <mergeCell ref="C134:G134"/>
    <mergeCell ref="C138:G138"/>
    <mergeCell ref="C141:G141"/>
    <mergeCell ref="C163:G163"/>
    <mergeCell ref="C165:G165"/>
    <mergeCell ref="C167:G167"/>
    <mergeCell ref="C169:G169"/>
    <mergeCell ref="C171:G171"/>
    <mergeCell ref="C173:G173"/>
    <mergeCell ref="C155:G155"/>
    <mergeCell ref="C157:G157"/>
    <mergeCell ref="C158:G158"/>
    <mergeCell ref="C159:G159"/>
    <mergeCell ref="C161:G161"/>
    <mergeCell ref="C162:G162"/>
    <mergeCell ref="C187:G187"/>
    <mergeCell ref="C188:G188"/>
    <mergeCell ref="C191:G191"/>
    <mergeCell ref="C193:G193"/>
    <mergeCell ref="C197:G197"/>
    <mergeCell ref="C199:G199"/>
    <mergeCell ref="C175:G175"/>
    <mergeCell ref="C177:G177"/>
    <mergeCell ref="C179:G179"/>
    <mergeCell ref="C181:G181"/>
    <mergeCell ref="C183:G183"/>
    <mergeCell ref="C185:G185"/>
    <mergeCell ref="C213:G213"/>
    <mergeCell ref="C215:G215"/>
    <mergeCell ref="C217:G217"/>
    <mergeCell ref="C219:G219"/>
    <mergeCell ref="C221:G221"/>
    <mergeCell ref="C223:G223"/>
    <mergeCell ref="C201:G201"/>
    <mergeCell ref="C203:G203"/>
    <mergeCell ref="C205:G205"/>
    <mergeCell ref="C207:G207"/>
    <mergeCell ref="C209:G209"/>
    <mergeCell ref="C211:G211"/>
    <mergeCell ref="C238:G238"/>
    <mergeCell ref="C240:G240"/>
    <mergeCell ref="C242:G242"/>
    <mergeCell ref="C244:G244"/>
    <mergeCell ref="C247:G247"/>
    <mergeCell ref="C250:G250"/>
    <mergeCell ref="C225:G225"/>
    <mergeCell ref="C226:G226"/>
    <mergeCell ref="C227:G227"/>
    <mergeCell ref="C229:G229"/>
    <mergeCell ref="C231:G231"/>
    <mergeCell ref="C236:G236"/>
    <mergeCell ref="C268:G268"/>
    <mergeCell ref="C270:G270"/>
    <mergeCell ref="C272:G272"/>
    <mergeCell ref="C274:G274"/>
    <mergeCell ref="C275:G275"/>
    <mergeCell ref="C277:G277"/>
    <mergeCell ref="C253:G253"/>
    <mergeCell ref="C256:G256"/>
    <mergeCell ref="C257:G257"/>
    <mergeCell ref="C260:G260"/>
    <mergeCell ref="C263:G263"/>
    <mergeCell ref="C266:G266"/>
    <mergeCell ref="C294:G294"/>
    <mergeCell ref="C296:G296"/>
    <mergeCell ref="C297:G297"/>
    <mergeCell ref="C299:G299"/>
    <mergeCell ref="C300:G300"/>
    <mergeCell ref="C302:G302"/>
    <mergeCell ref="C281:G281"/>
    <mergeCell ref="C283:G283"/>
    <mergeCell ref="C284:G284"/>
    <mergeCell ref="C286:G286"/>
    <mergeCell ref="C288:G288"/>
    <mergeCell ref="C292:G292"/>
    <mergeCell ref="C316:G316"/>
    <mergeCell ref="C322:G322"/>
    <mergeCell ref="C327:G327"/>
    <mergeCell ref="C330:G330"/>
    <mergeCell ref="C332:G332"/>
    <mergeCell ref="C334:G334"/>
    <mergeCell ref="C304:G304"/>
    <mergeCell ref="C306:G306"/>
    <mergeCell ref="C308:G308"/>
    <mergeCell ref="C309:G309"/>
    <mergeCell ref="C311:G311"/>
    <mergeCell ref="C314:G314"/>
    <mergeCell ref="C346:G346"/>
    <mergeCell ref="C348:G348"/>
    <mergeCell ref="C350:G350"/>
    <mergeCell ref="C352:G352"/>
    <mergeCell ref="C354:G354"/>
    <mergeCell ref="C356:G356"/>
    <mergeCell ref="C336:G336"/>
    <mergeCell ref="C337:G337"/>
    <mergeCell ref="C339:G339"/>
    <mergeCell ref="C341:G341"/>
    <mergeCell ref="C343:G343"/>
    <mergeCell ref="C344:G344"/>
    <mergeCell ref="C370:G370"/>
    <mergeCell ref="C372:G372"/>
    <mergeCell ref="C374:G374"/>
    <mergeCell ref="C376:G376"/>
    <mergeCell ref="C378:G378"/>
    <mergeCell ref="C380:G380"/>
    <mergeCell ref="C358:G358"/>
    <mergeCell ref="C360:G360"/>
    <mergeCell ref="C362:G362"/>
    <mergeCell ref="C364:G364"/>
    <mergeCell ref="C366:G366"/>
    <mergeCell ref="C368:G368"/>
    <mergeCell ref="C393:G393"/>
    <mergeCell ref="C395:G395"/>
    <mergeCell ref="C397:G397"/>
    <mergeCell ref="C399:G399"/>
    <mergeCell ref="C401:G401"/>
    <mergeCell ref="C403:G403"/>
    <mergeCell ref="C381:G381"/>
    <mergeCell ref="C383:G383"/>
    <mergeCell ref="C385:G385"/>
    <mergeCell ref="C387:G387"/>
    <mergeCell ref="C389:G389"/>
    <mergeCell ref="C391:G391"/>
    <mergeCell ref="C417:G417"/>
    <mergeCell ref="C419:G419"/>
    <mergeCell ref="C420:G420"/>
    <mergeCell ref="C428:G428"/>
    <mergeCell ref="C430:G430"/>
    <mergeCell ref="C432:G432"/>
    <mergeCell ref="C405:G405"/>
    <mergeCell ref="C407:G407"/>
    <mergeCell ref="C409:G409"/>
    <mergeCell ref="C411:G411"/>
    <mergeCell ref="C413:G413"/>
    <mergeCell ref="C415:G4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61</v>
      </c>
      <c r="C3" s="249" t="s">
        <v>62</v>
      </c>
      <c r="D3" s="250"/>
      <c r="E3" s="250"/>
      <c r="F3" s="250"/>
      <c r="G3" s="251"/>
      <c r="AC3" s="89" t="s">
        <v>281</v>
      </c>
      <c r="AG3" t="s">
        <v>283</v>
      </c>
    </row>
    <row r="4" spans="1:60" ht="24.95" customHeight="1" x14ac:dyDescent="0.2">
      <c r="A4" s="143" t="s">
        <v>9</v>
      </c>
      <c r="B4" s="144" t="s">
        <v>69</v>
      </c>
      <c r="C4" s="252" t="s">
        <v>70</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181</v>
      </c>
      <c r="C8" s="184" t="s">
        <v>182</v>
      </c>
      <c r="D8" s="170"/>
      <c r="E8" s="171"/>
      <c r="F8" s="172"/>
      <c r="G8" s="172">
        <f>SUMIF(AG9:AG20,"&lt;&gt;NOR",G9:G20)</f>
        <v>0</v>
      </c>
      <c r="H8" s="172"/>
      <c r="I8" s="172">
        <f>SUM(I9:I20)</f>
        <v>0</v>
      </c>
      <c r="J8" s="172"/>
      <c r="K8" s="172">
        <f>SUM(K9:K20)</f>
        <v>0</v>
      </c>
      <c r="L8" s="172"/>
      <c r="M8" s="172">
        <f>SUM(M9:M20)</f>
        <v>0</v>
      </c>
      <c r="N8" s="172"/>
      <c r="O8" s="172">
        <f>SUM(O9:O20)</f>
        <v>0</v>
      </c>
      <c r="P8" s="172"/>
      <c r="Q8" s="172">
        <f>SUM(Q9:Q20)</f>
        <v>0</v>
      </c>
      <c r="R8" s="172"/>
      <c r="S8" s="172"/>
      <c r="T8" s="173"/>
      <c r="U8" s="167"/>
      <c r="V8" s="167">
        <f>SUM(V9:V20)</f>
        <v>0</v>
      </c>
      <c r="W8" s="167"/>
      <c r="AG8" t="s">
        <v>306</v>
      </c>
    </row>
    <row r="9" spans="1:60" outlineLevel="1" x14ac:dyDescent="0.2">
      <c r="A9" s="174">
        <v>1</v>
      </c>
      <c r="B9" s="175" t="s">
        <v>92</v>
      </c>
      <c r="C9" s="185" t="s">
        <v>1946</v>
      </c>
      <c r="D9" s="176" t="s">
        <v>1947</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186" t="s">
        <v>1948</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1949</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1950</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1951</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335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1952</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57"/>
      <c r="B15" s="158"/>
      <c r="C15" s="186" t="s">
        <v>1953</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1954</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335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1955</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1956</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92</v>
      </c>
      <c r="D19" s="165"/>
      <c r="E19" s="166">
        <v>1</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305</v>
      </c>
      <c r="B21" s="169" t="s">
        <v>183</v>
      </c>
      <c r="C21" s="184" t="s">
        <v>184</v>
      </c>
      <c r="D21" s="170"/>
      <c r="E21" s="171"/>
      <c r="F21" s="172"/>
      <c r="G21" s="172">
        <f>SUMIF(AG22:AG53,"&lt;&gt;NOR",G22:G53)</f>
        <v>0</v>
      </c>
      <c r="H21" s="172"/>
      <c r="I21" s="172">
        <f>SUM(I22:I53)</f>
        <v>0</v>
      </c>
      <c r="J21" s="172"/>
      <c r="K21" s="172">
        <f>SUM(K22:K53)</f>
        <v>0</v>
      </c>
      <c r="L21" s="172"/>
      <c r="M21" s="172">
        <f>SUM(M22:M53)</f>
        <v>0</v>
      </c>
      <c r="N21" s="172"/>
      <c r="O21" s="172">
        <f>SUM(O22:O53)</f>
        <v>0</v>
      </c>
      <c r="P21" s="172"/>
      <c r="Q21" s="172">
        <f>SUM(Q22:Q53)</f>
        <v>0</v>
      </c>
      <c r="R21" s="172"/>
      <c r="S21" s="172"/>
      <c r="T21" s="173"/>
      <c r="U21" s="167"/>
      <c r="V21" s="167">
        <f>SUM(V22:V53)</f>
        <v>0</v>
      </c>
      <c r="W21" s="167"/>
      <c r="AG21" t="s">
        <v>306</v>
      </c>
    </row>
    <row r="22" spans="1:60" outlineLevel="1" x14ac:dyDescent="0.2">
      <c r="A22" s="174">
        <v>2</v>
      </c>
      <c r="B22" s="175" t="s">
        <v>492</v>
      </c>
      <c r="C22" s="185" t="s">
        <v>1957</v>
      </c>
      <c r="D22" s="176" t="s">
        <v>929</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342</v>
      </c>
      <c r="T22" s="180" t="s">
        <v>311</v>
      </c>
      <c r="U22" s="160">
        <v>0</v>
      </c>
      <c r="V22" s="160">
        <f>ROUND(E22*U22,2)</f>
        <v>0</v>
      </c>
      <c r="W22" s="160"/>
      <c r="X22" s="150"/>
      <c r="Y22" s="150"/>
      <c r="Z22" s="150"/>
      <c r="AA22" s="150"/>
      <c r="AB22" s="150"/>
      <c r="AC22" s="150"/>
      <c r="AD22" s="150"/>
      <c r="AE22" s="150"/>
      <c r="AF22" s="150"/>
      <c r="AG22" s="150" t="s">
        <v>499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2"/>
      <c r="D23" s="243"/>
      <c r="E23" s="243"/>
      <c r="F23" s="243"/>
      <c r="G23" s="243"/>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3</v>
      </c>
      <c r="B24" s="175" t="s">
        <v>1958</v>
      </c>
      <c r="C24" s="185" t="s">
        <v>1959</v>
      </c>
      <c r="D24" s="176" t="s">
        <v>929</v>
      </c>
      <c r="E24" s="177">
        <v>4</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342</v>
      </c>
      <c r="T24" s="180" t="s">
        <v>311</v>
      </c>
      <c r="U24" s="160">
        <v>0</v>
      </c>
      <c r="V24" s="160">
        <f>ROUND(E24*U24,2)</f>
        <v>0</v>
      </c>
      <c r="W24" s="160"/>
      <c r="X24" s="150"/>
      <c r="Y24" s="150"/>
      <c r="Z24" s="150"/>
      <c r="AA24" s="150"/>
      <c r="AB24" s="150"/>
      <c r="AC24" s="150"/>
      <c r="AD24" s="150"/>
      <c r="AE24" s="150"/>
      <c r="AF24" s="150"/>
      <c r="AG24" s="150" t="s">
        <v>499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42"/>
      <c r="D25" s="243"/>
      <c r="E25" s="243"/>
      <c r="F25" s="243"/>
      <c r="G25" s="243"/>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315</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74">
        <v>4</v>
      </c>
      <c r="B26" s="175" t="s">
        <v>1486</v>
      </c>
      <c r="C26" s="185" t="s">
        <v>1960</v>
      </c>
      <c r="D26" s="176" t="s">
        <v>929</v>
      </c>
      <c r="E26" s="177">
        <v>5</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342</v>
      </c>
      <c r="T26" s="180" t="s">
        <v>311</v>
      </c>
      <c r="U26" s="160">
        <v>0</v>
      </c>
      <c r="V26" s="160">
        <f>ROUND(E26*U26,2)</f>
        <v>0</v>
      </c>
      <c r="W26" s="160"/>
      <c r="X26" s="150"/>
      <c r="Y26" s="150"/>
      <c r="Z26" s="150"/>
      <c r="AA26" s="150"/>
      <c r="AB26" s="150"/>
      <c r="AC26" s="150"/>
      <c r="AD26" s="150"/>
      <c r="AE26" s="150"/>
      <c r="AF26" s="150"/>
      <c r="AG26" s="150" t="s">
        <v>499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2"/>
      <c r="D27" s="243"/>
      <c r="E27" s="243"/>
      <c r="F27" s="243"/>
      <c r="G27" s="243"/>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1" x14ac:dyDescent="0.2">
      <c r="A28" s="174">
        <v>5</v>
      </c>
      <c r="B28" s="175" t="s">
        <v>101</v>
      </c>
      <c r="C28" s="185" t="s">
        <v>1961</v>
      </c>
      <c r="D28" s="176" t="s">
        <v>1962</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342</v>
      </c>
      <c r="T28" s="180" t="s">
        <v>311</v>
      </c>
      <c r="U28" s="160">
        <v>0</v>
      </c>
      <c r="V28" s="160">
        <f>ROUND(E28*U28,2)</f>
        <v>0</v>
      </c>
      <c r="W28" s="160"/>
      <c r="X28" s="150"/>
      <c r="Y28" s="150"/>
      <c r="Z28" s="150"/>
      <c r="AA28" s="150"/>
      <c r="AB28" s="150"/>
      <c r="AC28" s="150"/>
      <c r="AD28" s="150"/>
      <c r="AE28" s="150"/>
      <c r="AF28" s="150"/>
      <c r="AG28" s="150" t="s">
        <v>1963</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2"/>
      <c r="D29" s="243"/>
      <c r="E29" s="243"/>
      <c r="F29" s="243"/>
      <c r="G29" s="243"/>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315</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74">
        <v>6</v>
      </c>
      <c r="B30" s="175" t="s">
        <v>104</v>
      </c>
      <c r="C30" s="185" t="s">
        <v>1964</v>
      </c>
      <c r="D30" s="176" t="s">
        <v>1962</v>
      </c>
      <c r="E30" s="177">
        <v>1</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342</v>
      </c>
      <c r="T30" s="180" t="s">
        <v>311</v>
      </c>
      <c r="U30" s="160">
        <v>0</v>
      </c>
      <c r="V30" s="160">
        <f>ROUND(E30*U30,2)</f>
        <v>0</v>
      </c>
      <c r="W30" s="160"/>
      <c r="X30" s="150"/>
      <c r="Y30" s="150"/>
      <c r="Z30" s="150"/>
      <c r="AA30" s="150"/>
      <c r="AB30" s="150"/>
      <c r="AC30" s="150"/>
      <c r="AD30" s="150"/>
      <c r="AE30" s="150"/>
      <c r="AF30" s="150"/>
      <c r="AG30" s="150" t="s">
        <v>1963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2"/>
      <c r="D31" s="243"/>
      <c r="E31" s="243"/>
      <c r="F31" s="243"/>
      <c r="G31" s="243"/>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4">
        <v>7</v>
      </c>
      <c r="B32" s="175" t="s">
        <v>106</v>
      </c>
      <c r="C32" s="185" t="s">
        <v>1965</v>
      </c>
      <c r="D32" s="176" t="s">
        <v>1962</v>
      </c>
      <c r="E32" s="177">
        <v>1</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342</v>
      </c>
      <c r="T32" s="180" t="s">
        <v>311</v>
      </c>
      <c r="U32" s="160">
        <v>0</v>
      </c>
      <c r="V32" s="160">
        <f>ROUND(E32*U32,2)</f>
        <v>0</v>
      </c>
      <c r="W32" s="160"/>
      <c r="X32" s="150"/>
      <c r="Y32" s="150"/>
      <c r="Z32" s="150"/>
      <c r="AA32" s="150"/>
      <c r="AB32" s="150"/>
      <c r="AC32" s="150"/>
      <c r="AD32" s="150"/>
      <c r="AE32" s="150"/>
      <c r="AF32" s="150"/>
      <c r="AG32" s="150" t="s">
        <v>1963</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2"/>
      <c r="D33" s="243"/>
      <c r="E33" s="243"/>
      <c r="F33" s="243"/>
      <c r="G33" s="243"/>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8</v>
      </c>
      <c r="B34" s="175" t="s">
        <v>110</v>
      </c>
      <c r="C34" s="185" t="s">
        <v>1966</v>
      </c>
      <c r="D34" s="176" t="s">
        <v>929</v>
      </c>
      <c r="E34" s="177">
        <v>2</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342</v>
      </c>
      <c r="T34" s="180" t="s">
        <v>311</v>
      </c>
      <c r="U34" s="160">
        <v>0</v>
      </c>
      <c r="V34" s="160">
        <f>ROUND(E34*U34,2)</f>
        <v>0</v>
      </c>
      <c r="W34" s="160"/>
      <c r="X34" s="150"/>
      <c r="Y34" s="150"/>
      <c r="Z34" s="150"/>
      <c r="AA34" s="150"/>
      <c r="AB34" s="150"/>
      <c r="AC34" s="150"/>
      <c r="AD34" s="150"/>
      <c r="AE34" s="150"/>
      <c r="AF34" s="150"/>
      <c r="AG34" s="150" t="s">
        <v>1963</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2"/>
      <c r="D35" s="243"/>
      <c r="E35" s="243"/>
      <c r="F35" s="243"/>
      <c r="G35" s="243"/>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315</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4">
        <v>9</v>
      </c>
      <c r="B36" s="175" t="s">
        <v>112</v>
      </c>
      <c r="C36" s="185" t="s">
        <v>1967</v>
      </c>
      <c r="D36" s="176" t="s">
        <v>929</v>
      </c>
      <c r="E36" s="177">
        <v>2</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342</v>
      </c>
      <c r="T36" s="180" t="s">
        <v>311</v>
      </c>
      <c r="U36" s="160">
        <v>0</v>
      </c>
      <c r="V36" s="160">
        <f>ROUND(E36*U36,2)</f>
        <v>0</v>
      </c>
      <c r="W36" s="160"/>
      <c r="X36" s="150"/>
      <c r="Y36" s="150"/>
      <c r="Z36" s="150"/>
      <c r="AA36" s="150"/>
      <c r="AB36" s="150"/>
      <c r="AC36" s="150"/>
      <c r="AD36" s="150"/>
      <c r="AE36" s="150"/>
      <c r="AF36" s="150"/>
      <c r="AG36" s="150" t="s">
        <v>1963</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2"/>
      <c r="D37" s="243"/>
      <c r="E37" s="243"/>
      <c r="F37" s="243"/>
      <c r="G37" s="243"/>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4">
        <v>10</v>
      </c>
      <c r="B38" s="175" t="s">
        <v>114</v>
      </c>
      <c r="C38" s="185" t="s">
        <v>1968</v>
      </c>
      <c r="D38" s="176" t="s">
        <v>929</v>
      </c>
      <c r="E38" s="177">
        <v>1</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342</v>
      </c>
      <c r="T38" s="180" t="s">
        <v>311</v>
      </c>
      <c r="U38" s="160">
        <v>0</v>
      </c>
      <c r="V38" s="160">
        <f>ROUND(E38*U38,2)</f>
        <v>0</v>
      </c>
      <c r="W38" s="160"/>
      <c r="X38" s="150"/>
      <c r="Y38" s="150"/>
      <c r="Z38" s="150"/>
      <c r="AA38" s="150"/>
      <c r="AB38" s="150"/>
      <c r="AC38" s="150"/>
      <c r="AD38" s="150"/>
      <c r="AE38" s="150"/>
      <c r="AF38" s="150"/>
      <c r="AG38" s="150" t="s">
        <v>1963</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2"/>
      <c r="D39" s="243"/>
      <c r="E39" s="243"/>
      <c r="F39" s="243"/>
      <c r="G39" s="243"/>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11</v>
      </c>
      <c r="B40" s="175" t="s">
        <v>118</v>
      </c>
      <c r="C40" s="185" t="s">
        <v>1969</v>
      </c>
      <c r="D40" s="176" t="s">
        <v>929</v>
      </c>
      <c r="E40" s="177">
        <v>2</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342</v>
      </c>
      <c r="T40" s="180" t="s">
        <v>311</v>
      </c>
      <c r="U40" s="160">
        <v>0</v>
      </c>
      <c r="V40" s="160">
        <f>ROUND(E40*U40,2)</f>
        <v>0</v>
      </c>
      <c r="W40" s="160"/>
      <c r="X40" s="150"/>
      <c r="Y40" s="150"/>
      <c r="Z40" s="150"/>
      <c r="AA40" s="150"/>
      <c r="AB40" s="150"/>
      <c r="AC40" s="150"/>
      <c r="AD40" s="150"/>
      <c r="AE40" s="150"/>
      <c r="AF40" s="150"/>
      <c r="AG40" s="150" t="s">
        <v>1963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2"/>
      <c r="D41" s="243"/>
      <c r="E41" s="243"/>
      <c r="F41" s="243"/>
      <c r="G41" s="243"/>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315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12</v>
      </c>
      <c r="B42" s="175" t="s">
        <v>120</v>
      </c>
      <c r="C42" s="185" t="s">
        <v>1970</v>
      </c>
      <c r="D42" s="176" t="s">
        <v>405</v>
      </c>
      <c r="E42" s="177">
        <v>3</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342</v>
      </c>
      <c r="T42" s="180" t="s">
        <v>311</v>
      </c>
      <c r="U42" s="160">
        <v>0</v>
      </c>
      <c r="V42" s="160">
        <f>ROUND(E42*U42,2)</f>
        <v>0</v>
      </c>
      <c r="W42" s="160"/>
      <c r="X42" s="150"/>
      <c r="Y42" s="150"/>
      <c r="Z42" s="150"/>
      <c r="AA42" s="150"/>
      <c r="AB42" s="150"/>
      <c r="AC42" s="150"/>
      <c r="AD42" s="150"/>
      <c r="AE42" s="150"/>
      <c r="AF42" s="150"/>
      <c r="AG42" s="150" t="s">
        <v>1963</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13</v>
      </c>
      <c r="B44" s="175" t="s">
        <v>1971</v>
      </c>
      <c r="C44" s="185" t="s">
        <v>1972</v>
      </c>
      <c r="D44" s="176" t="s">
        <v>405</v>
      </c>
      <c r="E44" s="177">
        <v>6.4</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342</v>
      </c>
      <c r="T44" s="180" t="s">
        <v>311</v>
      </c>
      <c r="U44" s="160">
        <v>0</v>
      </c>
      <c r="V44" s="160">
        <f>ROUND(E44*U44,2)</f>
        <v>0</v>
      </c>
      <c r="W44" s="160"/>
      <c r="X44" s="150"/>
      <c r="Y44" s="150"/>
      <c r="Z44" s="150"/>
      <c r="AA44" s="150"/>
      <c r="AB44" s="150"/>
      <c r="AC44" s="150"/>
      <c r="AD44" s="150"/>
      <c r="AE44" s="150"/>
      <c r="AF44" s="150"/>
      <c r="AG44" s="150" t="s">
        <v>1963</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315</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14</v>
      </c>
      <c r="B46" s="175" t="s">
        <v>1973</v>
      </c>
      <c r="C46" s="185" t="s">
        <v>1974</v>
      </c>
      <c r="D46" s="176" t="s">
        <v>929</v>
      </c>
      <c r="E46" s="177">
        <v>20</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342</v>
      </c>
      <c r="T46" s="180" t="s">
        <v>311</v>
      </c>
      <c r="U46" s="160">
        <v>0</v>
      </c>
      <c r="V46" s="160">
        <f>ROUND(E46*U46,2)</f>
        <v>0</v>
      </c>
      <c r="W46" s="160"/>
      <c r="X46" s="150"/>
      <c r="Y46" s="150"/>
      <c r="Z46" s="150"/>
      <c r="AA46" s="150"/>
      <c r="AB46" s="150"/>
      <c r="AC46" s="150"/>
      <c r="AD46" s="150"/>
      <c r="AE46" s="150"/>
      <c r="AF46" s="150"/>
      <c r="AG46" s="150" t="s">
        <v>1963</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15</v>
      </c>
      <c r="B48" s="175" t="s">
        <v>930</v>
      </c>
      <c r="C48" s="185" t="s">
        <v>1975</v>
      </c>
      <c r="D48" s="176" t="s">
        <v>929</v>
      </c>
      <c r="E48" s="177">
        <v>40</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342</v>
      </c>
      <c r="T48" s="180" t="s">
        <v>311</v>
      </c>
      <c r="U48" s="160">
        <v>0</v>
      </c>
      <c r="V48" s="160">
        <f>ROUND(E48*U48,2)</f>
        <v>0</v>
      </c>
      <c r="W48" s="160"/>
      <c r="X48" s="150"/>
      <c r="Y48" s="150"/>
      <c r="Z48" s="150"/>
      <c r="AA48" s="150"/>
      <c r="AB48" s="150"/>
      <c r="AC48" s="150"/>
      <c r="AD48" s="150"/>
      <c r="AE48" s="150"/>
      <c r="AF48" s="150"/>
      <c r="AG48" s="150" t="s">
        <v>1963</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16</v>
      </c>
      <c r="B50" s="175" t="s">
        <v>1323</v>
      </c>
      <c r="C50" s="185" t="s">
        <v>1976</v>
      </c>
      <c r="D50" s="176" t="s">
        <v>929</v>
      </c>
      <c r="E50" s="177">
        <v>40</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342</v>
      </c>
      <c r="T50" s="180" t="s">
        <v>311</v>
      </c>
      <c r="U50" s="160">
        <v>0</v>
      </c>
      <c r="V50" s="160">
        <f>ROUND(E50*U50,2)</f>
        <v>0</v>
      </c>
      <c r="W50" s="160"/>
      <c r="X50" s="150"/>
      <c r="Y50" s="150"/>
      <c r="Z50" s="150"/>
      <c r="AA50" s="150"/>
      <c r="AB50" s="150"/>
      <c r="AC50" s="150"/>
      <c r="AD50" s="150"/>
      <c r="AE50" s="150"/>
      <c r="AF50" s="150"/>
      <c r="AG50" s="150" t="s">
        <v>1963</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42"/>
      <c r="D51" s="243"/>
      <c r="E51" s="243"/>
      <c r="F51" s="243"/>
      <c r="G51" s="243"/>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315</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2.5" outlineLevel="1" x14ac:dyDescent="0.2">
      <c r="A52" s="174">
        <v>17</v>
      </c>
      <c r="B52" s="175" t="s">
        <v>164</v>
      </c>
      <c r="C52" s="185" t="s">
        <v>1977</v>
      </c>
      <c r="D52" s="176" t="s">
        <v>1962</v>
      </c>
      <c r="E52" s="177">
        <v>2</v>
      </c>
      <c r="F52" s="178"/>
      <c r="G52" s="179">
        <f>ROUND(E52*F52,2)</f>
        <v>0</v>
      </c>
      <c r="H52" s="178"/>
      <c r="I52" s="179">
        <f>ROUND(E52*H52,2)</f>
        <v>0</v>
      </c>
      <c r="J52" s="178"/>
      <c r="K52" s="179">
        <f>ROUND(E52*J52,2)</f>
        <v>0</v>
      </c>
      <c r="L52" s="179">
        <v>21</v>
      </c>
      <c r="M52" s="179">
        <f>G52*(1+L52/100)</f>
        <v>0</v>
      </c>
      <c r="N52" s="179">
        <v>0</v>
      </c>
      <c r="O52" s="179">
        <f>ROUND(E52*N52,2)</f>
        <v>0</v>
      </c>
      <c r="P52" s="179">
        <v>0</v>
      </c>
      <c r="Q52" s="179">
        <f>ROUND(E52*P52,2)</f>
        <v>0</v>
      </c>
      <c r="R52" s="179"/>
      <c r="S52" s="179" t="s">
        <v>342</v>
      </c>
      <c r="T52" s="180" t="s">
        <v>311</v>
      </c>
      <c r="U52" s="160">
        <v>0</v>
      </c>
      <c r="V52" s="160">
        <f>ROUND(E52*U52,2)</f>
        <v>0</v>
      </c>
      <c r="W52" s="160"/>
      <c r="X52" s="150"/>
      <c r="Y52" s="150"/>
      <c r="Z52" s="150"/>
      <c r="AA52" s="150"/>
      <c r="AB52" s="150"/>
      <c r="AC52" s="150"/>
      <c r="AD52" s="150"/>
      <c r="AE52" s="150"/>
      <c r="AF52" s="150"/>
      <c r="AG52" s="150" t="s">
        <v>1963</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2"/>
      <c r="D53" s="243"/>
      <c r="E53" s="243"/>
      <c r="F53" s="243"/>
      <c r="G53" s="243"/>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x14ac:dyDescent="0.2">
      <c r="A54" s="168" t="s">
        <v>305</v>
      </c>
      <c r="B54" s="169" t="s">
        <v>185</v>
      </c>
      <c r="C54" s="184" t="s">
        <v>186</v>
      </c>
      <c r="D54" s="170"/>
      <c r="E54" s="171"/>
      <c r="F54" s="172"/>
      <c r="G54" s="172">
        <f>SUMIF(AG55:AG177,"&lt;&gt;NOR",G55:G177)</f>
        <v>0</v>
      </c>
      <c r="H54" s="172"/>
      <c r="I54" s="172">
        <f>SUM(I55:I177)</f>
        <v>0</v>
      </c>
      <c r="J54" s="172"/>
      <c r="K54" s="172">
        <f>SUM(K55:K177)</f>
        <v>0</v>
      </c>
      <c r="L54" s="172"/>
      <c r="M54" s="172">
        <f>SUM(M55:M177)</f>
        <v>0</v>
      </c>
      <c r="N54" s="172"/>
      <c r="O54" s="172">
        <f>SUM(O55:O177)</f>
        <v>0</v>
      </c>
      <c r="P54" s="172"/>
      <c r="Q54" s="172">
        <f>SUM(Q55:Q177)</f>
        <v>0</v>
      </c>
      <c r="R54" s="172"/>
      <c r="S54" s="172"/>
      <c r="T54" s="173"/>
      <c r="U54" s="167"/>
      <c r="V54" s="167">
        <f>SUM(V55:V177)</f>
        <v>0</v>
      </c>
      <c r="W54" s="167"/>
      <c r="AG54" t="s">
        <v>306</v>
      </c>
    </row>
    <row r="55" spans="1:60" outlineLevel="1" x14ac:dyDescent="0.2">
      <c r="A55" s="174">
        <v>18</v>
      </c>
      <c r="B55" s="175" t="s">
        <v>1978</v>
      </c>
      <c r="C55" s="185" t="s">
        <v>1979</v>
      </c>
      <c r="D55" s="176" t="s">
        <v>929</v>
      </c>
      <c r="E55" s="177">
        <v>1</v>
      </c>
      <c r="F55" s="178"/>
      <c r="G55" s="179">
        <f>ROUND(E55*F55,2)</f>
        <v>0</v>
      </c>
      <c r="H55" s="178"/>
      <c r="I55" s="179">
        <f>ROUND(E55*H55,2)</f>
        <v>0</v>
      </c>
      <c r="J55" s="178"/>
      <c r="K55" s="179">
        <f>ROUND(E55*J55,2)</f>
        <v>0</v>
      </c>
      <c r="L55" s="179">
        <v>21</v>
      </c>
      <c r="M55" s="179">
        <f>G55*(1+L55/100)</f>
        <v>0</v>
      </c>
      <c r="N55" s="179">
        <v>0</v>
      </c>
      <c r="O55" s="179">
        <f>ROUND(E55*N55,2)</f>
        <v>0</v>
      </c>
      <c r="P55" s="179">
        <v>0</v>
      </c>
      <c r="Q55" s="179">
        <f>ROUND(E55*P55,2)</f>
        <v>0</v>
      </c>
      <c r="R55" s="179"/>
      <c r="S55" s="179" t="s">
        <v>342</v>
      </c>
      <c r="T55" s="180" t="s">
        <v>311</v>
      </c>
      <c r="U55" s="160">
        <v>0</v>
      </c>
      <c r="V55" s="160">
        <f>ROUND(E55*U55,2)</f>
        <v>0</v>
      </c>
      <c r="W55" s="160"/>
      <c r="X55" s="150"/>
      <c r="Y55" s="150"/>
      <c r="Z55" s="150"/>
      <c r="AA55" s="150"/>
      <c r="AB55" s="150"/>
      <c r="AC55" s="150"/>
      <c r="AD55" s="150"/>
      <c r="AE55" s="150"/>
      <c r="AF55" s="150"/>
      <c r="AG55" s="150" t="s">
        <v>499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2"/>
      <c r="D56" s="243"/>
      <c r="E56" s="243"/>
      <c r="F56" s="243"/>
      <c r="G56" s="243"/>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4">
        <v>19</v>
      </c>
      <c r="B57" s="175" t="s">
        <v>1980</v>
      </c>
      <c r="C57" s="185" t="s">
        <v>1981</v>
      </c>
      <c r="D57" s="176" t="s">
        <v>929</v>
      </c>
      <c r="E57" s="177">
        <v>1</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342</v>
      </c>
      <c r="T57" s="180" t="s">
        <v>311</v>
      </c>
      <c r="U57" s="160">
        <v>0</v>
      </c>
      <c r="V57" s="160">
        <f>ROUND(E57*U57,2)</f>
        <v>0</v>
      </c>
      <c r="W57" s="160"/>
      <c r="X57" s="150"/>
      <c r="Y57" s="150"/>
      <c r="Z57" s="150"/>
      <c r="AA57" s="150"/>
      <c r="AB57" s="150"/>
      <c r="AC57" s="150"/>
      <c r="AD57" s="150"/>
      <c r="AE57" s="150"/>
      <c r="AF57" s="150"/>
      <c r="AG57" s="150" t="s">
        <v>499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2"/>
      <c r="D58" s="243"/>
      <c r="E58" s="243"/>
      <c r="F58" s="243"/>
      <c r="G58" s="243"/>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4">
        <v>20</v>
      </c>
      <c r="B59" s="175" t="s">
        <v>1982</v>
      </c>
      <c r="C59" s="185" t="s">
        <v>1983</v>
      </c>
      <c r="D59" s="176" t="s">
        <v>929</v>
      </c>
      <c r="E59" s="177">
        <v>14</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342</v>
      </c>
      <c r="T59" s="180" t="s">
        <v>311</v>
      </c>
      <c r="U59" s="160">
        <v>0</v>
      </c>
      <c r="V59" s="160">
        <f>ROUND(E59*U59,2)</f>
        <v>0</v>
      </c>
      <c r="W59" s="160"/>
      <c r="X59" s="150"/>
      <c r="Y59" s="150"/>
      <c r="Z59" s="150"/>
      <c r="AA59" s="150"/>
      <c r="AB59" s="150"/>
      <c r="AC59" s="150"/>
      <c r="AD59" s="150"/>
      <c r="AE59" s="150"/>
      <c r="AF59" s="150"/>
      <c r="AG59" s="150" t="s">
        <v>499</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2"/>
      <c r="D60" s="243"/>
      <c r="E60" s="243"/>
      <c r="F60" s="243"/>
      <c r="G60" s="243"/>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21</v>
      </c>
      <c r="B61" s="175" t="s">
        <v>1984</v>
      </c>
      <c r="C61" s="185" t="s">
        <v>1985</v>
      </c>
      <c r="D61" s="176" t="s">
        <v>929</v>
      </c>
      <c r="E61" s="177">
        <v>130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342</v>
      </c>
      <c r="T61" s="180" t="s">
        <v>311</v>
      </c>
      <c r="U61" s="160">
        <v>0</v>
      </c>
      <c r="V61" s="160">
        <f>ROUND(E61*U61,2)</f>
        <v>0</v>
      </c>
      <c r="W61" s="160"/>
      <c r="X61" s="150"/>
      <c r="Y61" s="150"/>
      <c r="Z61" s="150"/>
      <c r="AA61" s="150"/>
      <c r="AB61" s="150"/>
      <c r="AC61" s="150"/>
      <c r="AD61" s="150"/>
      <c r="AE61" s="150"/>
      <c r="AF61" s="150"/>
      <c r="AG61" s="150" t="s">
        <v>499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2"/>
      <c r="D62" s="243"/>
      <c r="E62" s="243"/>
      <c r="F62" s="243"/>
      <c r="G62" s="243"/>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22</v>
      </c>
      <c r="B63" s="175" t="s">
        <v>1986</v>
      </c>
      <c r="C63" s="185" t="s">
        <v>1987</v>
      </c>
      <c r="D63" s="176" t="s">
        <v>929</v>
      </c>
      <c r="E63" s="177">
        <v>4</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342</v>
      </c>
      <c r="T63" s="180" t="s">
        <v>311</v>
      </c>
      <c r="U63" s="160">
        <v>0</v>
      </c>
      <c r="V63" s="160">
        <f>ROUND(E63*U63,2)</f>
        <v>0</v>
      </c>
      <c r="W63" s="160"/>
      <c r="X63" s="150"/>
      <c r="Y63" s="150"/>
      <c r="Z63" s="150"/>
      <c r="AA63" s="150"/>
      <c r="AB63" s="150"/>
      <c r="AC63" s="150"/>
      <c r="AD63" s="150"/>
      <c r="AE63" s="150"/>
      <c r="AF63" s="150"/>
      <c r="AG63" s="150" t="s">
        <v>499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2"/>
      <c r="D64" s="243"/>
      <c r="E64" s="243"/>
      <c r="F64" s="243"/>
      <c r="G64" s="243"/>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23</v>
      </c>
      <c r="B65" s="175" t="s">
        <v>1988</v>
      </c>
      <c r="C65" s="185" t="s">
        <v>1989</v>
      </c>
      <c r="D65" s="176" t="s">
        <v>929</v>
      </c>
      <c r="E65" s="177">
        <v>1</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342</v>
      </c>
      <c r="T65" s="180" t="s">
        <v>311</v>
      </c>
      <c r="U65" s="160">
        <v>0</v>
      </c>
      <c r="V65" s="160">
        <f>ROUND(E65*U65,2)</f>
        <v>0</v>
      </c>
      <c r="W65" s="160"/>
      <c r="X65" s="150"/>
      <c r="Y65" s="150"/>
      <c r="Z65" s="150"/>
      <c r="AA65" s="150"/>
      <c r="AB65" s="150"/>
      <c r="AC65" s="150"/>
      <c r="AD65" s="150"/>
      <c r="AE65" s="150"/>
      <c r="AF65" s="150"/>
      <c r="AG65" s="150" t="s">
        <v>499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2"/>
      <c r="D66" s="243"/>
      <c r="E66" s="243"/>
      <c r="F66" s="243"/>
      <c r="G66" s="243"/>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315</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24</v>
      </c>
      <c r="B67" s="175" t="s">
        <v>1990</v>
      </c>
      <c r="C67" s="185" t="s">
        <v>1991</v>
      </c>
      <c r="D67" s="176" t="s">
        <v>929</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342</v>
      </c>
      <c r="T67" s="180" t="s">
        <v>311</v>
      </c>
      <c r="U67" s="160">
        <v>0</v>
      </c>
      <c r="V67" s="160">
        <f>ROUND(E67*U67,2)</f>
        <v>0</v>
      </c>
      <c r="W67" s="160"/>
      <c r="X67" s="150"/>
      <c r="Y67" s="150"/>
      <c r="Z67" s="150"/>
      <c r="AA67" s="150"/>
      <c r="AB67" s="150"/>
      <c r="AC67" s="150"/>
      <c r="AD67" s="150"/>
      <c r="AE67" s="150"/>
      <c r="AF67" s="150"/>
      <c r="AG67" s="150" t="s">
        <v>499</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2"/>
      <c r="D68" s="243"/>
      <c r="E68" s="243"/>
      <c r="F68" s="243"/>
      <c r="G68" s="243"/>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25</v>
      </c>
      <c r="B69" s="175" t="s">
        <v>1992</v>
      </c>
      <c r="C69" s="185" t="s">
        <v>1993</v>
      </c>
      <c r="D69" s="176" t="s">
        <v>929</v>
      </c>
      <c r="E69" s="177">
        <v>1</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342</v>
      </c>
      <c r="T69" s="180" t="s">
        <v>311</v>
      </c>
      <c r="U69" s="160">
        <v>0</v>
      </c>
      <c r="V69" s="160">
        <f>ROUND(E69*U69,2)</f>
        <v>0</v>
      </c>
      <c r="W69" s="160"/>
      <c r="X69" s="150"/>
      <c r="Y69" s="150"/>
      <c r="Z69" s="150"/>
      <c r="AA69" s="150"/>
      <c r="AB69" s="150"/>
      <c r="AC69" s="150"/>
      <c r="AD69" s="150"/>
      <c r="AE69" s="150"/>
      <c r="AF69" s="150"/>
      <c r="AG69" s="150" t="s">
        <v>499</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2"/>
      <c r="D70" s="243"/>
      <c r="E70" s="243"/>
      <c r="F70" s="243"/>
      <c r="G70" s="243"/>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26</v>
      </c>
      <c r="B71" s="175" t="s">
        <v>1994</v>
      </c>
      <c r="C71" s="185" t="s">
        <v>1995</v>
      </c>
      <c r="D71" s="176" t="s">
        <v>929</v>
      </c>
      <c r="E71" s="177">
        <v>52</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342</v>
      </c>
      <c r="T71" s="180" t="s">
        <v>311</v>
      </c>
      <c r="U71" s="160">
        <v>0</v>
      </c>
      <c r="V71" s="160">
        <f>ROUND(E71*U71,2)</f>
        <v>0</v>
      </c>
      <c r="W71" s="160"/>
      <c r="X71" s="150"/>
      <c r="Y71" s="150"/>
      <c r="Z71" s="150"/>
      <c r="AA71" s="150"/>
      <c r="AB71" s="150"/>
      <c r="AC71" s="150"/>
      <c r="AD71" s="150"/>
      <c r="AE71" s="150"/>
      <c r="AF71" s="150"/>
      <c r="AG71" s="150" t="s">
        <v>499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2"/>
      <c r="D72" s="243"/>
      <c r="E72" s="243"/>
      <c r="F72" s="243"/>
      <c r="G72" s="243"/>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27</v>
      </c>
      <c r="B73" s="175" t="s">
        <v>1996</v>
      </c>
      <c r="C73" s="185" t="s">
        <v>1997</v>
      </c>
      <c r="D73" s="176" t="s">
        <v>929</v>
      </c>
      <c r="E73" s="177">
        <v>32</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342</v>
      </c>
      <c r="T73" s="180" t="s">
        <v>311</v>
      </c>
      <c r="U73" s="160">
        <v>0</v>
      </c>
      <c r="V73" s="160">
        <f>ROUND(E73*U73,2)</f>
        <v>0</v>
      </c>
      <c r="W73" s="160"/>
      <c r="X73" s="150"/>
      <c r="Y73" s="150"/>
      <c r="Z73" s="150"/>
      <c r="AA73" s="150"/>
      <c r="AB73" s="150"/>
      <c r="AC73" s="150"/>
      <c r="AD73" s="150"/>
      <c r="AE73" s="150"/>
      <c r="AF73" s="150"/>
      <c r="AG73" s="150" t="s">
        <v>499</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2"/>
      <c r="D74" s="243"/>
      <c r="E74" s="243"/>
      <c r="F74" s="243"/>
      <c r="G74" s="243"/>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4">
        <v>28</v>
      </c>
      <c r="B75" s="175" t="s">
        <v>1998</v>
      </c>
      <c r="C75" s="185" t="s">
        <v>1999</v>
      </c>
      <c r="D75" s="176" t="s">
        <v>1962</v>
      </c>
      <c r="E75" s="177">
        <v>1</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342</v>
      </c>
      <c r="T75" s="180" t="s">
        <v>311</v>
      </c>
      <c r="U75" s="160">
        <v>0</v>
      </c>
      <c r="V75" s="160">
        <f>ROUND(E75*U75,2)</f>
        <v>0</v>
      </c>
      <c r="W75" s="160"/>
      <c r="X75" s="150"/>
      <c r="Y75" s="150"/>
      <c r="Z75" s="150"/>
      <c r="AA75" s="150"/>
      <c r="AB75" s="150"/>
      <c r="AC75" s="150"/>
      <c r="AD75" s="150"/>
      <c r="AE75" s="150"/>
      <c r="AF75" s="150"/>
      <c r="AG75" s="150" t="s">
        <v>499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2"/>
      <c r="D76" s="243"/>
      <c r="E76" s="243"/>
      <c r="F76" s="243"/>
      <c r="G76" s="243"/>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29</v>
      </c>
      <c r="B77" s="175" t="s">
        <v>1341</v>
      </c>
      <c r="C77" s="185" t="s">
        <v>2000</v>
      </c>
      <c r="D77" s="176" t="s">
        <v>1962</v>
      </c>
      <c r="E77" s="177">
        <v>2</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342</v>
      </c>
      <c r="T77" s="180" t="s">
        <v>311</v>
      </c>
      <c r="U77" s="160">
        <v>0</v>
      </c>
      <c r="V77" s="160">
        <f>ROUND(E77*U77,2)</f>
        <v>0</v>
      </c>
      <c r="W77" s="160"/>
      <c r="X77" s="150"/>
      <c r="Y77" s="150"/>
      <c r="Z77" s="150"/>
      <c r="AA77" s="150"/>
      <c r="AB77" s="150"/>
      <c r="AC77" s="150"/>
      <c r="AD77" s="150"/>
      <c r="AE77" s="150"/>
      <c r="AF77" s="150"/>
      <c r="AG77" s="150" t="s">
        <v>499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2"/>
      <c r="D78" s="243"/>
      <c r="E78" s="243"/>
      <c r="F78" s="243"/>
      <c r="G78" s="243"/>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30</v>
      </c>
      <c r="B79" s="175" t="s">
        <v>2001</v>
      </c>
      <c r="C79" s="185" t="s">
        <v>2002</v>
      </c>
      <c r="D79" s="176" t="s">
        <v>1962</v>
      </c>
      <c r="E79" s="177">
        <v>1</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342</v>
      </c>
      <c r="T79" s="180" t="s">
        <v>311</v>
      </c>
      <c r="U79" s="160">
        <v>0</v>
      </c>
      <c r="V79" s="160">
        <f>ROUND(E79*U79,2)</f>
        <v>0</v>
      </c>
      <c r="W79" s="160"/>
      <c r="X79" s="150"/>
      <c r="Y79" s="150"/>
      <c r="Z79" s="150"/>
      <c r="AA79" s="150"/>
      <c r="AB79" s="150"/>
      <c r="AC79" s="150"/>
      <c r="AD79" s="150"/>
      <c r="AE79" s="150"/>
      <c r="AF79" s="150"/>
      <c r="AG79" s="150" t="s">
        <v>499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2"/>
      <c r="D80" s="243"/>
      <c r="E80" s="243"/>
      <c r="F80" s="243"/>
      <c r="G80" s="243"/>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31</v>
      </c>
      <c r="B81" s="175" t="s">
        <v>2003</v>
      </c>
      <c r="C81" s="185" t="s">
        <v>2004</v>
      </c>
      <c r="D81" s="176" t="s">
        <v>1962</v>
      </c>
      <c r="E81" s="177">
        <v>1</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342</v>
      </c>
      <c r="T81" s="180" t="s">
        <v>311</v>
      </c>
      <c r="U81" s="160">
        <v>0</v>
      </c>
      <c r="V81" s="160">
        <f>ROUND(E81*U81,2)</f>
        <v>0</v>
      </c>
      <c r="W81" s="160"/>
      <c r="X81" s="150"/>
      <c r="Y81" s="150"/>
      <c r="Z81" s="150"/>
      <c r="AA81" s="150"/>
      <c r="AB81" s="150"/>
      <c r="AC81" s="150"/>
      <c r="AD81" s="150"/>
      <c r="AE81" s="150"/>
      <c r="AF81" s="150"/>
      <c r="AG81" s="150" t="s">
        <v>499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2"/>
      <c r="D82" s="243"/>
      <c r="E82" s="243"/>
      <c r="F82" s="243"/>
      <c r="G82" s="243"/>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32</v>
      </c>
      <c r="B83" s="175" t="s">
        <v>1497</v>
      </c>
      <c r="C83" s="185" t="s">
        <v>2000</v>
      </c>
      <c r="D83" s="176" t="s">
        <v>1962</v>
      </c>
      <c r="E83" s="177">
        <v>2</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342</v>
      </c>
      <c r="T83" s="180" t="s">
        <v>311</v>
      </c>
      <c r="U83" s="160">
        <v>0</v>
      </c>
      <c r="V83" s="160">
        <f>ROUND(E83*U83,2)</f>
        <v>0</v>
      </c>
      <c r="W83" s="160"/>
      <c r="X83" s="150"/>
      <c r="Y83" s="150"/>
      <c r="Z83" s="150"/>
      <c r="AA83" s="150"/>
      <c r="AB83" s="150"/>
      <c r="AC83" s="150"/>
      <c r="AD83" s="150"/>
      <c r="AE83" s="150"/>
      <c r="AF83" s="150"/>
      <c r="AG83" s="150" t="s">
        <v>499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2"/>
      <c r="D84" s="243"/>
      <c r="E84" s="243"/>
      <c r="F84" s="243"/>
      <c r="G84" s="243"/>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33</v>
      </c>
      <c r="B85" s="175" t="s">
        <v>2005</v>
      </c>
      <c r="C85" s="185" t="s">
        <v>2002</v>
      </c>
      <c r="D85" s="176" t="s">
        <v>1962</v>
      </c>
      <c r="E85" s="177">
        <v>1</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342</v>
      </c>
      <c r="T85" s="180" t="s">
        <v>311</v>
      </c>
      <c r="U85" s="160">
        <v>0</v>
      </c>
      <c r="V85" s="160">
        <f>ROUND(E85*U85,2)</f>
        <v>0</v>
      </c>
      <c r="W85" s="160"/>
      <c r="X85" s="150"/>
      <c r="Y85" s="150"/>
      <c r="Z85" s="150"/>
      <c r="AA85" s="150"/>
      <c r="AB85" s="150"/>
      <c r="AC85" s="150"/>
      <c r="AD85" s="150"/>
      <c r="AE85" s="150"/>
      <c r="AF85" s="150"/>
      <c r="AG85" s="150" t="s">
        <v>499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42"/>
      <c r="D86" s="243"/>
      <c r="E86" s="243"/>
      <c r="F86" s="243"/>
      <c r="G86" s="243"/>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315</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4">
        <v>34</v>
      </c>
      <c r="B87" s="175" t="s">
        <v>1379</v>
      </c>
      <c r="C87" s="185" t="s">
        <v>2006</v>
      </c>
      <c r="D87" s="176" t="s">
        <v>1962</v>
      </c>
      <c r="E87" s="177">
        <v>1</v>
      </c>
      <c r="F87" s="178"/>
      <c r="G87" s="179">
        <f>ROUND(E87*F87,2)</f>
        <v>0</v>
      </c>
      <c r="H87" s="178"/>
      <c r="I87" s="179">
        <f>ROUND(E87*H87,2)</f>
        <v>0</v>
      </c>
      <c r="J87" s="178"/>
      <c r="K87" s="179">
        <f>ROUND(E87*J87,2)</f>
        <v>0</v>
      </c>
      <c r="L87" s="179">
        <v>21</v>
      </c>
      <c r="M87" s="179">
        <f>G87*(1+L87/100)</f>
        <v>0</v>
      </c>
      <c r="N87" s="179">
        <v>0</v>
      </c>
      <c r="O87" s="179">
        <f>ROUND(E87*N87,2)</f>
        <v>0</v>
      </c>
      <c r="P87" s="179">
        <v>0</v>
      </c>
      <c r="Q87" s="179">
        <f>ROUND(E87*P87,2)</f>
        <v>0</v>
      </c>
      <c r="R87" s="179"/>
      <c r="S87" s="179" t="s">
        <v>342</v>
      </c>
      <c r="T87" s="180" t="s">
        <v>311</v>
      </c>
      <c r="U87" s="160">
        <v>0</v>
      </c>
      <c r="V87" s="160">
        <f>ROUND(E87*U87,2)</f>
        <v>0</v>
      </c>
      <c r="W87" s="160"/>
      <c r="X87" s="150"/>
      <c r="Y87" s="150"/>
      <c r="Z87" s="150"/>
      <c r="AA87" s="150"/>
      <c r="AB87" s="150"/>
      <c r="AC87" s="150"/>
      <c r="AD87" s="150"/>
      <c r="AE87" s="150"/>
      <c r="AF87" s="150"/>
      <c r="AG87" s="150" t="s">
        <v>499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2"/>
      <c r="D88" s="243"/>
      <c r="E88" s="243"/>
      <c r="F88" s="243"/>
      <c r="G88" s="243"/>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35</v>
      </c>
      <c r="B89" s="175" t="s">
        <v>1367</v>
      </c>
      <c r="C89" s="185" t="s">
        <v>2000</v>
      </c>
      <c r="D89" s="176" t="s">
        <v>1962</v>
      </c>
      <c r="E89" s="177">
        <v>2</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499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42"/>
      <c r="D90" s="243"/>
      <c r="E90" s="243"/>
      <c r="F90" s="243"/>
      <c r="G90" s="243"/>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315</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74">
        <v>36</v>
      </c>
      <c r="B91" s="175" t="s">
        <v>1478</v>
      </c>
      <c r="C91" s="185" t="s">
        <v>2002</v>
      </c>
      <c r="D91" s="176" t="s">
        <v>1962</v>
      </c>
      <c r="E91" s="177">
        <v>1</v>
      </c>
      <c r="F91" s="178"/>
      <c r="G91" s="179">
        <f>ROUND(E91*F91,2)</f>
        <v>0</v>
      </c>
      <c r="H91" s="178"/>
      <c r="I91" s="179">
        <f>ROUND(E91*H91,2)</f>
        <v>0</v>
      </c>
      <c r="J91" s="178"/>
      <c r="K91" s="179">
        <f>ROUND(E91*J91,2)</f>
        <v>0</v>
      </c>
      <c r="L91" s="179">
        <v>21</v>
      </c>
      <c r="M91" s="179">
        <f>G91*(1+L91/100)</f>
        <v>0</v>
      </c>
      <c r="N91" s="179">
        <v>0</v>
      </c>
      <c r="O91" s="179">
        <f>ROUND(E91*N91,2)</f>
        <v>0</v>
      </c>
      <c r="P91" s="179">
        <v>0</v>
      </c>
      <c r="Q91" s="179">
        <f>ROUND(E91*P91,2)</f>
        <v>0</v>
      </c>
      <c r="R91" s="179"/>
      <c r="S91" s="179" t="s">
        <v>342</v>
      </c>
      <c r="T91" s="180" t="s">
        <v>311</v>
      </c>
      <c r="U91" s="160">
        <v>0</v>
      </c>
      <c r="V91" s="160">
        <f>ROUND(E91*U91,2)</f>
        <v>0</v>
      </c>
      <c r="W91" s="160"/>
      <c r="X91" s="150"/>
      <c r="Y91" s="150"/>
      <c r="Z91" s="150"/>
      <c r="AA91" s="150"/>
      <c r="AB91" s="150"/>
      <c r="AC91" s="150"/>
      <c r="AD91" s="150"/>
      <c r="AE91" s="150"/>
      <c r="AF91" s="150"/>
      <c r="AG91" s="150" t="s">
        <v>499</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2"/>
      <c r="D92" s="243"/>
      <c r="E92" s="243"/>
      <c r="F92" s="243"/>
      <c r="G92" s="243"/>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2.5" outlineLevel="1" x14ac:dyDescent="0.2">
      <c r="A93" s="174">
        <v>37</v>
      </c>
      <c r="B93" s="175" t="s">
        <v>2007</v>
      </c>
      <c r="C93" s="185" t="s">
        <v>2008</v>
      </c>
      <c r="D93" s="176" t="s">
        <v>929</v>
      </c>
      <c r="E93" s="177">
        <v>3</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342</v>
      </c>
      <c r="T93" s="180" t="s">
        <v>311</v>
      </c>
      <c r="U93" s="160">
        <v>0</v>
      </c>
      <c r="V93" s="160">
        <f>ROUND(E93*U93,2)</f>
        <v>0</v>
      </c>
      <c r="W93" s="160"/>
      <c r="X93" s="150"/>
      <c r="Y93" s="150"/>
      <c r="Z93" s="150"/>
      <c r="AA93" s="150"/>
      <c r="AB93" s="150"/>
      <c r="AC93" s="150"/>
      <c r="AD93" s="150"/>
      <c r="AE93" s="150"/>
      <c r="AF93" s="150"/>
      <c r="AG93" s="150" t="s">
        <v>499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2"/>
      <c r="D94" s="243"/>
      <c r="E94" s="243"/>
      <c r="F94" s="243"/>
      <c r="G94" s="243"/>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4">
        <v>38</v>
      </c>
      <c r="B95" s="175" t="s">
        <v>2009</v>
      </c>
      <c r="C95" s="185" t="s">
        <v>2010</v>
      </c>
      <c r="D95" s="176" t="s">
        <v>1962</v>
      </c>
      <c r="E95" s="177">
        <v>2</v>
      </c>
      <c r="F95" s="178"/>
      <c r="G95" s="179">
        <f>ROUND(E95*F95,2)</f>
        <v>0</v>
      </c>
      <c r="H95" s="178"/>
      <c r="I95" s="179">
        <f>ROUND(E95*H95,2)</f>
        <v>0</v>
      </c>
      <c r="J95" s="178"/>
      <c r="K95" s="179">
        <f>ROUND(E95*J95,2)</f>
        <v>0</v>
      </c>
      <c r="L95" s="179">
        <v>21</v>
      </c>
      <c r="M95" s="179">
        <f>G95*(1+L95/100)</f>
        <v>0</v>
      </c>
      <c r="N95" s="179">
        <v>0</v>
      </c>
      <c r="O95" s="179">
        <f>ROUND(E95*N95,2)</f>
        <v>0</v>
      </c>
      <c r="P95" s="179">
        <v>0</v>
      </c>
      <c r="Q95" s="179">
        <f>ROUND(E95*P95,2)</f>
        <v>0</v>
      </c>
      <c r="R95" s="179"/>
      <c r="S95" s="179" t="s">
        <v>342</v>
      </c>
      <c r="T95" s="180" t="s">
        <v>311</v>
      </c>
      <c r="U95" s="160">
        <v>0</v>
      </c>
      <c r="V95" s="160">
        <f>ROUND(E95*U95,2)</f>
        <v>0</v>
      </c>
      <c r="W95" s="160"/>
      <c r="X95" s="150"/>
      <c r="Y95" s="150"/>
      <c r="Z95" s="150"/>
      <c r="AA95" s="150"/>
      <c r="AB95" s="150"/>
      <c r="AC95" s="150"/>
      <c r="AD95" s="150"/>
      <c r="AE95" s="150"/>
      <c r="AF95" s="150"/>
      <c r="AG95" s="150" t="s">
        <v>499</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2"/>
      <c r="D96" s="243"/>
      <c r="E96" s="243"/>
      <c r="F96" s="243"/>
      <c r="G96" s="243"/>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39</v>
      </c>
      <c r="B97" s="175" t="s">
        <v>2011</v>
      </c>
      <c r="C97" s="185" t="s">
        <v>2012</v>
      </c>
      <c r="D97" s="176" t="s">
        <v>1962</v>
      </c>
      <c r="E97" s="177">
        <v>1</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342</v>
      </c>
      <c r="T97" s="180" t="s">
        <v>311</v>
      </c>
      <c r="U97" s="160">
        <v>0</v>
      </c>
      <c r="V97" s="160">
        <f>ROUND(E97*U97,2)</f>
        <v>0</v>
      </c>
      <c r="W97" s="160"/>
      <c r="X97" s="150"/>
      <c r="Y97" s="150"/>
      <c r="Z97" s="150"/>
      <c r="AA97" s="150"/>
      <c r="AB97" s="150"/>
      <c r="AC97" s="150"/>
      <c r="AD97" s="150"/>
      <c r="AE97" s="150"/>
      <c r="AF97" s="150"/>
      <c r="AG97" s="150" t="s">
        <v>499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2"/>
      <c r="D98" s="243"/>
      <c r="E98" s="243"/>
      <c r="F98" s="243"/>
      <c r="G98" s="243"/>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40</v>
      </c>
      <c r="B99" s="175" t="s">
        <v>2013</v>
      </c>
      <c r="C99" s="185" t="s">
        <v>2014</v>
      </c>
      <c r="D99" s="176" t="s">
        <v>1962</v>
      </c>
      <c r="E99" s="177">
        <v>2</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342</v>
      </c>
      <c r="T99" s="180" t="s">
        <v>311</v>
      </c>
      <c r="U99" s="160">
        <v>0</v>
      </c>
      <c r="V99" s="160">
        <f>ROUND(E99*U99,2)</f>
        <v>0</v>
      </c>
      <c r="W99" s="160"/>
      <c r="X99" s="150"/>
      <c r="Y99" s="150"/>
      <c r="Z99" s="150"/>
      <c r="AA99" s="150"/>
      <c r="AB99" s="150"/>
      <c r="AC99" s="150"/>
      <c r="AD99" s="150"/>
      <c r="AE99" s="150"/>
      <c r="AF99" s="150"/>
      <c r="AG99" s="150" t="s">
        <v>499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2"/>
      <c r="D100" s="243"/>
      <c r="E100" s="243"/>
      <c r="F100" s="243"/>
      <c r="G100" s="243"/>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41</v>
      </c>
      <c r="B101" s="175" t="s">
        <v>2015</v>
      </c>
      <c r="C101" s="185" t="s">
        <v>2016</v>
      </c>
      <c r="D101" s="176" t="s">
        <v>929</v>
      </c>
      <c r="E101" s="177">
        <v>8</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342</v>
      </c>
      <c r="T101" s="180" t="s">
        <v>311</v>
      </c>
      <c r="U101" s="160">
        <v>0</v>
      </c>
      <c r="V101" s="160">
        <f>ROUND(E101*U101,2)</f>
        <v>0</v>
      </c>
      <c r="W101" s="160"/>
      <c r="X101" s="150"/>
      <c r="Y101" s="150"/>
      <c r="Z101" s="150"/>
      <c r="AA101" s="150"/>
      <c r="AB101" s="150"/>
      <c r="AC101" s="150"/>
      <c r="AD101" s="150"/>
      <c r="AE101" s="150"/>
      <c r="AF101" s="150"/>
      <c r="AG101" s="150" t="s">
        <v>499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2"/>
      <c r="D102" s="243"/>
      <c r="E102" s="243"/>
      <c r="F102" s="243"/>
      <c r="G102" s="243"/>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315</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4">
        <v>42</v>
      </c>
      <c r="B103" s="175" t="s">
        <v>2017</v>
      </c>
      <c r="C103" s="185" t="s">
        <v>2018</v>
      </c>
      <c r="D103" s="176" t="s">
        <v>1962</v>
      </c>
      <c r="E103" s="177">
        <v>4</v>
      </c>
      <c r="F103" s="178"/>
      <c r="G103" s="179">
        <f>ROUND(E103*F103,2)</f>
        <v>0</v>
      </c>
      <c r="H103" s="178"/>
      <c r="I103" s="179">
        <f>ROUND(E103*H103,2)</f>
        <v>0</v>
      </c>
      <c r="J103" s="178"/>
      <c r="K103" s="179">
        <f>ROUND(E103*J103,2)</f>
        <v>0</v>
      </c>
      <c r="L103" s="179">
        <v>21</v>
      </c>
      <c r="M103" s="179">
        <f>G103*(1+L103/100)</f>
        <v>0</v>
      </c>
      <c r="N103" s="179">
        <v>0</v>
      </c>
      <c r="O103" s="179">
        <f>ROUND(E103*N103,2)</f>
        <v>0</v>
      </c>
      <c r="P103" s="179">
        <v>0</v>
      </c>
      <c r="Q103" s="179">
        <f>ROUND(E103*P103,2)</f>
        <v>0</v>
      </c>
      <c r="R103" s="179"/>
      <c r="S103" s="179" t="s">
        <v>342</v>
      </c>
      <c r="T103" s="180" t="s">
        <v>311</v>
      </c>
      <c r="U103" s="160">
        <v>0</v>
      </c>
      <c r="V103" s="160">
        <f>ROUND(E103*U103,2)</f>
        <v>0</v>
      </c>
      <c r="W103" s="160"/>
      <c r="X103" s="150"/>
      <c r="Y103" s="150"/>
      <c r="Z103" s="150"/>
      <c r="AA103" s="150"/>
      <c r="AB103" s="150"/>
      <c r="AC103" s="150"/>
      <c r="AD103" s="150"/>
      <c r="AE103" s="150"/>
      <c r="AF103" s="150"/>
      <c r="AG103" s="150" t="s">
        <v>499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2"/>
      <c r="D104" s="243"/>
      <c r="E104" s="243"/>
      <c r="F104" s="243"/>
      <c r="G104" s="243"/>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43</v>
      </c>
      <c r="B105" s="175" t="s">
        <v>2019</v>
      </c>
      <c r="C105" s="185" t="s">
        <v>2020</v>
      </c>
      <c r="D105" s="176" t="s">
        <v>929</v>
      </c>
      <c r="E105" s="177">
        <v>9</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342</v>
      </c>
      <c r="T105" s="180" t="s">
        <v>311</v>
      </c>
      <c r="U105" s="160">
        <v>0</v>
      </c>
      <c r="V105" s="160">
        <f>ROUND(E105*U105,2)</f>
        <v>0</v>
      </c>
      <c r="W105" s="160"/>
      <c r="X105" s="150"/>
      <c r="Y105" s="150"/>
      <c r="Z105" s="150"/>
      <c r="AA105" s="150"/>
      <c r="AB105" s="150"/>
      <c r="AC105" s="150"/>
      <c r="AD105" s="150"/>
      <c r="AE105" s="150"/>
      <c r="AF105" s="150"/>
      <c r="AG105" s="150" t="s">
        <v>499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42"/>
      <c r="D106" s="243"/>
      <c r="E106" s="243"/>
      <c r="F106" s="243"/>
      <c r="G106" s="243"/>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315</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4">
        <v>44</v>
      </c>
      <c r="B107" s="175" t="s">
        <v>2021</v>
      </c>
      <c r="C107" s="185" t="s">
        <v>2022</v>
      </c>
      <c r="D107" s="176" t="s">
        <v>929</v>
      </c>
      <c r="E107" s="177">
        <v>3</v>
      </c>
      <c r="F107" s="178"/>
      <c r="G107" s="179">
        <f>ROUND(E107*F107,2)</f>
        <v>0</v>
      </c>
      <c r="H107" s="178"/>
      <c r="I107" s="179">
        <f>ROUND(E107*H107,2)</f>
        <v>0</v>
      </c>
      <c r="J107" s="178"/>
      <c r="K107" s="179">
        <f>ROUND(E107*J107,2)</f>
        <v>0</v>
      </c>
      <c r="L107" s="179">
        <v>21</v>
      </c>
      <c r="M107" s="179">
        <f>G107*(1+L107/100)</f>
        <v>0</v>
      </c>
      <c r="N107" s="179">
        <v>0</v>
      </c>
      <c r="O107" s="179">
        <f>ROUND(E107*N107,2)</f>
        <v>0</v>
      </c>
      <c r="P107" s="179">
        <v>0</v>
      </c>
      <c r="Q107" s="179">
        <f>ROUND(E107*P107,2)</f>
        <v>0</v>
      </c>
      <c r="R107" s="179"/>
      <c r="S107" s="179" t="s">
        <v>342</v>
      </c>
      <c r="T107" s="180" t="s">
        <v>311</v>
      </c>
      <c r="U107" s="160">
        <v>0</v>
      </c>
      <c r="V107" s="160">
        <f>ROUND(E107*U107,2)</f>
        <v>0</v>
      </c>
      <c r="W107" s="160"/>
      <c r="X107" s="150"/>
      <c r="Y107" s="150"/>
      <c r="Z107" s="150"/>
      <c r="AA107" s="150"/>
      <c r="AB107" s="150"/>
      <c r="AC107" s="150"/>
      <c r="AD107" s="150"/>
      <c r="AE107" s="150"/>
      <c r="AF107" s="150"/>
      <c r="AG107" s="150" t="s">
        <v>499</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2"/>
      <c r="D108" s="243"/>
      <c r="E108" s="243"/>
      <c r="F108" s="243"/>
      <c r="G108" s="243"/>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45</v>
      </c>
      <c r="B109" s="175" t="s">
        <v>153</v>
      </c>
      <c r="C109" s="185" t="s">
        <v>2023</v>
      </c>
      <c r="D109" s="176" t="s">
        <v>929</v>
      </c>
      <c r="E109" s="177">
        <v>1</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342</v>
      </c>
      <c r="T109" s="180" t="s">
        <v>311</v>
      </c>
      <c r="U109" s="160">
        <v>0</v>
      </c>
      <c r="V109" s="160">
        <f>ROUND(E109*U109,2)</f>
        <v>0</v>
      </c>
      <c r="W109" s="160"/>
      <c r="X109" s="150"/>
      <c r="Y109" s="150"/>
      <c r="Z109" s="150"/>
      <c r="AA109" s="150"/>
      <c r="AB109" s="150"/>
      <c r="AC109" s="150"/>
      <c r="AD109" s="150"/>
      <c r="AE109" s="150"/>
      <c r="AF109" s="150"/>
      <c r="AG109" s="150" t="s">
        <v>499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2"/>
      <c r="D110" s="243"/>
      <c r="E110" s="243"/>
      <c r="F110" s="243"/>
      <c r="G110" s="243"/>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315</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4">
        <v>46</v>
      </c>
      <c r="B111" s="175" t="s">
        <v>155</v>
      </c>
      <c r="C111" s="185" t="s">
        <v>2024</v>
      </c>
      <c r="D111" s="176" t="s">
        <v>929</v>
      </c>
      <c r="E111" s="177">
        <v>20</v>
      </c>
      <c r="F111" s="178"/>
      <c r="G111" s="179">
        <f>ROUND(E111*F111,2)</f>
        <v>0</v>
      </c>
      <c r="H111" s="178"/>
      <c r="I111" s="179">
        <f>ROUND(E111*H111,2)</f>
        <v>0</v>
      </c>
      <c r="J111" s="178"/>
      <c r="K111" s="179">
        <f>ROUND(E111*J111,2)</f>
        <v>0</v>
      </c>
      <c r="L111" s="179">
        <v>21</v>
      </c>
      <c r="M111" s="179">
        <f>G111*(1+L111/100)</f>
        <v>0</v>
      </c>
      <c r="N111" s="179">
        <v>0</v>
      </c>
      <c r="O111" s="179">
        <f>ROUND(E111*N111,2)</f>
        <v>0</v>
      </c>
      <c r="P111" s="179">
        <v>0</v>
      </c>
      <c r="Q111" s="179">
        <f>ROUND(E111*P111,2)</f>
        <v>0</v>
      </c>
      <c r="R111" s="179"/>
      <c r="S111" s="179" t="s">
        <v>342</v>
      </c>
      <c r="T111" s="180" t="s">
        <v>311</v>
      </c>
      <c r="U111" s="160">
        <v>0</v>
      </c>
      <c r="V111" s="160">
        <f>ROUND(E111*U111,2)</f>
        <v>0</v>
      </c>
      <c r="W111" s="160"/>
      <c r="X111" s="150"/>
      <c r="Y111" s="150"/>
      <c r="Z111" s="150"/>
      <c r="AA111" s="150"/>
      <c r="AB111" s="150"/>
      <c r="AC111" s="150"/>
      <c r="AD111" s="150"/>
      <c r="AE111" s="150"/>
      <c r="AF111" s="150"/>
      <c r="AG111" s="150" t="s">
        <v>499</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2"/>
      <c r="D112" s="243"/>
      <c r="E112" s="243"/>
      <c r="F112" s="243"/>
      <c r="G112" s="243"/>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47</v>
      </c>
      <c r="B113" s="175" t="s">
        <v>2025</v>
      </c>
      <c r="C113" s="185" t="s">
        <v>2026</v>
      </c>
      <c r="D113" s="176" t="s">
        <v>929</v>
      </c>
      <c r="E113" s="177">
        <v>2</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342</v>
      </c>
      <c r="T113" s="180" t="s">
        <v>311</v>
      </c>
      <c r="U113" s="160">
        <v>0</v>
      </c>
      <c r="V113" s="160">
        <f>ROUND(E113*U113,2)</f>
        <v>0</v>
      </c>
      <c r="W113" s="160"/>
      <c r="X113" s="150"/>
      <c r="Y113" s="150"/>
      <c r="Z113" s="150"/>
      <c r="AA113" s="150"/>
      <c r="AB113" s="150"/>
      <c r="AC113" s="150"/>
      <c r="AD113" s="150"/>
      <c r="AE113" s="150"/>
      <c r="AF113" s="150"/>
      <c r="AG113" s="150" t="s">
        <v>499</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2"/>
      <c r="D114" s="243"/>
      <c r="E114" s="243"/>
      <c r="F114" s="243"/>
      <c r="G114" s="243"/>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315</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4">
        <v>48</v>
      </c>
      <c r="B115" s="175" t="s">
        <v>2027</v>
      </c>
      <c r="C115" s="185" t="s">
        <v>2028</v>
      </c>
      <c r="D115" s="176" t="s">
        <v>929</v>
      </c>
      <c r="E115" s="177">
        <v>6</v>
      </c>
      <c r="F115" s="178"/>
      <c r="G115" s="179">
        <f>ROUND(E115*F115,2)</f>
        <v>0</v>
      </c>
      <c r="H115" s="178"/>
      <c r="I115" s="179">
        <f>ROUND(E115*H115,2)</f>
        <v>0</v>
      </c>
      <c r="J115" s="178"/>
      <c r="K115" s="179">
        <f>ROUND(E115*J115,2)</f>
        <v>0</v>
      </c>
      <c r="L115" s="179">
        <v>21</v>
      </c>
      <c r="M115" s="179">
        <f>G115*(1+L115/100)</f>
        <v>0</v>
      </c>
      <c r="N115" s="179">
        <v>0</v>
      </c>
      <c r="O115" s="179">
        <f>ROUND(E115*N115,2)</f>
        <v>0</v>
      </c>
      <c r="P115" s="179">
        <v>0</v>
      </c>
      <c r="Q115" s="179">
        <f>ROUND(E115*P115,2)</f>
        <v>0</v>
      </c>
      <c r="R115" s="179"/>
      <c r="S115" s="179" t="s">
        <v>342</v>
      </c>
      <c r="T115" s="180" t="s">
        <v>311</v>
      </c>
      <c r="U115" s="160">
        <v>0</v>
      </c>
      <c r="V115" s="160">
        <f>ROUND(E115*U115,2)</f>
        <v>0</v>
      </c>
      <c r="W115" s="160"/>
      <c r="X115" s="150"/>
      <c r="Y115" s="150"/>
      <c r="Z115" s="150"/>
      <c r="AA115" s="150"/>
      <c r="AB115" s="150"/>
      <c r="AC115" s="150"/>
      <c r="AD115" s="150"/>
      <c r="AE115" s="150"/>
      <c r="AF115" s="150"/>
      <c r="AG115" s="150" t="s">
        <v>499</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2"/>
      <c r="D116" s="243"/>
      <c r="E116" s="243"/>
      <c r="F116" s="243"/>
      <c r="G116" s="243"/>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4">
        <v>49</v>
      </c>
      <c r="B117" s="175" t="s">
        <v>2029</v>
      </c>
      <c r="C117" s="185" t="s">
        <v>2030</v>
      </c>
      <c r="D117" s="176" t="s">
        <v>929</v>
      </c>
      <c r="E117" s="177">
        <v>3</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c r="S117" s="179" t="s">
        <v>342</v>
      </c>
      <c r="T117" s="180" t="s">
        <v>311</v>
      </c>
      <c r="U117" s="160">
        <v>0</v>
      </c>
      <c r="V117" s="160">
        <f>ROUND(E117*U117,2)</f>
        <v>0</v>
      </c>
      <c r="W117" s="160"/>
      <c r="X117" s="150"/>
      <c r="Y117" s="150"/>
      <c r="Z117" s="150"/>
      <c r="AA117" s="150"/>
      <c r="AB117" s="150"/>
      <c r="AC117" s="150"/>
      <c r="AD117" s="150"/>
      <c r="AE117" s="150"/>
      <c r="AF117" s="150"/>
      <c r="AG117" s="150" t="s">
        <v>499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2"/>
      <c r="D118" s="243"/>
      <c r="E118" s="243"/>
      <c r="F118" s="243"/>
      <c r="G118" s="243"/>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4">
        <v>50</v>
      </c>
      <c r="B119" s="175" t="s">
        <v>2031</v>
      </c>
      <c r="C119" s="185" t="s">
        <v>2032</v>
      </c>
      <c r="D119" s="176" t="s">
        <v>929</v>
      </c>
      <c r="E119" s="177">
        <v>1</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342</v>
      </c>
      <c r="T119" s="180" t="s">
        <v>311</v>
      </c>
      <c r="U119" s="160">
        <v>0</v>
      </c>
      <c r="V119" s="160">
        <f>ROUND(E119*U119,2)</f>
        <v>0</v>
      </c>
      <c r="W119" s="160"/>
      <c r="X119" s="150"/>
      <c r="Y119" s="150"/>
      <c r="Z119" s="150"/>
      <c r="AA119" s="150"/>
      <c r="AB119" s="150"/>
      <c r="AC119" s="150"/>
      <c r="AD119" s="150"/>
      <c r="AE119" s="150"/>
      <c r="AF119" s="150"/>
      <c r="AG119" s="150" t="s">
        <v>499</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2"/>
      <c r="D120" s="243"/>
      <c r="E120" s="243"/>
      <c r="F120" s="243"/>
      <c r="G120" s="243"/>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4">
        <v>51</v>
      </c>
      <c r="B121" s="175" t="s">
        <v>1412</v>
      </c>
      <c r="C121" s="185" t="s">
        <v>2033</v>
      </c>
      <c r="D121" s="176" t="s">
        <v>929</v>
      </c>
      <c r="E121" s="177">
        <v>25</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c r="S121" s="179" t="s">
        <v>342</v>
      </c>
      <c r="T121" s="180" t="s">
        <v>311</v>
      </c>
      <c r="U121" s="160">
        <v>0</v>
      </c>
      <c r="V121" s="160">
        <f>ROUND(E121*U121,2)</f>
        <v>0</v>
      </c>
      <c r="W121" s="160"/>
      <c r="X121" s="150"/>
      <c r="Y121" s="150"/>
      <c r="Z121" s="150"/>
      <c r="AA121" s="150"/>
      <c r="AB121" s="150"/>
      <c r="AC121" s="150"/>
      <c r="AD121" s="150"/>
      <c r="AE121" s="150"/>
      <c r="AF121" s="150"/>
      <c r="AG121" s="150" t="s">
        <v>499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2"/>
      <c r="D122" s="243"/>
      <c r="E122" s="243"/>
      <c r="F122" s="243"/>
      <c r="G122" s="243"/>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ht="22.5" outlineLevel="1" x14ac:dyDescent="0.2">
      <c r="A123" s="174">
        <v>52</v>
      </c>
      <c r="B123" s="175" t="s">
        <v>2034</v>
      </c>
      <c r="C123" s="185" t="s">
        <v>2035</v>
      </c>
      <c r="D123" s="176" t="s">
        <v>929</v>
      </c>
      <c r="E123" s="177">
        <v>17</v>
      </c>
      <c r="F123" s="178"/>
      <c r="G123" s="179">
        <f>ROUND(E123*F123,2)</f>
        <v>0</v>
      </c>
      <c r="H123" s="178"/>
      <c r="I123" s="179">
        <f>ROUND(E123*H123,2)</f>
        <v>0</v>
      </c>
      <c r="J123" s="178"/>
      <c r="K123" s="179">
        <f>ROUND(E123*J123,2)</f>
        <v>0</v>
      </c>
      <c r="L123" s="179">
        <v>21</v>
      </c>
      <c r="M123" s="179">
        <f>G123*(1+L123/100)</f>
        <v>0</v>
      </c>
      <c r="N123" s="179">
        <v>0</v>
      </c>
      <c r="O123" s="179">
        <f>ROUND(E123*N123,2)</f>
        <v>0</v>
      </c>
      <c r="P123" s="179">
        <v>0</v>
      </c>
      <c r="Q123" s="179">
        <f>ROUND(E123*P123,2)</f>
        <v>0</v>
      </c>
      <c r="R123" s="179"/>
      <c r="S123" s="179" t="s">
        <v>342</v>
      </c>
      <c r="T123" s="180" t="s">
        <v>311</v>
      </c>
      <c r="U123" s="160">
        <v>0</v>
      </c>
      <c r="V123" s="160">
        <f>ROUND(E123*U123,2)</f>
        <v>0</v>
      </c>
      <c r="W123" s="160"/>
      <c r="X123" s="150"/>
      <c r="Y123" s="150"/>
      <c r="Z123" s="150"/>
      <c r="AA123" s="150"/>
      <c r="AB123" s="150"/>
      <c r="AC123" s="150"/>
      <c r="AD123" s="150"/>
      <c r="AE123" s="150"/>
      <c r="AF123" s="150"/>
      <c r="AG123" s="150" t="s">
        <v>499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2"/>
      <c r="D124" s="243"/>
      <c r="E124" s="243"/>
      <c r="F124" s="243"/>
      <c r="G124" s="243"/>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2.5" outlineLevel="1" x14ac:dyDescent="0.2">
      <c r="A125" s="174">
        <v>53</v>
      </c>
      <c r="B125" s="175" t="s">
        <v>2036</v>
      </c>
      <c r="C125" s="185" t="s">
        <v>2037</v>
      </c>
      <c r="D125" s="176" t="s">
        <v>929</v>
      </c>
      <c r="E125" s="177">
        <v>2</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c r="S125" s="179" t="s">
        <v>342</v>
      </c>
      <c r="T125" s="180" t="s">
        <v>311</v>
      </c>
      <c r="U125" s="160">
        <v>0</v>
      </c>
      <c r="V125" s="160">
        <f>ROUND(E125*U125,2)</f>
        <v>0</v>
      </c>
      <c r="W125" s="160"/>
      <c r="X125" s="150"/>
      <c r="Y125" s="150"/>
      <c r="Z125" s="150"/>
      <c r="AA125" s="150"/>
      <c r="AB125" s="150"/>
      <c r="AC125" s="150"/>
      <c r="AD125" s="150"/>
      <c r="AE125" s="150"/>
      <c r="AF125" s="150"/>
      <c r="AG125" s="150" t="s">
        <v>499</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2"/>
      <c r="D126" s="243"/>
      <c r="E126" s="243"/>
      <c r="F126" s="243"/>
      <c r="G126" s="243"/>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22.5" outlineLevel="1" x14ac:dyDescent="0.2">
      <c r="A127" s="174">
        <v>54</v>
      </c>
      <c r="B127" s="175" t="s">
        <v>2038</v>
      </c>
      <c r="C127" s="185" t="s">
        <v>2039</v>
      </c>
      <c r="D127" s="176" t="s">
        <v>929</v>
      </c>
      <c r="E127" s="177">
        <v>1</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c r="S127" s="179" t="s">
        <v>342</v>
      </c>
      <c r="T127" s="180" t="s">
        <v>311</v>
      </c>
      <c r="U127" s="160">
        <v>0</v>
      </c>
      <c r="V127" s="160">
        <f>ROUND(E127*U127,2)</f>
        <v>0</v>
      </c>
      <c r="W127" s="160"/>
      <c r="X127" s="150"/>
      <c r="Y127" s="150"/>
      <c r="Z127" s="150"/>
      <c r="AA127" s="150"/>
      <c r="AB127" s="150"/>
      <c r="AC127" s="150"/>
      <c r="AD127" s="150"/>
      <c r="AE127" s="150"/>
      <c r="AF127" s="150"/>
      <c r="AG127" s="150" t="s">
        <v>499</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2"/>
      <c r="D128" s="243"/>
      <c r="E128" s="243"/>
      <c r="F128" s="243"/>
      <c r="G128" s="243"/>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4">
        <v>55</v>
      </c>
      <c r="B129" s="175" t="s">
        <v>2040</v>
      </c>
      <c r="C129" s="185" t="s">
        <v>2041</v>
      </c>
      <c r="D129" s="176" t="s">
        <v>929</v>
      </c>
      <c r="E129" s="177">
        <v>1</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342</v>
      </c>
      <c r="T129" s="180" t="s">
        <v>311</v>
      </c>
      <c r="U129" s="160">
        <v>0</v>
      </c>
      <c r="V129" s="160">
        <f>ROUND(E129*U129,2)</f>
        <v>0</v>
      </c>
      <c r="W129" s="160"/>
      <c r="X129" s="150"/>
      <c r="Y129" s="150"/>
      <c r="Z129" s="150"/>
      <c r="AA129" s="150"/>
      <c r="AB129" s="150"/>
      <c r="AC129" s="150"/>
      <c r="AD129" s="150"/>
      <c r="AE129" s="150"/>
      <c r="AF129" s="150"/>
      <c r="AG129" s="150" t="s">
        <v>499</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2"/>
      <c r="D130" s="243"/>
      <c r="E130" s="243"/>
      <c r="F130" s="243"/>
      <c r="G130" s="243"/>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4">
        <v>56</v>
      </c>
      <c r="B131" s="175" t="s">
        <v>2042</v>
      </c>
      <c r="C131" s="185" t="s">
        <v>2043</v>
      </c>
      <c r="D131" s="176" t="s">
        <v>929</v>
      </c>
      <c r="E131" s="177">
        <v>1</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c r="S131" s="179" t="s">
        <v>342</v>
      </c>
      <c r="T131" s="180" t="s">
        <v>311</v>
      </c>
      <c r="U131" s="160">
        <v>0</v>
      </c>
      <c r="V131" s="160">
        <f>ROUND(E131*U131,2)</f>
        <v>0</v>
      </c>
      <c r="W131" s="160"/>
      <c r="X131" s="150"/>
      <c r="Y131" s="150"/>
      <c r="Z131" s="150"/>
      <c r="AA131" s="150"/>
      <c r="AB131" s="150"/>
      <c r="AC131" s="150"/>
      <c r="AD131" s="150"/>
      <c r="AE131" s="150"/>
      <c r="AF131" s="150"/>
      <c r="AG131" s="150" t="s">
        <v>499</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2"/>
      <c r="D132" s="243"/>
      <c r="E132" s="243"/>
      <c r="F132" s="243"/>
      <c r="G132" s="243"/>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57</v>
      </c>
      <c r="B133" s="175" t="s">
        <v>2044</v>
      </c>
      <c r="C133" s="185" t="s">
        <v>2045</v>
      </c>
      <c r="D133" s="176" t="s">
        <v>929</v>
      </c>
      <c r="E133" s="177">
        <v>2</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342</v>
      </c>
      <c r="T133" s="180" t="s">
        <v>311</v>
      </c>
      <c r="U133" s="160">
        <v>0</v>
      </c>
      <c r="V133" s="160">
        <f>ROUND(E133*U133,2)</f>
        <v>0</v>
      </c>
      <c r="W133" s="160"/>
      <c r="X133" s="150"/>
      <c r="Y133" s="150"/>
      <c r="Z133" s="150"/>
      <c r="AA133" s="150"/>
      <c r="AB133" s="150"/>
      <c r="AC133" s="150"/>
      <c r="AD133" s="150"/>
      <c r="AE133" s="150"/>
      <c r="AF133" s="150"/>
      <c r="AG133" s="150" t="s">
        <v>499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2"/>
      <c r="D134" s="243"/>
      <c r="E134" s="243"/>
      <c r="F134" s="243"/>
      <c r="G134" s="243"/>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74">
        <v>58</v>
      </c>
      <c r="B135" s="175" t="s">
        <v>2046</v>
      </c>
      <c r="C135" s="185" t="s">
        <v>2047</v>
      </c>
      <c r="D135" s="176" t="s">
        <v>929</v>
      </c>
      <c r="E135" s="177">
        <v>1</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342</v>
      </c>
      <c r="T135" s="180" t="s">
        <v>311</v>
      </c>
      <c r="U135" s="160">
        <v>0</v>
      </c>
      <c r="V135" s="160">
        <f>ROUND(E135*U135,2)</f>
        <v>0</v>
      </c>
      <c r="W135" s="160"/>
      <c r="X135" s="150"/>
      <c r="Y135" s="150"/>
      <c r="Z135" s="150"/>
      <c r="AA135" s="150"/>
      <c r="AB135" s="150"/>
      <c r="AC135" s="150"/>
      <c r="AD135" s="150"/>
      <c r="AE135" s="150"/>
      <c r="AF135" s="150"/>
      <c r="AG135" s="150" t="s">
        <v>499</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2"/>
      <c r="D136" s="243"/>
      <c r="E136" s="243"/>
      <c r="F136" s="243"/>
      <c r="G136" s="243"/>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59</v>
      </c>
      <c r="B137" s="175" t="s">
        <v>2048</v>
      </c>
      <c r="C137" s="185" t="s">
        <v>2049</v>
      </c>
      <c r="D137" s="176" t="s">
        <v>929</v>
      </c>
      <c r="E137" s="177">
        <v>1</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c r="S137" s="179" t="s">
        <v>342</v>
      </c>
      <c r="T137" s="180" t="s">
        <v>311</v>
      </c>
      <c r="U137" s="160">
        <v>0</v>
      </c>
      <c r="V137" s="160">
        <f>ROUND(E137*U137,2)</f>
        <v>0</v>
      </c>
      <c r="W137" s="160"/>
      <c r="X137" s="150"/>
      <c r="Y137" s="150"/>
      <c r="Z137" s="150"/>
      <c r="AA137" s="150"/>
      <c r="AB137" s="150"/>
      <c r="AC137" s="150"/>
      <c r="AD137" s="150"/>
      <c r="AE137" s="150"/>
      <c r="AF137" s="150"/>
      <c r="AG137" s="150" t="s">
        <v>499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33.75" outlineLevel="1" x14ac:dyDescent="0.2">
      <c r="A139" s="174">
        <v>60</v>
      </c>
      <c r="B139" s="175" t="s">
        <v>1359</v>
      </c>
      <c r="C139" s="185" t="s">
        <v>2050</v>
      </c>
      <c r="D139" s="176" t="s">
        <v>929</v>
      </c>
      <c r="E139" s="177">
        <v>2</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342</v>
      </c>
      <c r="T139" s="180" t="s">
        <v>311</v>
      </c>
      <c r="U139" s="160">
        <v>0</v>
      </c>
      <c r="V139" s="160">
        <f>ROUND(E139*U139,2)</f>
        <v>0</v>
      </c>
      <c r="W139" s="160"/>
      <c r="X139" s="150"/>
      <c r="Y139" s="150"/>
      <c r="Z139" s="150"/>
      <c r="AA139" s="150"/>
      <c r="AB139" s="150"/>
      <c r="AC139" s="150"/>
      <c r="AD139" s="150"/>
      <c r="AE139" s="150"/>
      <c r="AF139" s="150"/>
      <c r="AG139" s="150" t="s">
        <v>499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2.5" outlineLevel="1" x14ac:dyDescent="0.2">
      <c r="A140" s="157"/>
      <c r="B140" s="158"/>
      <c r="C140" s="244" t="s">
        <v>2051</v>
      </c>
      <c r="D140" s="245"/>
      <c r="E140" s="245"/>
      <c r="F140" s="245"/>
      <c r="G140" s="245"/>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314</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81" t="str">
        <f>C140</f>
        <v>4xprogramovatelný vstupní kontakt, 4x programovatelný digitální vstup, signalizace, alarmová hlášení, připojení a přeženos dat pomocí RS485 s protokolem BMS) D1.03.06-110</v>
      </c>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61</v>
      </c>
      <c r="B142" s="175" t="s">
        <v>2052</v>
      </c>
      <c r="C142" s="185" t="s">
        <v>2053</v>
      </c>
      <c r="D142" s="176" t="s">
        <v>929</v>
      </c>
      <c r="E142" s="177">
        <v>2</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342</v>
      </c>
      <c r="T142" s="180" t="s">
        <v>311</v>
      </c>
      <c r="U142" s="160">
        <v>0</v>
      </c>
      <c r="V142" s="160">
        <f>ROUND(E142*U142,2)</f>
        <v>0</v>
      </c>
      <c r="W142" s="160"/>
      <c r="X142" s="150"/>
      <c r="Y142" s="150"/>
      <c r="Z142" s="150"/>
      <c r="AA142" s="150"/>
      <c r="AB142" s="150"/>
      <c r="AC142" s="150"/>
      <c r="AD142" s="150"/>
      <c r="AE142" s="150"/>
      <c r="AF142" s="150"/>
      <c r="AG142" s="150" t="s">
        <v>499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2"/>
      <c r="D143" s="243"/>
      <c r="E143" s="243"/>
      <c r="F143" s="243"/>
      <c r="G143" s="243"/>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33.75" outlineLevel="1" x14ac:dyDescent="0.2">
      <c r="A144" s="174">
        <v>62</v>
      </c>
      <c r="B144" s="175" t="s">
        <v>2054</v>
      </c>
      <c r="C144" s="185" t="s">
        <v>2055</v>
      </c>
      <c r="D144" s="176" t="s">
        <v>929</v>
      </c>
      <c r="E144" s="177">
        <v>1</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342</v>
      </c>
      <c r="T144" s="180" t="s">
        <v>311</v>
      </c>
      <c r="U144" s="160">
        <v>0</v>
      </c>
      <c r="V144" s="160">
        <f>ROUND(E144*U144,2)</f>
        <v>0</v>
      </c>
      <c r="W144" s="160"/>
      <c r="X144" s="150"/>
      <c r="Y144" s="150"/>
      <c r="Z144" s="150"/>
      <c r="AA144" s="150"/>
      <c r="AB144" s="150"/>
      <c r="AC144" s="150"/>
      <c r="AD144" s="150"/>
      <c r="AE144" s="150"/>
      <c r="AF144" s="150"/>
      <c r="AG144" s="150" t="s">
        <v>499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2"/>
      <c r="D145" s="243"/>
      <c r="E145" s="243"/>
      <c r="F145" s="243"/>
      <c r="G145" s="243"/>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315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ht="33.75" outlineLevel="1" x14ac:dyDescent="0.2">
      <c r="A146" s="174">
        <v>63</v>
      </c>
      <c r="B146" s="175" t="s">
        <v>2056</v>
      </c>
      <c r="C146" s="185" t="s">
        <v>2057</v>
      </c>
      <c r="D146" s="176" t="s">
        <v>929</v>
      </c>
      <c r="E146" s="177">
        <v>1</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342</v>
      </c>
      <c r="T146" s="180" t="s">
        <v>311</v>
      </c>
      <c r="U146" s="160">
        <v>0</v>
      </c>
      <c r="V146" s="160">
        <f>ROUND(E146*U146,2)</f>
        <v>0</v>
      </c>
      <c r="W146" s="160"/>
      <c r="X146" s="150"/>
      <c r="Y146" s="150"/>
      <c r="Z146" s="150"/>
      <c r="AA146" s="150"/>
      <c r="AB146" s="150"/>
      <c r="AC146" s="150"/>
      <c r="AD146" s="150"/>
      <c r="AE146" s="150"/>
      <c r="AF146" s="150"/>
      <c r="AG146" s="150" t="s">
        <v>499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2"/>
      <c r="D147" s="243"/>
      <c r="E147" s="243"/>
      <c r="F147" s="243"/>
      <c r="G147" s="243"/>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4">
        <v>64</v>
      </c>
      <c r="B148" s="175" t="s">
        <v>1447</v>
      </c>
      <c r="C148" s="185" t="s">
        <v>2058</v>
      </c>
      <c r="D148" s="176" t="s">
        <v>929</v>
      </c>
      <c r="E148" s="177">
        <v>2</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c r="S148" s="179" t="s">
        <v>342</v>
      </c>
      <c r="T148" s="180" t="s">
        <v>311</v>
      </c>
      <c r="U148" s="160">
        <v>0</v>
      </c>
      <c r="V148" s="160">
        <f>ROUND(E148*U148,2)</f>
        <v>0</v>
      </c>
      <c r="W148" s="160"/>
      <c r="X148" s="150"/>
      <c r="Y148" s="150"/>
      <c r="Z148" s="150"/>
      <c r="AA148" s="150"/>
      <c r="AB148" s="150"/>
      <c r="AC148" s="150"/>
      <c r="AD148" s="150"/>
      <c r="AE148" s="150"/>
      <c r="AF148" s="150"/>
      <c r="AG148" s="150" t="s">
        <v>499</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2"/>
      <c r="D149" s="243"/>
      <c r="E149" s="243"/>
      <c r="F149" s="243"/>
      <c r="G149" s="243"/>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65</v>
      </c>
      <c r="B150" s="175" t="s">
        <v>2059</v>
      </c>
      <c r="C150" s="185" t="s">
        <v>2060</v>
      </c>
      <c r="D150" s="176" t="s">
        <v>929</v>
      </c>
      <c r="E150" s="177">
        <v>1</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342</v>
      </c>
      <c r="T150" s="180" t="s">
        <v>311</v>
      </c>
      <c r="U150" s="160">
        <v>0</v>
      </c>
      <c r="V150" s="160">
        <f>ROUND(E150*U150,2)</f>
        <v>0</v>
      </c>
      <c r="W150" s="160"/>
      <c r="X150" s="150"/>
      <c r="Y150" s="150"/>
      <c r="Z150" s="150"/>
      <c r="AA150" s="150"/>
      <c r="AB150" s="150"/>
      <c r="AC150" s="150"/>
      <c r="AD150" s="150"/>
      <c r="AE150" s="150"/>
      <c r="AF150" s="150"/>
      <c r="AG150" s="150" t="s">
        <v>499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2"/>
      <c r="D151" s="243"/>
      <c r="E151" s="243"/>
      <c r="F151" s="243"/>
      <c r="G151" s="243"/>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66</v>
      </c>
      <c r="B152" s="175" t="s">
        <v>2061</v>
      </c>
      <c r="C152" s="185" t="s">
        <v>2062</v>
      </c>
      <c r="D152" s="176" t="s">
        <v>929</v>
      </c>
      <c r="E152" s="177">
        <v>1</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342</v>
      </c>
      <c r="T152" s="180" t="s">
        <v>311</v>
      </c>
      <c r="U152" s="160">
        <v>0</v>
      </c>
      <c r="V152" s="160">
        <f>ROUND(E152*U152,2)</f>
        <v>0</v>
      </c>
      <c r="W152" s="160"/>
      <c r="X152" s="150"/>
      <c r="Y152" s="150"/>
      <c r="Z152" s="150"/>
      <c r="AA152" s="150"/>
      <c r="AB152" s="150"/>
      <c r="AC152" s="150"/>
      <c r="AD152" s="150"/>
      <c r="AE152" s="150"/>
      <c r="AF152" s="150"/>
      <c r="AG152" s="150" t="s">
        <v>499</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2"/>
      <c r="D153" s="243"/>
      <c r="E153" s="243"/>
      <c r="F153" s="243"/>
      <c r="G153" s="243"/>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4">
        <v>67</v>
      </c>
      <c r="B154" s="175" t="s">
        <v>169</v>
      </c>
      <c r="C154" s="185" t="s">
        <v>2063</v>
      </c>
      <c r="D154" s="176" t="s">
        <v>929</v>
      </c>
      <c r="E154" s="177">
        <v>2</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c r="S154" s="179" t="s">
        <v>342</v>
      </c>
      <c r="T154" s="180" t="s">
        <v>311</v>
      </c>
      <c r="U154" s="160">
        <v>0</v>
      </c>
      <c r="V154" s="160">
        <f>ROUND(E154*U154,2)</f>
        <v>0</v>
      </c>
      <c r="W154" s="160"/>
      <c r="X154" s="150"/>
      <c r="Y154" s="150"/>
      <c r="Z154" s="150"/>
      <c r="AA154" s="150"/>
      <c r="AB154" s="150"/>
      <c r="AC154" s="150"/>
      <c r="AD154" s="150"/>
      <c r="AE154" s="150"/>
      <c r="AF154" s="150"/>
      <c r="AG154" s="150" t="s">
        <v>499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2"/>
      <c r="D155" s="243"/>
      <c r="E155" s="243"/>
      <c r="F155" s="243"/>
      <c r="G155" s="243"/>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2.5" outlineLevel="1" x14ac:dyDescent="0.2">
      <c r="A156" s="174">
        <v>68</v>
      </c>
      <c r="B156" s="175" t="s">
        <v>175</v>
      </c>
      <c r="C156" s="185" t="s">
        <v>2064</v>
      </c>
      <c r="D156" s="176" t="s">
        <v>929</v>
      </c>
      <c r="E156" s="177">
        <v>4</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c r="S156" s="179" t="s">
        <v>342</v>
      </c>
      <c r="T156" s="180" t="s">
        <v>311</v>
      </c>
      <c r="U156" s="160">
        <v>0</v>
      </c>
      <c r="V156" s="160">
        <f>ROUND(E156*U156,2)</f>
        <v>0</v>
      </c>
      <c r="W156" s="160"/>
      <c r="X156" s="150"/>
      <c r="Y156" s="150"/>
      <c r="Z156" s="150"/>
      <c r="AA156" s="150"/>
      <c r="AB156" s="150"/>
      <c r="AC156" s="150"/>
      <c r="AD156" s="150"/>
      <c r="AE156" s="150"/>
      <c r="AF156" s="150"/>
      <c r="AG156" s="150" t="s">
        <v>499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2"/>
      <c r="D157" s="243"/>
      <c r="E157" s="243"/>
      <c r="F157" s="243"/>
      <c r="G157" s="243"/>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4">
        <v>69</v>
      </c>
      <c r="B158" s="175" t="s">
        <v>2065</v>
      </c>
      <c r="C158" s="185" t="s">
        <v>2066</v>
      </c>
      <c r="D158" s="176" t="s">
        <v>929</v>
      </c>
      <c r="E158" s="177">
        <v>2</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342</v>
      </c>
      <c r="T158" s="180" t="s">
        <v>311</v>
      </c>
      <c r="U158" s="160">
        <v>0</v>
      </c>
      <c r="V158" s="160">
        <f>ROUND(E158*U158,2)</f>
        <v>0</v>
      </c>
      <c r="W158" s="160"/>
      <c r="X158" s="150"/>
      <c r="Y158" s="150"/>
      <c r="Z158" s="150"/>
      <c r="AA158" s="150"/>
      <c r="AB158" s="150"/>
      <c r="AC158" s="150"/>
      <c r="AD158" s="150"/>
      <c r="AE158" s="150"/>
      <c r="AF158" s="150"/>
      <c r="AG158" s="150" t="s">
        <v>499</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2"/>
      <c r="D159" s="243"/>
      <c r="E159" s="243"/>
      <c r="F159" s="243"/>
      <c r="G159" s="243"/>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2.5" outlineLevel="1" x14ac:dyDescent="0.2">
      <c r="A160" s="174">
        <v>70</v>
      </c>
      <c r="B160" s="175" t="s">
        <v>177</v>
      </c>
      <c r="C160" s="185" t="s">
        <v>2067</v>
      </c>
      <c r="D160" s="176" t="s">
        <v>929</v>
      </c>
      <c r="E160" s="177">
        <v>1</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c r="S160" s="179" t="s">
        <v>342</v>
      </c>
      <c r="T160" s="180" t="s">
        <v>311</v>
      </c>
      <c r="U160" s="160">
        <v>0</v>
      </c>
      <c r="V160" s="160">
        <f>ROUND(E160*U160,2)</f>
        <v>0</v>
      </c>
      <c r="W160" s="160"/>
      <c r="X160" s="150"/>
      <c r="Y160" s="150"/>
      <c r="Z160" s="150"/>
      <c r="AA160" s="150"/>
      <c r="AB160" s="150"/>
      <c r="AC160" s="150"/>
      <c r="AD160" s="150"/>
      <c r="AE160" s="150"/>
      <c r="AF160" s="150"/>
      <c r="AG160" s="150" t="s">
        <v>499</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2"/>
      <c r="D161" s="243"/>
      <c r="E161" s="243"/>
      <c r="F161" s="243"/>
      <c r="G161" s="243"/>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71</v>
      </c>
      <c r="B162" s="175" t="s">
        <v>2068</v>
      </c>
      <c r="C162" s="185" t="s">
        <v>2069</v>
      </c>
      <c r="D162" s="176" t="s">
        <v>1962</v>
      </c>
      <c r="E162" s="177">
        <v>3</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342</v>
      </c>
      <c r="T162" s="180" t="s">
        <v>311</v>
      </c>
      <c r="U162" s="160">
        <v>0</v>
      </c>
      <c r="V162" s="160">
        <f>ROUND(E162*U162,2)</f>
        <v>0</v>
      </c>
      <c r="W162" s="160"/>
      <c r="X162" s="150"/>
      <c r="Y162" s="150"/>
      <c r="Z162" s="150"/>
      <c r="AA162" s="150"/>
      <c r="AB162" s="150"/>
      <c r="AC162" s="150"/>
      <c r="AD162" s="150"/>
      <c r="AE162" s="150"/>
      <c r="AF162" s="150"/>
      <c r="AG162" s="150" t="s">
        <v>1963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2"/>
      <c r="D163" s="243"/>
      <c r="E163" s="243"/>
      <c r="F163" s="243"/>
      <c r="G163" s="243"/>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72</v>
      </c>
      <c r="B164" s="175" t="s">
        <v>2070</v>
      </c>
      <c r="C164" s="185" t="s">
        <v>2071</v>
      </c>
      <c r="D164" s="176" t="s">
        <v>1962</v>
      </c>
      <c r="E164" s="177">
        <v>3</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342</v>
      </c>
      <c r="T164" s="180" t="s">
        <v>311</v>
      </c>
      <c r="U164" s="160">
        <v>0</v>
      </c>
      <c r="V164" s="160">
        <f>ROUND(E164*U164,2)</f>
        <v>0</v>
      </c>
      <c r="W164" s="160"/>
      <c r="X164" s="150"/>
      <c r="Y164" s="150"/>
      <c r="Z164" s="150"/>
      <c r="AA164" s="150"/>
      <c r="AB164" s="150"/>
      <c r="AC164" s="150"/>
      <c r="AD164" s="150"/>
      <c r="AE164" s="150"/>
      <c r="AF164" s="150"/>
      <c r="AG164" s="150" t="s">
        <v>1963</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2"/>
      <c r="D165" s="243"/>
      <c r="E165" s="243"/>
      <c r="F165" s="243"/>
      <c r="G165" s="243"/>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73</v>
      </c>
      <c r="B166" s="175" t="s">
        <v>2072</v>
      </c>
      <c r="C166" s="185" t="s">
        <v>2073</v>
      </c>
      <c r="D166" s="176" t="s">
        <v>1962</v>
      </c>
      <c r="E166" s="177">
        <v>3</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342</v>
      </c>
      <c r="T166" s="180" t="s">
        <v>311</v>
      </c>
      <c r="U166" s="160">
        <v>0</v>
      </c>
      <c r="V166" s="160">
        <f>ROUND(E166*U166,2)</f>
        <v>0</v>
      </c>
      <c r="W166" s="160"/>
      <c r="X166" s="150"/>
      <c r="Y166" s="150"/>
      <c r="Z166" s="150"/>
      <c r="AA166" s="150"/>
      <c r="AB166" s="150"/>
      <c r="AC166" s="150"/>
      <c r="AD166" s="150"/>
      <c r="AE166" s="150"/>
      <c r="AF166" s="150"/>
      <c r="AG166" s="150" t="s">
        <v>1963</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2"/>
      <c r="D167" s="243"/>
      <c r="E167" s="243"/>
      <c r="F167" s="243"/>
      <c r="G167" s="243"/>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315</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74">
        <v>74</v>
      </c>
      <c r="B168" s="175" t="s">
        <v>2074</v>
      </c>
      <c r="C168" s="185" t="s">
        <v>2075</v>
      </c>
      <c r="D168" s="176" t="s">
        <v>1962</v>
      </c>
      <c r="E168" s="177">
        <v>1</v>
      </c>
      <c r="F168" s="178"/>
      <c r="G168" s="179">
        <f>ROUND(E168*F168,2)</f>
        <v>0</v>
      </c>
      <c r="H168" s="178"/>
      <c r="I168" s="179">
        <f>ROUND(E168*H168,2)</f>
        <v>0</v>
      </c>
      <c r="J168" s="178"/>
      <c r="K168" s="179">
        <f>ROUND(E168*J168,2)</f>
        <v>0</v>
      </c>
      <c r="L168" s="179">
        <v>21</v>
      </c>
      <c r="M168" s="179">
        <f>G168*(1+L168/100)</f>
        <v>0</v>
      </c>
      <c r="N168" s="179">
        <v>0</v>
      </c>
      <c r="O168" s="179">
        <f>ROUND(E168*N168,2)</f>
        <v>0</v>
      </c>
      <c r="P168" s="179">
        <v>0</v>
      </c>
      <c r="Q168" s="179">
        <f>ROUND(E168*P168,2)</f>
        <v>0</v>
      </c>
      <c r="R168" s="179"/>
      <c r="S168" s="179" t="s">
        <v>342</v>
      </c>
      <c r="T168" s="180" t="s">
        <v>311</v>
      </c>
      <c r="U168" s="160">
        <v>0</v>
      </c>
      <c r="V168" s="160">
        <f>ROUND(E168*U168,2)</f>
        <v>0</v>
      </c>
      <c r="W168" s="160"/>
      <c r="X168" s="150"/>
      <c r="Y168" s="150"/>
      <c r="Z168" s="150"/>
      <c r="AA168" s="150"/>
      <c r="AB168" s="150"/>
      <c r="AC168" s="150"/>
      <c r="AD168" s="150"/>
      <c r="AE168" s="150"/>
      <c r="AF168" s="150"/>
      <c r="AG168" s="150" t="s">
        <v>1963</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2"/>
      <c r="D169" s="243"/>
      <c r="E169" s="243"/>
      <c r="F169" s="243"/>
      <c r="G169" s="243"/>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75</v>
      </c>
      <c r="B170" s="175" t="s">
        <v>2076</v>
      </c>
      <c r="C170" s="185" t="s">
        <v>2077</v>
      </c>
      <c r="D170" s="176" t="s">
        <v>1962</v>
      </c>
      <c r="E170" s="177">
        <v>1</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342</v>
      </c>
      <c r="T170" s="180" t="s">
        <v>311</v>
      </c>
      <c r="U170" s="160">
        <v>0</v>
      </c>
      <c r="V170" s="160">
        <f>ROUND(E170*U170,2)</f>
        <v>0</v>
      </c>
      <c r="W170" s="160"/>
      <c r="X170" s="150"/>
      <c r="Y170" s="150"/>
      <c r="Z170" s="150"/>
      <c r="AA170" s="150"/>
      <c r="AB170" s="150"/>
      <c r="AC170" s="150"/>
      <c r="AD170" s="150"/>
      <c r="AE170" s="150"/>
      <c r="AF170" s="150"/>
      <c r="AG170" s="150" t="s">
        <v>1963</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76</v>
      </c>
      <c r="B172" s="175" t="s">
        <v>2078</v>
      </c>
      <c r="C172" s="185" t="s">
        <v>2079</v>
      </c>
      <c r="D172" s="176" t="s">
        <v>1962</v>
      </c>
      <c r="E172" s="177">
        <v>1</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342</v>
      </c>
      <c r="T172" s="180" t="s">
        <v>311</v>
      </c>
      <c r="U172" s="160">
        <v>0</v>
      </c>
      <c r="V172" s="160">
        <f>ROUND(E172*U172,2)</f>
        <v>0</v>
      </c>
      <c r="W172" s="160"/>
      <c r="X172" s="150"/>
      <c r="Y172" s="150"/>
      <c r="Z172" s="150"/>
      <c r="AA172" s="150"/>
      <c r="AB172" s="150"/>
      <c r="AC172" s="150"/>
      <c r="AD172" s="150"/>
      <c r="AE172" s="150"/>
      <c r="AF172" s="150"/>
      <c r="AG172" s="150" t="s">
        <v>1963</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2"/>
      <c r="D173" s="243"/>
      <c r="E173" s="243"/>
      <c r="F173" s="243"/>
      <c r="G173" s="243"/>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315</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4">
        <v>77</v>
      </c>
      <c r="B174" s="175" t="s">
        <v>2080</v>
      </c>
      <c r="C174" s="185" t="s">
        <v>2081</v>
      </c>
      <c r="D174" s="176" t="s">
        <v>1962</v>
      </c>
      <c r="E174" s="177">
        <v>7</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c r="S174" s="179" t="s">
        <v>342</v>
      </c>
      <c r="T174" s="180" t="s">
        <v>311</v>
      </c>
      <c r="U174" s="160">
        <v>0</v>
      </c>
      <c r="V174" s="160">
        <f>ROUND(E174*U174,2)</f>
        <v>0</v>
      </c>
      <c r="W174" s="160"/>
      <c r="X174" s="150"/>
      <c r="Y174" s="150"/>
      <c r="Z174" s="150"/>
      <c r="AA174" s="150"/>
      <c r="AB174" s="150"/>
      <c r="AC174" s="150"/>
      <c r="AD174" s="150"/>
      <c r="AE174" s="150"/>
      <c r="AF174" s="150"/>
      <c r="AG174" s="150" t="s">
        <v>1963</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2"/>
      <c r="D175" s="243"/>
      <c r="E175" s="243"/>
      <c r="F175" s="243"/>
      <c r="G175" s="243"/>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78</v>
      </c>
      <c r="B176" s="175" t="s">
        <v>2082</v>
      </c>
      <c r="C176" s="185" t="s">
        <v>2083</v>
      </c>
      <c r="D176" s="176" t="s">
        <v>1962</v>
      </c>
      <c r="E176" s="177">
        <v>8</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342</v>
      </c>
      <c r="T176" s="180" t="s">
        <v>311</v>
      </c>
      <c r="U176" s="160">
        <v>0</v>
      </c>
      <c r="V176" s="160">
        <f>ROUND(E176*U176,2)</f>
        <v>0</v>
      </c>
      <c r="W176" s="160"/>
      <c r="X176" s="150"/>
      <c r="Y176" s="150"/>
      <c r="Z176" s="150"/>
      <c r="AA176" s="150"/>
      <c r="AB176" s="150"/>
      <c r="AC176" s="150"/>
      <c r="AD176" s="150"/>
      <c r="AE176" s="150"/>
      <c r="AF176" s="150"/>
      <c r="AG176" s="150" t="s">
        <v>1963</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2"/>
      <c r="D177" s="243"/>
      <c r="E177" s="243"/>
      <c r="F177" s="243"/>
      <c r="G177" s="243"/>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315</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x14ac:dyDescent="0.2">
      <c r="A178" s="168" t="s">
        <v>305</v>
      </c>
      <c r="B178" s="169" t="s">
        <v>187</v>
      </c>
      <c r="C178" s="184" t="s">
        <v>188</v>
      </c>
      <c r="D178" s="170"/>
      <c r="E178" s="171"/>
      <c r="F178" s="172"/>
      <c r="G178" s="172">
        <f>SUMIF(AG179:AG297,"&lt;&gt;NOR",G179:G297)</f>
        <v>0</v>
      </c>
      <c r="H178" s="172"/>
      <c r="I178" s="172">
        <f>SUM(I179:I297)</f>
        <v>0</v>
      </c>
      <c r="J178" s="172"/>
      <c r="K178" s="172">
        <f>SUM(K179:K297)</f>
        <v>0</v>
      </c>
      <c r="L178" s="172"/>
      <c r="M178" s="172">
        <f>SUM(M179:M297)</f>
        <v>0</v>
      </c>
      <c r="N178" s="172"/>
      <c r="O178" s="172">
        <f>SUM(O179:O297)</f>
        <v>0</v>
      </c>
      <c r="P178" s="172"/>
      <c r="Q178" s="172">
        <f>SUM(Q179:Q297)</f>
        <v>0</v>
      </c>
      <c r="R178" s="172"/>
      <c r="S178" s="172"/>
      <c r="T178" s="173"/>
      <c r="U178" s="167"/>
      <c r="V178" s="167">
        <f>SUM(V179:V297)</f>
        <v>0</v>
      </c>
      <c r="W178" s="167"/>
      <c r="AG178" t="s">
        <v>306</v>
      </c>
    </row>
    <row r="179" spans="1:60" outlineLevel="1" x14ac:dyDescent="0.2">
      <c r="A179" s="174">
        <v>79</v>
      </c>
      <c r="B179" s="175" t="s">
        <v>2084</v>
      </c>
      <c r="C179" s="185" t="s">
        <v>1999</v>
      </c>
      <c r="D179" s="176" t="s">
        <v>1962</v>
      </c>
      <c r="E179" s="177">
        <v>1</v>
      </c>
      <c r="F179" s="178"/>
      <c r="G179" s="179">
        <f>ROUND(E179*F179,2)</f>
        <v>0</v>
      </c>
      <c r="H179" s="178"/>
      <c r="I179" s="179">
        <f>ROUND(E179*H179,2)</f>
        <v>0</v>
      </c>
      <c r="J179" s="178"/>
      <c r="K179" s="179">
        <f>ROUND(E179*J179,2)</f>
        <v>0</v>
      </c>
      <c r="L179" s="179">
        <v>21</v>
      </c>
      <c r="M179" s="179">
        <f>G179*(1+L179/100)</f>
        <v>0</v>
      </c>
      <c r="N179" s="179">
        <v>0</v>
      </c>
      <c r="O179" s="179">
        <f>ROUND(E179*N179,2)</f>
        <v>0</v>
      </c>
      <c r="P179" s="179">
        <v>0</v>
      </c>
      <c r="Q179" s="179">
        <f>ROUND(E179*P179,2)</f>
        <v>0</v>
      </c>
      <c r="R179" s="179"/>
      <c r="S179" s="179" t="s">
        <v>342</v>
      </c>
      <c r="T179" s="180" t="s">
        <v>311</v>
      </c>
      <c r="U179" s="160">
        <v>0</v>
      </c>
      <c r="V179" s="160">
        <f>ROUND(E179*U179,2)</f>
        <v>0</v>
      </c>
      <c r="W179" s="160"/>
      <c r="X179" s="150"/>
      <c r="Y179" s="150"/>
      <c r="Z179" s="150"/>
      <c r="AA179" s="150"/>
      <c r="AB179" s="150"/>
      <c r="AC179" s="150"/>
      <c r="AD179" s="150"/>
      <c r="AE179" s="150"/>
      <c r="AF179" s="150"/>
      <c r="AG179" s="150" t="s">
        <v>499</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2"/>
      <c r="D180" s="243"/>
      <c r="E180" s="243"/>
      <c r="F180" s="243"/>
      <c r="G180" s="243"/>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315</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4">
        <v>80</v>
      </c>
      <c r="B181" s="175" t="s">
        <v>2085</v>
      </c>
      <c r="C181" s="185" t="s">
        <v>2000</v>
      </c>
      <c r="D181" s="176" t="s">
        <v>1962</v>
      </c>
      <c r="E181" s="177">
        <v>2</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342</v>
      </c>
      <c r="T181" s="180" t="s">
        <v>311</v>
      </c>
      <c r="U181" s="160">
        <v>0</v>
      </c>
      <c r="V181" s="160">
        <f>ROUND(E181*U181,2)</f>
        <v>0</v>
      </c>
      <c r="W181" s="160"/>
      <c r="X181" s="150"/>
      <c r="Y181" s="150"/>
      <c r="Z181" s="150"/>
      <c r="AA181" s="150"/>
      <c r="AB181" s="150"/>
      <c r="AC181" s="150"/>
      <c r="AD181" s="150"/>
      <c r="AE181" s="150"/>
      <c r="AF181" s="150"/>
      <c r="AG181" s="150" t="s">
        <v>499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2"/>
      <c r="D182" s="243"/>
      <c r="E182" s="243"/>
      <c r="F182" s="243"/>
      <c r="G182" s="243"/>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81</v>
      </c>
      <c r="B183" s="175" t="s">
        <v>2086</v>
      </c>
      <c r="C183" s="185" t="s">
        <v>2002</v>
      </c>
      <c r="D183" s="176" t="s">
        <v>1962</v>
      </c>
      <c r="E183" s="177">
        <v>1</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342</v>
      </c>
      <c r="T183" s="180" t="s">
        <v>311</v>
      </c>
      <c r="U183" s="160">
        <v>0</v>
      </c>
      <c r="V183" s="160">
        <f>ROUND(E183*U183,2)</f>
        <v>0</v>
      </c>
      <c r="W183" s="160"/>
      <c r="X183" s="150"/>
      <c r="Y183" s="150"/>
      <c r="Z183" s="150"/>
      <c r="AA183" s="150"/>
      <c r="AB183" s="150"/>
      <c r="AC183" s="150"/>
      <c r="AD183" s="150"/>
      <c r="AE183" s="150"/>
      <c r="AF183" s="150"/>
      <c r="AG183" s="150" t="s">
        <v>499</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2"/>
      <c r="D184" s="243"/>
      <c r="E184" s="243"/>
      <c r="F184" s="243"/>
      <c r="G184" s="243"/>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315</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4">
        <v>82</v>
      </c>
      <c r="B185" s="175" t="s">
        <v>2087</v>
      </c>
      <c r="C185" s="185" t="s">
        <v>2004</v>
      </c>
      <c r="D185" s="176" t="s">
        <v>1962</v>
      </c>
      <c r="E185" s="177">
        <v>1</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342</v>
      </c>
      <c r="T185" s="180" t="s">
        <v>311</v>
      </c>
      <c r="U185" s="160">
        <v>0</v>
      </c>
      <c r="V185" s="160">
        <f>ROUND(E185*U185,2)</f>
        <v>0</v>
      </c>
      <c r="W185" s="160"/>
      <c r="X185" s="150"/>
      <c r="Y185" s="150"/>
      <c r="Z185" s="150"/>
      <c r="AA185" s="150"/>
      <c r="AB185" s="150"/>
      <c r="AC185" s="150"/>
      <c r="AD185" s="150"/>
      <c r="AE185" s="150"/>
      <c r="AF185" s="150"/>
      <c r="AG185" s="150" t="s">
        <v>499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2"/>
      <c r="D186" s="243"/>
      <c r="E186" s="243"/>
      <c r="F186" s="243"/>
      <c r="G186" s="243"/>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315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83</v>
      </c>
      <c r="B187" s="175" t="s">
        <v>2088</v>
      </c>
      <c r="C187" s="185" t="s">
        <v>2000</v>
      </c>
      <c r="D187" s="176" t="s">
        <v>1962</v>
      </c>
      <c r="E187" s="177">
        <v>2</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342</v>
      </c>
      <c r="T187" s="180" t="s">
        <v>311</v>
      </c>
      <c r="U187" s="160">
        <v>0</v>
      </c>
      <c r="V187" s="160">
        <f>ROUND(E187*U187,2)</f>
        <v>0</v>
      </c>
      <c r="W187" s="160"/>
      <c r="X187" s="150"/>
      <c r="Y187" s="150"/>
      <c r="Z187" s="150"/>
      <c r="AA187" s="150"/>
      <c r="AB187" s="150"/>
      <c r="AC187" s="150"/>
      <c r="AD187" s="150"/>
      <c r="AE187" s="150"/>
      <c r="AF187" s="150"/>
      <c r="AG187" s="150" t="s">
        <v>499</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2"/>
      <c r="D188" s="243"/>
      <c r="E188" s="243"/>
      <c r="F188" s="243"/>
      <c r="G188" s="243"/>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84</v>
      </c>
      <c r="B189" s="175" t="s">
        <v>2089</v>
      </c>
      <c r="C189" s="185" t="s">
        <v>2002</v>
      </c>
      <c r="D189" s="176" t="s">
        <v>1962</v>
      </c>
      <c r="E189" s="177">
        <v>1</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342</v>
      </c>
      <c r="T189" s="180" t="s">
        <v>311</v>
      </c>
      <c r="U189" s="160">
        <v>0</v>
      </c>
      <c r="V189" s="160">
        <f>ROUND(E189*U189,2)</f>
        <v>0</v>
      </c>
      <c r="W189" s="160"/>
      <c r="X189" s="150"/>
      <c r="Y189" s="150"/>
      <c r="Z189" s="150"/>
      <c r="AA189" s="150"/>
      <c r="AB189" s="150"/>
      <c r="AC189" s="150"/>
      <c r="AD189" s="150"/>
      <c r="AE189" s="150"/>
      <c r="AF189" s="150"/>
      <c r="AG189" s="150" t="s">
        <v>499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2"/>
      <c r="D190" s="243"/>
      <c r="E190" s="243"/>
      <c r="F190" s="243"/>
      <c r="G190" s="243"/>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85</v>
      </c>
      <c r="B191" s="175" t="s">
        <v>2090</v>
      </c>
      <c r="C191" s="185" t="s">
        <v>2006</v>
      </c>
      <c r="D191" s="176" t="s">
        <v>1962</v>
      </c>
      <c r="E191" s="177">
        <v>1</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342</v>
      </c>
      <c r="T191" s="180" t="s">
        <v>311</v>
      </c>
      <c r="U191" s="160">
        <v>0</v>
      </c>
      <c r="V191" s="160">
        <f>ROUND(E191*U191,2)</f>
        <v>0</v>
      </c>
      <c r="W191" s="160"/>
      <c r="X191" s="150"/>
      <c r="Y191" s="150"/>
      <c r="Z191" s="150"/>
      <c r="AA191" s="150"/>
      <c r="AB191" s="150"/>
      <c r="AC191" s="150"/>
      <c r="AD191" s="150"/>
      <c r="AE191" s="150"/>
      <c r="AF191" s="150"/>
      <c r="AG191" s="150" t="s">
        <v>499</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42"/>
      <c r="D192" s="243"/>
      <c r="E192" s="243"/>
      <c r="F192" s="243"/>
      <c r="G192" s="243"/>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315</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4">
        <v>86</v>
      </c>
      <c r="B193" s="175" t="s">
        <v>2091</v>
      </c>
      <c r="C193" s="185" t="s">
        <v>2000</v>
      </c>
      <c r="D193" s="176" t="s">
        <v>1962</v>
      </c>
      <c r="E193" s="177">
        <v>2</v>
      </c>
      <c r="F193" s="178"/>
      <c r="G193" s="179">
        <f>ROUND(E193*F193,2)</f>
        <v>0</v>
      </c>
      <c r="H193" s="178"/>
      <c r="I193" s="179">
        <f>ROUND(E193*H193,2)</f>
        <v>0</v>
      </c>
      <c r="J193" s="178"/>
      <c r="K193" s="179">
        <f>ROUND(E193*J193,2)</f>
        <v>0</v>
      </c>
      <c r="L193" s="179">
        <v>21</v>
      </c>
      <c r="M193" s="179">
        <f>G193*(1+L193/100)</f>
        <v>0</v>
      </c>
      <c r="N193" s="179">
        <v>0</v>
      </c>
      <c r="O193" s="179">
        <f>ROUND(E193*N193,2)</f>
        <v>0</v>
      </c>
      <c r="P193" s="179">
        <v>0</v>
      </c>
      <c r="Q193" s="179">
        <f>ROUND(E193*P193,2)</f>
        <v>0</v>
      </c>
      <c r="R193" s="179"/>
      <c r="S193" s="179" t="s">
        <v>342</v>
      </c>
      <c r="T193" s="180" t="s">
        <v>311</v>
      </c>
      <c r="U193" s="160">
        <v>0</v>
      </c>
      <c r="V193" s="160">
        <f>ROUND(E193*U193,2)</f>
        <v>0</v>
      </c>
      <c r="W193" s="160"/>
      <c r="X193" s="150"/>
      <c r="Y193" s="150"/>
      <c r="Z193" s="150"/>
      <c r="AA193" s="150"/>
      <c r="AB193" s="150"/>
      <c r="AC193" s="150"/>
      <c r="AD193" s="150"/>
      <c r="AE193" s="150"/>
      <c r="AF193" s="150"/>
      <c r="AG193" s="150" t="s">
        <v>499</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2"/>
      <c r="D194" s="243"/>
      <c r="E194" s="243"/>
      <c r="F194" s="243"/>
      <c r="G194" s="243"/>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87</v>
      </c>
      <c r="B195" s="175" t="s">
        <v>2092</v>
      </c>
      <c r="C195" s="185" t="s">
        <v>2002</v>
      </c>
      <c r="D195" s="176" t="s">
        <v>1962</v>
      </c>
      <c r="E195" s="177">
        <v>1</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342</v>
      </c>
      <c r="T195" s="180" t="s">
        <v>311</v>
      </c>
      <c r="U195" s="160">
        <v>0</v>
      </c>
      <c r="V195" s="160">
        <f>ROUND(E195*U195,2)</f>
        <v>0</v>
      </c>
      <c r="W195" s="160"/>
      <c r="X195" s="150"/>
      <c r="Y195" s="150"/>
      <c r="Z195" s="150"/>
      <c r="AA195" s="150"/>
      <c r="AB195" s="150"/>
      <c r="AC195" s="150"/>
      <c r="AD195" s="150"/>
      <c r="AE195" s="150"/>
      <c r="AF195" s="150"/>
      <c r="AG195" s="150" t="s">
        <v>499</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2"/>
      <c r="D196" s="243"/>
      <c r="E196" s="243"/>
      <c r="F196" s="243"/>
      <c r="G196" s="243"/>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315</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2.5" outlineLevel="1" x14ac:dyDescent="0.2">
      <c r="A197" s="174">
        <v>88</v>
      </c>
      <c r="B197" s="175" t="s">
        <v>1470</v>
      </c>
      <c r="C197" s="185" t="s">
        <v>2008</v>
      </c>
      <c r="D197" s="176" t="s">
        <v>929</v>
      </c>
      <c r="E197" s="177">
        <v>3</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342</v>
      </c>
      <c r="T197" s="180" t="s">
        <v>311</v>
      </c>
      <c r="U197" s="160">
        <v>0</v>
      </c>
      <c r="V197" s="160">
        <f>ROUND(E197*U197,2)</f>
        <v>0</v>
      </c>
      <c r="W197" s="160"/>
      <c r="X197" s="150"/>
      <c r="Y197" s="150"/>
      <c r="Z197" s="150"/>
      <c r="AA197" s="150"/>
      <c r="AB197" s="150"/>
      <c r="AC197" s="150"/>
      <c r="AD197" s="150"/>
      <c r="AE197" s="150"/>
      <c r="AF197" s="150"/>
      <c r="AG197" s="150" t="s">
        <v>499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2"/>
      <c r="D198" s="243"/>
      <c r="E198" s="243"/>
      <c r="F198" s="243"/>
      <c r="G198" s="243"/>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4">
        <v>89</v>
      </c>
      <c r="B199" s="175" t="s">
        <v>2093</v>
      </c>
      <c r="C199" s="185" t="s">
        <v>2010</v>
      </c>
      <c r="D199" s="176" t="s">
        <v>1962</v>
      </c>
      <c r="E199" s="177">
        <v>2</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342</v>
      </c>
      <c r="T199" s="180" t="s">
        <v>311</v>
      </c>
      <c r="U199" s="160">
        <v>0</v>
      </c>
      <c r="V199" s="160">
        <f>ROUND(E199*U199,2)</f>
        <v>0</v>
      </c>
      <c r="W199" s="160"/>
      <c r="X199" s="150"/>
      <c r="Y199" s="150"/>
      <c r="Z199" s="150"/>
      <c r="AA199" s="150"/>
      <c r="AB199" s="150"/>
      <c r="AC199" s="150"/>
      <c r="AD199" s="150"/>
      <c r="AE199" s="150"/>
      <c r="AF199" s="150"/>
      <c r="AG199" s="150" t="s">
        <v>499</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2"/>
      <c r="D200" s="243"/>
      <c r="E200" s="243"/>
      <c r="F200" s="243"/>
      <c r="G200" s="243"/>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315</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90</v>
      </c>
      <c r="B201" s="175" t="s">
        <v>2094</v>
      </c>
      <c r="C201" s="185" t="s">
        <v>2012</v>
      </c>
      <c r="D201" s="176" t="s">
        <v>1962</v>
      </c>
      <c r="E201" s="177">
        <v>1</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342</v>
      </c>
      <c r="T201" s="180" t="s">
        <v>311</v>
      </c>
      <c r="U201" s="160">
        <v>0</v>
      </c>
      <c r="V201" s="160">
        <f>ROUND(E201*U201,2)</f>
        <v>0</v>
      </c>
      <c r="W201" s="160"/>
      <c r="X201" s="150"/>
      <c r="Y201" s="150"/>
      <c r="Z201" s="150"/>
      <c r="AA201" s="150"/>
      <c r="AB201" s="150"/>
      <c r="AC201" s="150"/>
      <c r="AD201" s="150"/>
      <c r="AE201" s="150"/>
      <c r="AF201" s="150"/>
      <c r="AG201" s="150" t="s">
        <v>499</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2"/>
      <c r="D202" s="243"/>
      <c r="E202" s="243"/>
      <c r="F202" s="243"/>
      <c r="G202" s="243"/>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4">
        <v>91</v>
      </c>
      <c r="B203" s="175" t="s">
        <v>2095</v>
      </c>
      <c r="C203" s="185" t="s">
        <v>2014</v>
      </c>
      <c r="D203" s="176" t="s">
        <v>1962</v>
      </c>
      <c r="E203" s="177">
        <v>2</v>
      </c>
      <c r="F203" s="178"/>
      <c r="G203" s="179">
        <f>ROUND(E203*F203,2)</f>
        <v>0</v>
      </c>
      <c r="H203" s="178"/>
      <c r="I203" s="179">
        <f>ROUND(E203*H203,2)</f>
        <v>0</v>
      </c>
      <c r="J203" s="178"/>
      <c r="K203" s="179">
        <f>ROUND(E203*J203,2)</f>
        <v>0</v>
      </c>
      <c r="L203" s="179">
        <v>21</v>
      </c>
      <c r="M203" s="179">
        <f>G203*(1+L203/100)</f>
        <v>0</v>
      </c>
      <c r="N203" s="179">
        <v>0</v>
      </c>
      <c r="O203" s="179">
        <f>ROUND(E203*N203,2)</f>
        <v>0</v>
      </c>
      <c r="P203" s="179">
        <v>0</v>
      </c>
      <c r="Q203" s="179">
        <f>ROUND(E203*P203,2)</f>
        <v>0</v>
      </c>
      <c r="R203" s="179"/>
      <c r="S203" s="179" t="s">
        <v>342</v>
      </c>
      <c r="T203" s="180" t="s">
        <v>311</v>
      </c>
      <c r="U203" s="160">
        <v>0</v>
      </c>
      <c r="V203" s="160">
        <f>ROUND(E203*U203,2)</f>
        <v>0</v>
      </c>
      <c r="W203" s="160"/>
      <c r="X203" s="150"/>
      <c r="Y203" s="150"/>
      <c r="Z203" s="150"/>
      <c r="AA203" s="150"/>
      <c r="AB203" s="150"/>
      <c r="AC203" s="150"/>
      <c r="AD203" s="150"/>
      <c r="AE203" s="150"/>
      <c r="AF203" s="150"/>
      <c r="AG203" s="150" t="s">
        <v>499</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2"/>
      <c r="D204" s="243"/>
      <c r="E204" s="243"/>
      <c r="F204" s="243"/>
      <c r="G204" s="243"/>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315</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92</v>
      </c>
      <c r="B205" s="175" t="s">
        <v>2096</v>
      </c>
      <c r="C205" s="185" t="s">
        <v>2016</v>
      </c>
      <c r="D205" s="176" t="s">
        <v>929</v>
      </c>
      <c r="E205" s="177">
        <v>8</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342</v>
      </c>
      <c r="T205" s="180" t="s">
        <v>311</v>
      </c>
      <c r="U205" s="160">
        <v>0</v>
      </c>
      <c r="V205" s="160">
        <f>ROUND(E205*U205,2)</f>
        <v>0</v>
      </c>
      <c r="W205" s="160"/>
      <c r="X205" s="150"/>
      <c r="Y205" s="150"/>
      <c r="Z205" s="150"/>
      <c r="AA205" s="150"/>
      <c r="AB205" s="150"/>
      <c r="AC205" s="150"/>
      <c r="AD205" s="150"/>
      <c r="AE205" s="150"/>
      <c r="AF205" s="150"/>
      <c r="AG205" s="150" t="s">
        <v>499</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2"/>
      <c r="D206" s="243"/>
      <c r="E206" s="243"/>
      <c r="F206" s="243"/>
      <c r="G206" s="243"/>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93</v>
      </c>
      <c r="B207" s="175" t="s">
        <v>1474</v>
      </c>
      <c r="C207" s="185" t="s">
        <v>2018</v>
      </c>
      <c r="D207" s="176" t="s">
        <v>1962</v>
      </c>
      <c r="E207" s="177">
        <v>4</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342</v>
      </c>
      <c r="T207" s="180" t="s">
        <v>311</v>
      </c>
      <c r="U207" s="160">
        <v>0</v>
      </c>
      <c r="V207" s="160">
        <f>ROUND(E207*U207,2)</f>
        <v>0</v>
      </c>
      <c r="W207" s="160"/>
      <c r="X207" s="150"/>
      <c r="Y207" s="150"/>
      <c r="Z207" s="150"/>
      <c r="AA207" s="150"/>
      <c r="AB207" s="150"/>
      <c r="AC207" s="150"/>
      <c r="AD207" s="150"/>
      <c r="AE207" s="150"/>
      <c r="AF207" s="150"/>
      <c r="AG207" s="150" t="s">
        <v>499</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2"/>
      <c r="D208" s="243"/>
      <c r="E208" s="243"/>
      <c r="F208" s="243"/>
      <c r="G208" s="243"/>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315</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74">
        <v>94</v>
      </c>
      <c r="B209" s="175" t="s">
        <v>2097</v>
      </c>
      <c r="C209" s="185" t="s">
        <v>2020</v>
      </c>
      <c r="D209" s="176" t="s">
        <v>929</v>
      </c>
      <c r="E209" s="177">
        <v>9</v>
      </c>
      <c r="F209" s="178"/>
      <c r="G209" s="179">
        <f>ROUND(E209*F209,2)</f>
        <v>0</v>
      </c>
      <c r="H209" s="178"/>
      <c r="I209" s="179">
        <f>ROUND(E209*H209,2)</f>
        <v>0</v>
      </c>
      <c r="J209" s="178"/>
      <c r="K209" s="179">
        <f>ROUND(E209*J209,2)</f>
        <v>0</v>
      </c>
      <c r="L209" s="179">
        <v>21</v>
      </c>
      <c r="M209" s="179">
        <f>G209*(1+L209/100)</f>
        <v>0</v>
      </c>
      <c r="N209" s="179">
        <v>0</v>
      </c>
      <c r="O209" s="179">
        <f>ROUND(E209*N209,2)</f>
        <v>0</v>
      </c>
      <c r="P209" s="179">
        <v>0</v>
      </c>
      <c r="Q209" s="179">
        <f>ROUND(E209*P209,2)</f>
        <v>0</v>
      </c>
      <c r="R209" s="179"/>
      <c r="S209" s="179" t="s">
        <v>342</v>
      </c>
      <c r="T209" s="180" t="s">
        <v>311</v>
      </c>
      <c r="U209" s="160">
        <v>0</v>
      </c>
      <c r="V209" s="160">
        <f>ROUND(E209*U209,2)</f>
        <v>0</v>
      </c>
      <c r="W209" s="160"/>
      <c r="X209" s="150"/>
      <c r="Y209" s="150"/>
      <c r="Z209" s="150"/>
      <c r="AA209" s="150"/>
      <c r="AB209" s="150"/>
      <c r="AC209" s="150"/>
      <c r="AD209" s="150"/>
      <c r="AE209" s="150"/>
      <c r="AF209" s="150"/>
      <c r="AG209" s="150" t="s">
        <v>499</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2"/>
      <c r="D210" s="243"/>
      <c r="E210" s="243"/>
      <c r="F210" s="243"/>
      <c r="G210" s="243"/>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315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95</v>
      </c>
      <c r="B211" s="175" t="s">
        <v>2098</v>
      </c>
      <c r="C211" s="185" t="s">
        <v>2022</v>
      </c>
      <c r="D211" s="176" t="s">
        <v>929</v>
      </c>
      <c r="E211" s="177">
        <v>3</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342</v>
      </c>
      <c r="T211" s="180" t="s">
        <v>311</v>
      </c>
      <c r="U211" s="160">
        <v>0</v>
      </c>
      <c r="V211" s="160">
        <f>ROUND(E211*U211,2)</f>
        <v>0</v>
      </c>
      <c r="W211" s="160"/>
      <c r="X211" s="150"/>
      <c r="Y211" s="150"/>
      <c r="Z211" s="150"/>
      <c r="AA211" s="150"/>
      <c r="AB211" s="150"/>
      <c r="AC211" s="150"/>
      <c r="AD211" s="150"/>
      <c r="AE211" s="150"/>
      <c r="AF211" s="150"/>
      <c r="AG211" s="150" t="s">
        <v>499</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2"/>
      <c r="D212" s="243"/>
      <c r="E212" s="243"/>
      <c r="F212" s="243"/>
      <c r="G212" s="243"/>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4">
        <v>96</v>
      </c>
      <c r="B213" s="175" t="s">
        <v>2099</v>
      </c>
      <c r="C213" s="185" t="s">
        <v>2023</v>
      </c>
      <c r="D213" s="176" t="s">
        <v>929</v>
      </c>
      <c r="E213" s="177">
        <v>1</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342</v>
      </c>
      <c r="T213" s="180" t="s">
        <v>311</v>
      </c>
      <c r="U213" s="160">
        <v>0</v>
      </c>
      <c r="V213" s="160">
        <f>ROUND(E213*U213,2)</f>
        <v>0</v>
      </c>
      <c r="W213" s="160"/>
      <c r="X213" s="150"/>
      <c r="Y213" s="150"/>
      <c r="Z213" s="150"/>
      <c r="AA213" s="150"/>
      <c r="AB213" s="150"/>
      <c r="AC213" s="150"/>
      <c r="AD213" s="150"/>
      <c r="AE213" s="150"/>
      <c r="AF213" s="150"/>
      <c r="AG213" s="150" t="s">
        <v>499</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2"/>
      <c r="D214" s="243"/>
      <c r="E214" s="243"/>
      <c r="F214" s="243"/>
      <c r="G214" s="243"/>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315</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4">
        <v>97</v>
      </c>
      <c r="B215" s="175" t="s">
        <v>2100</v>
      </c>
      <c r="C215" s="185" t="s">
        <v>2024</v>
      </c>
      <c r="D215" s="176" t="s">
        <v>929</v>
      </c>
      <c r="E215" s="177">
        <v>20</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342</v>
      </c>
      <c r="T215" s="180" t="s">
        <v>311</v>
      </c>
      <c r="U215" s="160">
        <v>0</v>
      </c>
      <c r="V215" s="160">
        <f>ROUND(E215*U215,2)</f>
        <v>0</v>
      </c>
      <c r="W215" s="160"/>
      <c r="X215" s="150"/>
      <c r="Y215" s="150"/>
      <c r="Z215" s="150"/>
      <c r="AA215" s="150"/>
      <c r="AB215" s="150"/>
      <c r="AC215" s="150"/>
      <c r="AD215" s="150"/>
      <c r="AE215" s="150"/>
      <c r="AF215" s="150"/>
      <c r="AG215" s="150" t="s">
        <v>499</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2"/>
      <c r="D216" s="243"/>
      <c r="E216" s="243"/>
      <c r="F216" s="243"/>
      <c r="G216" s="243"/>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315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98</v>
      </c>
      <c r="B217" s="175" t="s">
        <v>2101</v>
      </c>
      <c r="C217" s="185" t="s">
        <v>2026</v>
      </c>
      <c r="D217" s="176" t="s">
        <v>929</v>
      </c>
      <c r="E217" s="177">
        <v>2</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342</v>
      </c>
      <c r="T217" s="180" t="s">
        <v>311</v>
      </c>
      <c r="U217" s="160">
        <v>0</v>
      </c>
      <c r="V217" s="160">
        <f>ROUND(E217*U217,2)</f>
        <v>0</v>
      </c>
      <c r="W217" s="160"/>
      <c r="X217" s="150"/>
      <c r="Y217" s="150"/>
      <c r="Z217" s="150"/>
      <c r="AA217" s="150"/>
      <c r="AB217" s="150"/>
      <c r="AC217" s="150"/>
      <c r="AD217" s="150"/>
      <c r="AE217" s="150"/>
      <c r="AF217" s="150"/>
      <c r="AG217" s="150" t="s">
        <v>499</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2"/>
      <c r="D218" s="243"/>
      <c r="E218" s="243"/>
      <c r="F218" s="243"/>
      <c r="G218" s="243"/>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99</v>
      </c>
      <c r="B219" s="175" t="s">
        <v>710</v>
      </c>
      <c r="C219" s="185" t="s">
        <v>2028</v>
      </c>
      <c r="D219" s="176" t="s">
        <v>929</v>
      </c>
      <c r="E219" s="177">
        <v>6</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342</v>
      </c>
      <c r="T219" s="180" t="s">
        <v>311</v>
      </c>
      <c r="U219" s="160">
        <v>0</v>
      </c>
      <c r="V219" s="160">
        <f>ROUND(E219*U219,2)</f>
        <v>0</v>
      </c>
      <c r="W219" s="160"/>
      <c r="X219" s="150"/>
      <c r="Y219" s="150"/>
      <c r="Z219" s="150"/>
      <c r="AA219" s="150"/>
      <c r="AB219" s="150"/>
      <c r="AC219" s="150"/>
      <c r="AD219" s="150"/>
      <c r="AE219" s="150"/>
      <c r="AF219" s="150"/>
      <c r="AG219" s="150" t="s">
        <v>499</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2"/>
      <c r="D220" s="243"/>
      <c r="E220" s="243"/>
      <c r="F220" s="243"/>
      <c r="G220" s="243"/>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315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100</v>
      </c>
      <c r="B221" s="175" t="s">
        <v>2102</v>
      </c>
      <c r="C221" s="185" t="s">
        <v>2030</v>
      </c>
      <c r="D221" s="176" t="s">
        <v>929</v>
      </c>
      <c r="E221" s="177">
        <v>3</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342</v>
      </c>
      <c r="T221" s="180" t="s">
        <v>311</v>
      </c>
      <c r="U221" s="160">
        <v>0</v>
      </c>
      <c r="V221" s="160">
        <f>ROUND(E221*U221,2)</f>
        <v>0</v>
      </c>
      <c r="W221" s="160"/>
      <c r="X221" s="150"/>
      <c r="Y221" s="150"/>
      <c r="Z221" s="150"/>
      <c r="AA221" s="150"/>
      <c r="AB221" s="150"/>
      <c r="AC221" s="150"/>
      <c r="AD221" s="150"/>
      <c r="AE221" s="150"/>
      <c r="AF221" s="150"/>
      <c r="AG221" s="150" t="s">
        <v>499</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2"/>
      <c r="D222" s="243"/>
      <c r="E222" s="243"/>
      <c r="F222" s="243"/>
      <c r="G222" s="243"/>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315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101</v>
      </c>
      <c r="B223" s="175" t="s">
        <v>2103</v>
      </c>
      <c r="C223" s="185" t="s">
        <v>2032</v>
      </c>
      <c r="D223" s="176" t="s">
        <v>929</v>
      </c>
      <c r="E223" s="177">
        <v>1</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342</v>
      </c>
      <c r="T223" s="180" t="s">
        <v>311</v>
      </c>
      <c r="U223" s="160">
        <v>0</v>
      </c>
      <c r="V223" s="160">
        <f>ROUND(E223*U223,2)</f>
        <v>0</v>
      </c>
      <c r="W223" s="160"/>
      <c r="X223" s="150"/>
      <c r="Y223" s="150"/>
      <c r="Z223" s="150"/>
      <c r="AA223" s="150"/>
      <c r="AB223" s="150"/>
      <c r="AC223" s="150"/>
      <c r="AD223" s="150"/>
      <c r="AE223" s="150"/>
      <c r="AF223" s="150"/>
      <c r="AG223" s="150" t="s">
        <v>499</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2"/>
      <c r="D224" s="243"/>
      <c r="E224" s="243"/>
      <c r="F224" s="243"/>
      <c r="G224" s="243"/>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102</v>
      </c>
      <c r="B225" s="175" t="s">
        <v>2104</v>
      </c>
      <c r="C225" s="185" t="s">
        <v>2033</v>
      </c>
      <c r="D225" s="176" t="s">
        <v>929</v>
      </c>
      <c r="E225" s="177">
        <v>24</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342</v>
      </c>
      <c r="T225" s="180" t="s">
        <v>311</v>
      </c>
      <c r="U225" s="160">
        <v>0</v>
      </c>
      <c r="V225" s="160">
        <f>ROUND(E225*U225,2)</f>
        <v>0</v>
      </c>
      <c r="W225" s="160"/>
      <c r="X225" s="150"/>
      <c r="Y225" s="150"/>
      <c r="Z225" s="150"/>
      <c r="AA225" s="150"/>
      <c r="AB225" s="150"/>
      <c r="AC225" s="150"/>
      <c r="AD225" s="150"/>
      <c r="AE225" s="150"/>
      <c r="AF225" s="150"/>
      <c r="AG225" s="150" t="s">
        <v>499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2"/>
      <c r="D226" s="243"/>
      <c r="E226" s="243"/>
      <c r="F226" s="243"/>
      <c r="G226" s="243"/>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315</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ht="22.5" outlineLevel="1" x14ac:dyDescent="0.2">
      <c r="A227" s="174">
        <v>103</v>
      </c>
      <c r="B227" s="175" t="s">
        <v>2105</v>
      </c>
      <c r="C227" s="185" t="s">
        <v>2035</v>
      </c>
      <c r="D227" s="176" t="s">
        <v>929</v>
      </c>
      <c r="E227" s="177">
        <v>13</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342</v>
      </c>
      <c r="T227" s="180" t="s">
        <v>311</v>
      </c>
      <c r="U227" s="160">
        <v>0</v>
      </c>
      <c r="V227" s="160">
        <f>ROUND(E227*U227,2)</f>
        <v>0</v>
      </c>
      <c r="W227" s="160"/>
      <c r="X227" s="150"/>
      <c r="Y227" s="150"/>
      <c r="Z227" s="150"/>
      <c r="AA227" s="150"/>
      <c r="AB227" s="150"/>
      <c r="AC227" s="150"/>
      <c r="AD227" s="150"/>
      <c r="AE227" s="150"/>
      <c r="AF227" s="150"/>
      <c r="AG227" s="150" t="s">
        <v>499</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2"/>
      <c r="D228" s="243"/>
      <c r="E228" s="243"/>
      <c r="F228" s="243"/>
      <c r="G228" s="243"/>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22.5" outlineLevel="1" x14ac:dyDescent="0.2">
      <c r="A229" s="174">
        <v>104</v>
      </c>
      <c r="B229" s="175" t="s">
        <v>2106</v>
      </c>
      <c r="C229" s="185" t="s">
        <v>2107</v>
      </c>
      <c r="D229" s="176" t="s">
        <v>929</v>
      </c>
      <c r="E229" s="177">
        <v>2</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c r="S229" s="179" t="s">
        <v>342</v>
      </c>
      <c r="T229" s="180" t="s">
        <v>311</v>
      </c>
      <c r="U229" s="160">
        <v>0</v>
      </c>
      <c r="V229" s="160">
        <f>ROUND(E229*U229,2)</f>
        <v>0</v>
      </c>
      <c r="W229" s="160"/>
      <c r="X229" s="150"/>
      <c r="Y229" s="150"/>
      <c r="Z229" s="150"/>
      <c r="AA229" s="150"/>
      <c r="AB229" s="150"/>
      <c r="AC229" s="150"/>
      <c r="AD229" s="150"/>
      <c r="AE229" s="150"/>
      <c r="AF229" s="150"/>
      <c r="AG229" s="150" t="s">
        <v>499</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2"/>
      <c r="D230" s="243"/>
      <c r="E230" s="243"/>
      <c r="F230" s="243"/>
      <c r="G230" s="243"/>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315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2.5" outlineLevel="1" x14ac:dyDescent="0.2">
      <c r="A231" s="174">
        <v>105</v>
      </c>
      <c r="B231" s="175" t="s">
        <v>2108</v>
      </c>
      <c r="C231" s="185" t="s">
        <v>2039</v>
      </c>
      <c r="D231" s="176" t="s">
        <v>929</v>
      </c>
      <c r="E231" s="177">
        <v>2</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342</v>
      </c>
      <c r="T231" s="180" t="s">
        <v>311</v>
      </c>
      <c r="U231" s="160">
        <v>0</v>
      </c>
      <c r="V231" s="160">
        <f>ROUND(E231*U231,2)</f>
        <v>0</v>
      </c>
      <c r="W231" s="160"/>
      <c r="X231" s="150"/>
      <c r="Y231" s="150"/>
      <c r="Z231" s="150"/>
      <c r="AA231" s="150"/>
      <c r="AB231" s="150"/>
      <c r="AC231" s="150"/>
      <c r="AD231" s="150"/>
      <c r="AE231" s="150"/>
      <c r="AF231" s="150"/>
      <c r="AG231" s="150" t="s">
        <v>499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106</v>
      </c>
      <c r="B233" s="175" t="s">
        <v>2109</v>
      </c>
      <c r="C233" s="185" t="s">
        <v>2041</v>
      </c>
      <c r="D233" s="176" t="s">
        <v>929</v>
      </c>
      <c r="E233" s="177">
        <v>1</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342</v>
      </c>
      <c r="T233" s="180" t="s">
        <v>311</v>
      </c>
      <c r="U233" s="160">
        <v>0</v>
      </c>
      <c r="V233" s="160">
        <f>ROUND(E233*U233,2)</f>
        <v>0</v>
      </c>
      <c r="W233" s="160"/>
      <c r="X233" s="150"/>
      <c r="Y233" s="150"/>
      <c r="Z233" s="150"/>
      <c r="AA233" s="150"/>
      <c r="AB233" s="150"/>
      <c r="AC233" s="150"/>
      <c r="AD233" s="150"/>
      <c r="AE233" s="150"/>
      <c r="AF233" s="150"/>
      <c r="AG233" s="150" t="s">
        <v>499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2"/>
      <c r="D234" s="243"/>
      <c r="E234" s="243"/>
      <c r="F234" s="243"/>
      <c r="G234" s="243"/>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315</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74">
        <v>107</v>
      </c>
      <c r="B235" s="175" t="s">
        <v>1209</v>
      </c>
      <c r="C235" s="185" t="s">
        <v>2043</v>
      </c>
      <c r="D235" s="176" t="s">
        <v>929</v>
      </c>
      <c r="E235" s="177">
        <v>1</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342</v>
      </c>
      <c r="T235" s="180" t="s">
        <v>311</v>
      </c>
      <c r="U235" s="160">
        <v>0</v>
      </c>
      <c r="V235" s="160">
        <f>ROUND(E235*U235,2)</f>
        <v>0</v>
      </c>
      <c r="W235" s="160"/>
      <c r="X235" s="150"/>
      <c r="Y235" s="150"/>
      <c r="Z235" s="150"/>
      <c r="AA235" s="150"/>
      <c r="AB235" s="150"/>
      <c r="AC235" s="150"/>
      <c r="AD235" s="150"/>
      <c r="AE235" s="150"/>
      <c r="AF235" s="150"/>
      <c r="AG235" s="150" t="s">
        <v>499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2"/>
      <c r="D236" s="243"/>
      <c r="E236" s="243"/>
      <c r="F236" s="243"/>
      <c r="G236" s="243"/>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108</v>
      </c>
      <c r="B237" s="175" t="s">
        <v>2110</v>
      </c>
      <c r="C237" s="185" t="s">
        <v>2045</v>
      </c>
      <c r="D237" s="176" t="s">
        <v>929</v>
      </c>
      <c r="E237" s="177">
        <v>2</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342</v>
      </c>
      <c r="T237" s="180" t="s">
        <v>311</v>
      </c>
      <c r="U237" s="160">
        <v>0</v>
      </c>
      <c r="V237" s="160">
        <f>ROUND(E237*U237,2)</f>
        <v>0</v>
      </c>
      <c r="W237" s="160"/>
      <c r="X237" s="150"/>
      <c r="Y237" s="150"/>
      <c r="Z237" s="150"/>
      <c r="AA237" s="150"/>
      <c r="AB237" s="150"/>
      <c r="AC237" s="150"/>
      <c r="AD237" s="150"/>
      <c r="AE237" s="150"/>
      <c r="AF237" s="150"/>
      <c r="AG237" s="150" t="s">
        <v>499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315</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109</v>
      </c>
      <c r="B239" s="175" t="s">
        <v>2111</v>
      </c>
      <c r="C239" s="185" t="s">
        <v>2047</v>
      </c>
      <c r="D239" s="176" t="s">
        <v>929</v>
      </c>
      <c r="E239" s="177">
        <v>1</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342</v>
      </c>
      <c r="T239" s="180" t="s">
        <v>311</v>
      </c>
      <c r="U239" s="160">
        <v>0</v>
      </c>
      <c r="V239" s="160">
        <f>ROUND(E239*U239,2)</f>
        <v>0</v>
      </c>
      <c r="W239" s="160"/>
      <c r="X239" s="150"/>
      <c r="Y239" s="150"/>
      <c r="Z239" s="150"/>
      <c r="AA239" s="150"/>
      <c r="AB239" s="150"/>
      <c r="AC239" s="150"/>
      <c r="AD239" s="150"/>
      <c r="AE239" s="150"/>
      <c r="AF239" s="150"/>
      <c r="AG239" s="150" t="s">
        <v>499</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2"/>
      <c r="D240" s="243"/>
      <c r="E240" s="243"/>
      <c r="F240" s="243"/>
      <c r="G240" s="243"/>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110</v>
      </c>
      <c r="B241" s="175" t="s">
        <v>2112</v>
      </c>
      <c r="C241" s="185" t="s">
        <v>2049</v>
      </c>
      <c r="D241" s="176" t="s">
        <v>929</v>
      </c>
      <c r="E241" s="177">
        <v>1</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342</v>
      </c>
      <c r="T241" s="180" t="s">
        <v>311</v>
      </c>
      <c r="U241" s="160">
        <v>0</v>
      </c>
      <c r="V241" s="160">
        <f>ROUND(E241*U241,2)</f>
        <v>0</v>
      </c>
      <c r="W241" s="160"/>
      <c r="X241" s="150"/>
      <c r="Y241" s="150"/>
      <c r="Z241" s="150"/>
      <c r="AA241" s="150"/>
      <c r="AB241" s="150"/>
      <c r="AC241" s="150"/>
      <c r="AD241" s="150"/>
      <c r="AE241" s="150"/>
      <c r="AF241" s="150"/>
      <c r="AG241" s="150" t="s">
        <v>499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315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33.75" outlineLevel="1" x14ac:dyDescent="0.2">
      <c r="A243" s="174">
        <v>111</v>
      </c>
      <c r="B243" s="175" t="s">
        <v>2113</v>
      </c>
      <c r="C243" s="185" t="s">
        <v>2050</v>
      </c>
      <c r="D243" s="176" t="s">
        <v>929</v>
      </c>
      <c r="E243" s="177">
        <v>2</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342</v>
      </c>
      <c r="T243" s="180" t="s">
        <v>311</v>
      </c>
      <c r="U243" s="160">
        <v>0</v>
      </c>
      <c r="V243" s="160">
        <f>ROUND(E243*U243,2)</f>
        <v>0</v>
      </c>
      <c r="W243" s="160"/>
      <c r="X243" s="150"/>
      <c r="Y243" s="150"/>
      <c r="Z243" s="150"/>
      <c r="AA243" s="150"/>
      <c r="AB243" s="150"/>
      <c r="AC243" s="150"/>
      <c r="AD243" s="150"/>
      <c r="AE243" s="150"/>
      <c r="AF243" s="150"/>
      <c r="AG243" s="150" t="s">
        <v>499</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22.5" outlineLevel="1" x14ac:dyDescent="0.2">
      <c r="A244" s="157"/>
      <c r="B244" s="158"/>
      <c r="C244" s="244" t="s">
        <v>2051</v>
      </c>
      <c r="D244" s="245"/>
      <c r="E244" s="245"/>
      <c r="F244" s="245"/>
      <c r="G244" s="245"/>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314</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81" t="str">
        <f>C244</f>
        <v>4xprogramovatelný vstupní kontakt, 4x programovatelný digitální vstup, signalizace, alarmová hlášení, připojení a přeženos dat pomocí RS485 s protokolem BMS) D1.03.06-110</v>
      </c>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315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4">
        <v>112</v>
      </c>
      <c r="B246" s="175" t="s">
        <v>2114</v>
      </c>
      <c r="C246" s="185" t="s">
        <v>2053</v>
      </c>
      <c r="D246" s="176" t="s">
        <v>929</v>
      </c>
      <c r="E246" s="177">
        <v>2</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342</v>
      </c>
      <c r="T246" s="180" t="s">
        <v>311</v>
      </c>
      <c r="U246" s="160">
        <v>0</v>
      </c>
      <c r="V246" s="160">
        <f>ROUND(E246*U246,2)</f>
        <v>0</v>
      </c>
      <c r="W246" s="160"/>
      <c r="X246" s="150"/>
      <c r="Y246" s="150"/>
      <c r="Z246" s="150"/>
      <c r="AA246" s="150"/>
      <c r="AB246" s="150"/>
      <c r="AC246" s="150"/>
      <c r="AD246" s="150"/>
      <c r="AE246" s="150"/>
      <c r="AF246" s="150"/>
      <c r="AG246" s="150" t="s">
        <v>499</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2"/>
      <c r="D247" s="243"/>
      <c r="E247" s="243"/>
      <c r="F247" s="243"/>
      <c r="G247" s="243"/>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33.75" outlineLevel="1" x14ac:dyDescent="0.2">
      <c r="A248" s="174">
        <v>113</v>
      </c>
      <c r="B248" s="175" t="s">
        <v>2115</v>
      </c>
      <c r="C248" s="185" t="s">
        <v>2116</v>
      </c>
      <c r="D248" s="176" t="s">
        <v>929</v>
      </c>
      <c r="E248" s="177">
        <v>1</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342</v>
      </c>
      <c r="T248" s="180" t="s">
        <v>311</v>
      </c>
      <c r="U248" s="160">
        <v>0</v>
      </c>
      <c r="V248" s="160">
        <f>ROUND(E248*U248,2)</f>
        <v>0</v>
      </c>
      <c r="W248" s="160"/>
      <c r="X248" s="150"/>
      <c r="Y248" s="150"/>
      <c r="Z248" s="150"/>
      <c r="AA248" s="150"/>
      <c r="AB248" s="150"/>
      <c r="AC248" s="150"/>
      <c r="AD248" s="150"/>
      <c r="AE248" s="150"/>
      <c r="AF248" s="150"/>
      <c r="AG248" s="150" t="s">
        <v>499</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2"/>
      <c r="D249" s="243"/>
      <c r="E249" s="243"/>
      <c r="F249" s="243"/>
      <c r="G249" s="243"/>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315</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33.75" outlineLevel="1" x14ac:dyDescent="0.2">
      <c r="A250" s="174">
        <v>114</v>
      </c>
      <c r="B250" s="175" t="s">
        <v>2117</v>
      </c>
      <c r="C250" s="185" t="s">
        <v>2118</v>
      </c>
      <c r="D250" s="176" t="s">
        <v>929</v>
      </c>
      <c r="E250" s="177">
        <v>1</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342</v>
      </c>
      <c r="T250" s="180" t="s">
        <v>311</v>
      </c>
      <c r="U250" s="160">
        <v>0</v>
      </c>
      <c r="V250" s="160">
        <f>ROUND(E250*U250,2)</f>
        <v>0</v>
      </c>
      <c r="W250" s="160"/>
      <c r="X250" s="150"/>
      <c r="Y250" s="150"/>
      <c r="Z250" s="150"/>
      <c r="AA250" s="150"/>
      <c r="AB250" s="150"/>
      <c r="AC250" s="150"/>
      <c r="AD250" s="150"/>
      <c r="AE250" s="150"/>
      <c r="AF250" s="150"/>
      <c r="AG250" s="150" t="s">
        <v>499</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2"/>
      <c r="D251" s="243"/>
      <c r="E251" s="243"/>
      <c r="F251" s="243"/>
      <c r="G251" s="243"/>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315</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74">
        <v>115</v>
      </c>
      <c r="B252" s="175" t="s">
        <v>2119</v>
      </c>
      <c r="C252" s="185" t="s">
        <v>2058</v>
      </c>
      <c r="D252" s="176" t="s">
        <v>929</v>
      </c>
      <c r="E252" s="177">
        <v>2</v>
      </c>
      <c r="F252" s="178"/>
      <c r="G252" s="179">
        <f>ROUND(E252*F252,2)</f>
        <v>0</v>
      </c>
      <c r="H252" s="178"/>
      <c r="I252" s="179">
        <f>ROUND(E252*H252,2)</f>
        <v>0</v>
      </c>
      <c r="J252" s="178"/>
      <c r="K252" s="179">
        <f>ROUND(E252*J252,2)</f>
        <v>0</v>
      </c>
      <c r="L252" s="179">
        <v>21</v>
      </c>
      <c r="M252" s="179">
        <f>G252*(1+L252/100)</f>
        <v>0</v>
      </c>
      <c r="N252" s="179">
        <v>0</v>
      </c>
      <c r="O252" s="179">
        <f>ROUND(E252*N252,2)</f>
        <v>0</v>
      </c>
      <c r="P252" s="179">
        <v>0</v>
      </c>
      <c r="Q252" s="179">
        <f>ROUND(E252*P252,2)</f>
        <v>0</v>
      </c>
      <c r="R252" s="179"/>
      <c r="S252" s="179" t="s">
        <v>342</v>
      </c>
      <c r="T252" s="180" t="s">
        <v>311</v>
      </c>
      <c r="U252" s="160">
        <v>0</v>
      </c>
      <c r="V252" s="160">
        <f>ROUND(E252*U252,2)</f>
        <v>0</v>
      </c>
      <c r="W252" s="160"/>
      <c r="X252" s="150"/>
      <c r="Y252" s="150"/>
      <c r="Z252" s="150"/>
      <c r="AA252" s="150"/>
      <c r="AB252" s="150"/>
      <c r="AC252" s="150"/>
      <c r="AD252" s="150"/>
      <c r="AE252" s="150"/>
      <c r="AF252" s="150"/>
      <c r="AG252" s="150" t="s">
        <v>499</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2"/>
      <c r="D253" s="243"/>
      <c r="E253" s="243"/>
      <c r="F253" s="243"/>
      <c r="G253" s="243"/>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315</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74">
        <v>116</v>
      </c>
      <c r="B254" s="175" t="s">
        <v>2120</v>
      </c>
      <c r="C254" s="185" t="s">
        <v>2060</v>
      </c>
      <c r="D254" s="176" t="s">
        <v>929</v>
      </c>
      <c r="E254" s="177">
        <v>1</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342</v>
      </c>
      <c r="T254" s="180" t="s">
        <v>311</v>
      </c>
      <c r="U254" s="160">
        <v>0</v>
      </c>
      <c r="V254" s="160">
        <f>ROUND(E254*U254,2)</f>
        <v>0</v>
      </c>
      <c r="W254" s="160"/>
      <c r="X254" s="150"/>
      <c r="Y254" s="150"/>
      <c r="Z254" s="150"/>
      <c r="AA254" s="150"/>
      <c r="AB254" s="150"/>
      <c r="AC254" s="150"/>
      <c r="AD254" s="150"/>
      <c r="AE254" s="150"/>
      <c r="AF254" s="150"/>
      <c r="AG254" s="150" t="s">
        <v>499</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2"/>
      <c r="D255" s="243"/>
      <c r="E255" s="243"/>
      <c r="F255" s="243"/>
      <c r="G255" s="243"/>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315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4">
        <v>117</v>
      </c>
      <c r="B256" s="175" t="s">
        <v>2121</v>
      </c>
      <c r="C256" s="185" t="s">
        <v>2062</v>
      </c>
      <c r="D256" s="176" t="s">
        <v>929</v>
      </c>
      <c r="E256" s="177">
        <v>1</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342</v>
      </c>
      <c r="T256" s="180" t="s">
        <v>311</v>
      </c>
      <c r="U256" s="160">
        <v>0</v>
      </c>
      <c r="V256" s="160">
        <f>ROUND(E256*U256,2)</f>
        <v>0</v>
      </c>
      <c r="W256" s="160"/>
      <c r="X256" s="150"/>
      <c r="Y256" s="150"/>
      <c r="Z256" s="150"/>
      <c r="AA256" s="150"/>
      <c r="AB256" s="150"/>
      <c r="AC256" s="150"/>
      <c r="AD256" s="150"/>
      <c r="AE256" s="150"/>
      <c r="AF256" s="150"/>
      <c r="AG256" s="150" t="s">
        <v>499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2"/>
      <c r="D257" s="243"/>
      <c r="E257" s="243"/>
      <c r="F257" s="243"/>
      <c r="G257" s="243"/>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4">
        <v>118</v>
      </c>
      <c r="B258" s="175" t="s">
        <v>2122</v>
      </c>
      <c r="C258" s="185" t="s">
        <v>2063</v>
      </c>
      <c r="D258" s="176" t="s">
        <v>929</v>
      </c>
      <c r="E258" s="177">
        <v>2</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342</v>
      </c>
      <c r="T258" s="180" t="s">
        <v>311</v>
      </c>
      <c r="U258" s="160">
        <v>0</v>
      </c>
      <c r="V258" s="160">
        <f>ROUND(E258*U258,2)</f>
        <v>0</v>
      </c>
      <c r="W258" s="160"/>
      <c r="X258" s="150"/>
      <c r="Y258" s="150"/>
      <c r="Z258" s="150"/>
      <c r="AA258" s="150"/>
      <c r="AB258" s="150"/>
      <c r="AC258" s="150"/>
      <c r="AD258" s="150"/>
      <c r="AE258" s="150"/>
      <c r="AF258" s="150"/>
      <c r="AG258" s="150" t="s">
        <v>499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2"/>
      <c r="D259" s="243"/>
      <c r="E259" s="243"/>
      <c r="F259" s="243"/>
      <c r="G259" s="243"/>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22.5" outlineLevel="1" x14ac:dyDescent="0.2">
      <c r="A260" s="174">
        <v>119</v>
      </c>
      <c r="B260" s="175" t="s">
        <v>2123</v>
      </c>
      <c r="C260" s="185" t="s">
        <v>2064</v>
      </c>
      <c r="D260" s="176" t="s">
        <v>929</v>
      </c>
      <c r="E260" s="177">
        <v>4</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342</v>
      </c>
      <c r="T260" s="180" t="s">
        <v>311</v>
      </c>
      <c r="U260" s="160">
        <v>0</v>
      </c>
      <c r="V260" s="160">
        <f>ROUND(E260*U260,2)</f>
        <v>0</v>
      </c>
      <c r="W260" s="160"/>
      <c r="X260" s="150"/>
      <c r="Y260" s="150"/>
      <c r="Z260" s="150"/>
      <c r="AA260" s="150"/>
      <c r="AB260" s="150"/>
      <c r="AC260" s="150"/>
      <c r="AD260" s="150"/>
      <c r="AE260" s="150"/>
      <c r="AF260" s="150"/>
      <c r="AG260" s="150" t="s">
        <v>499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2"/>
      <c r="D261" s="243"/>
      <c r="E261" s="243"/>
      <c r="F261" s="243"/>
      <c r="G261" s="243"/>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315</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74">
        <v>120</v>
      </c>
      <c r="B262" s="175" t="s">
        <v>2124</v>
      </c>
      <c r="C262" s="185" t="s">
        <v>2066</v>
      </c>
      <c r="D262" s="176" t="s">
        <v>929</v>
      </c>
      <c r="E262" s="177">
        <v>2</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342</v>
      </c>
      <c r="T262" s="180" t="s">
        <v>311</v>
      </c>
      <c r="U262" s="160">
        <v>0</v>
      </c>
      <c r="V262" s="160">
        <f>ROUND(E262*U262,2)</f>
        <v>0</v>
      </c>
      <c r="W262" s="160"/>
      <c r="X262" s="150"/>
      <c r="Y262" s="150"/>
      <c r="Z262" s="150"/>
      <c r="AA262" s="150"/>
      <c r="AB262" s="150"/>
      <c r="AC262" s="150"/>
      <c r="AD262" s="150"/>
      <c r="AE262" s="150"/>
      <c r="AF262" s="150"/>
      <c r="AG262" s="150" t="s">
        <v>499</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2"/>
      <c r="D263" s="243"/>
      <c r="E263" s="243"/>
      <c r="F263" s="243"/>
      <c r="G263" s="243"/>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315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4">
        <v>121</v>
      </c>
      <c r="B264" s="175" t="s">
        <v>2125</v>
      </c>
      <c r="C264" s="185" t="s">
        <v>1981</v>
      </c>
      <c r="D264" s="176" t="s">
        <v>929</v>
      </c>
      <c r="E264" s="177">
        <v>1</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342</v>
      </c>
      <c r="T264" s="180" t="s">
        <v>311</v>
      </c>
      <c r="U264" s="160">
        <v>0</v>
      </c>
      <c r="V264" s="160">
        <f>ROUND(E264*U264,2)</f>
        <v>0</v>
      </c>
      <c r="W264" s="160"/>
      <c r="X264" s="150"/>
      <c r="Y264" s="150"/>
      <c r="Z264" s="150"/>
      <c r="AA264" s="150"/>
      <c r="AB264" s="150"/>
      <c r="AC264" s="150"/>
      <c r="AD264" s="150"/>
      <c r="AE264" s="150"/>
      <c r="AF264" s="150"/>
      <c r="AG264" s="150" t="s">
        <v>499</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2"/>
      <c r="D265" s="243"/>
      <c r="E265" s="243"/>
      <c r="F265" s="243"/>
      <c r="G265" s="243"/>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315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122</v>
      </c>
      <c r="B266" s="175" t="s">
        <v>2126</v>
      </c>
      <c r="C266" s="185" t="s">
        <v>1983</v>
      </c>
      <c r="D266" s="176" t="s">
        <v>929</v>
      </c>
      <c r="E266" s="177">
        <v>14</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342</v>
      </c>
      <c r="T266" s="180" t="s">
        <v>311</v>
      </c>
      <c r="U266" s="160">
        <v>0</v>
      </c>
      <c r="V266" s="160">
        <f>ROUND(E266*U266,2)</f>
        <v>0</v>
      </c>
      <c r="W266" s="160"/>
      <c r="X266" s="150"/>
      <c r="Y266" s="150"/>
      <c r="Z266" s="150"/>
      <c r="AA266" s="150"/>
      <c r="AB266" s="150"/>
      <c r="AC266" s="150"/>
      <c r="AD266" s="150"/>
      <c r="AE266" s="150"/>
      <c r="AF266" s="150"/>
      <c r="AG266" s="150" t="s">
        <v>499</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2"/>
      <c r="D267" s="243"/>
      <c r="E267" s="243"/>
      <c r="F267" s="243"/>
      <c r="G267" s="243"/>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4">
        <v>123</v>
      </c>
      <c r="B268" s="175" t="s">
        <v>2127</v>
      </c>
      <c r="C268" s="185" t="s">
        <v>1985</v>
      </c>
      <c r="D268" s="176" t="s">
        <v>929</v>
      </c>
      <c r="E268" s="177">
        <v>125</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342</v>
      </c>
      <c r="T268" s="180" t="s">
        <v>311</v>
      </c>
      <c r="U268" s="160">
        <v>0</v>
      </c>
      <c r="V268" s="160">
        <f>ROUND(E268*U268,2)</f>
        <v>0</v>
      </c>
      <c r="W268" s="160"/>
      <c r="X268" s="150"/>
      <c r="Y268" s="150"/>
      <c r="Z268" s="150"/>
      <c r="AA268" s="150"/>
      <c r="AB268" s="150"/>
      <c r="AC268" s="150"/>
      <c r="AD268" s="150"/>
      <c r="AE268" s="150"/>
      <c r="AF268" s="150"/>
      <c r="AG268" s="150" t="s">
        <v>499</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2"/>
      <c r="D269" s="243"/>
      <c r="E269" s="243"/>
      <c r="F269" s="243"/>
      <c r="G269" s="243"/>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315</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124</v>
      </c>
      <c r="B270" s="175" t="s">
        <v>2128</v>
      </c>
      <c r="C270" s="185" t="s">
        <v>1987</v>
      </c>
      <c r="D270" s="176" t="s">
        <v>929</v>
      </c>
      <c r="E270" s="177">
        <v>4</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342</v>
      </c>
      <c r="T270" s="180" t="s">
        <v>311</v>
      </c>
      <c r="U270" s="160">
        <v>0</v>
      </c>
      <c r="V270" s="160">
        <f>ROUND(E270*U270,2)</f>
        <v>0</v>
      </c>
      <c r="W270" s="160"/>
      <c r="X270" s="150"/>
      <c r="Y270" s="150"/>
      <c r="Z270" s="150"/>
      <c r="AA270" s="150"/>
      <c r="AB270" s="150"/>
      <c r="AC270" s="150"/>
      <c r="AD270" s="150"/>
      <c r="AE270" s="150"/>
      <c r="AF270" s="150"/>
      <c r="AG270" s="150" t="s">
        <v>499</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2"/>
      <c r="D271" s="243"/>
      <c r="E271" s="243"/>
      <c r="F271" s="243"/>
      <c r="G271" s="243"/>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315</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125</v>
      </c>
      <c r="B272" s="175" t="s">
        <v>2129</v>
      </c>
      <c r="C272" s="185" t="s">
        <v>1989</v>
      </c>
      <c r="D272" s="176" t="s">
        <v>929</v>
      </c>
      <c r="E272" s="177">
        <v>1</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342</v>
      </c>
      <c r="T272" s="180" t="s">
        <v>311</v>
      </c>
      <c r="U272" s="160">
        <v>0</v>
      </c>
      <c r="V272" s="160">
        <f>ROUND(E272*U272,2)</f>
        <v>0</v>
      </c>
      <c r="W272" s="160"/>
      <c r="X272" s="150"/>
      <c r="Y272" s="150"/>
      <c r="Z272" s="150"/>
      <c r="AA272" s="150"/>
      <c r="AB272" s="150"/>
      <c r="AC272" s="150"/>
      <c r="AD272" s="150"/>
      <c r="AE272" s="150"/>
      <c r="AF272" s="150"/>
      <c r="AG272" s="150" t="s">
        <v>499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2"/>
      <c r="D273" s="243"/>
      <c r="E273" s="243"/>
      <c r="F273" s="243"/>
      <c r="G273" s="243"/>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315</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126</v>
      </c>
      <c r="B274" s="175" t="s">
        <v>2130</v>
      </c>
      <c r="C274" s="185" t="s">
        <v>1991</v>
      </c>
      <c r="D274" s="176" t="s">
        <v>929</v>
      </c>
      <c r="E274" s="177">
        <v>1</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342</v>
      </c>
      <c r="T274" s="180" t="s">
        <v>311</v>
      </c>
      <c r="U274" s="160">
        <v>0</v>
      </c>
      <c r="V274" s="160">
        <f>ROUND(E274*U274,2)</f>
        <v>0</v>
      </c>
      <c r="W274" s="160"/>
      <c r="X274" s="150"/>
      <c r="Y274" s="150"/>
      <c r="Z274" s="150"/>
      <c r="AA274" s="150"/>
      <c r="AB274" s="150"/>
      <c r="AC274" s="150"/>
      <c r="AD274" s="150"/>
      <c r="AE274" s="150"/>
      <c r="AF274" s="150"/>
      <c r="AG274" s="150" t="s">
        <v>499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315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127</v>
      </c>
      <c r="B276" s="175" t="s">
        <v>2131</v>
      </c>
      <c r="C276" s="185" t="s">
        <v>1993</v>
      </c>
      <c r="D276" s="176" t="s">
        <v>929</v>
      </c>
      <c r="E276" s="177">
        <v>1</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342</v>
      </c>
      <c r="T276" s="180" t="s">
        <v>311</v>
      </c>
      <c r="U276" s="160">
        <v>0</v>
      </c>
      <c r="V276" s="160">
        <f>ROUND(E276*U276,2)</f>
        <v>0</v>
      </c>
      <c r="W276" s="160"/>
      <c r="X276" s="150"/>
      <c r="Y276" s="150"/>
      <c r="Z276" s="150"/>
      <c r="AA276" s="150"/>
      <c r="AB276" s="150"/>
      <c r="AC276" s="150"/>
      <c r="AD276" s="150"/>
      <c r="AE276" s="150"/>
      <c r="AF276" s="150"/>
      <c r="AG276" s="150" t="s">
        <v>499</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128</v>
      </c>
      <c r="B278" s="175" t="s">
        <v>2132</v>
      </c>
      <c r="C278" s="185" t="s">
        <v>1995</v>
      </c>
      <c r="D278" s="176" t="s">
        <v>929</v>
      </c>
      <c r="E278" s="177">
        <v>48</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342</v>
      </c>
      <c r="T278" s="180" t="s">
        <v>311</v>
      </c>
      <c r="U278" s="160">
        <v>0</v>
      </c>
      <c r="V278" s="160">
        <f>ROUND(E278*U278,2)</f>
        <v>0</v>
      </c>
      <c r="W278" s="160"/>
      <c r="X278" s="150"/>
      <c r="Y278" s="150"/>
      <c r="Z278" s="150"/>
      <c r="AA278" s="150"/>
      <c r="AB278" s="150"/>
      <c r="AC278" s="150"/>
      <c r="AD278" s="150"/>
      <c r="AE278" s="150"/>
      <c r="AF278" s="150"/>
      <c r="AG278" s="150" t="s">
        <v>499</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74">
        <v>129</v>
      </c>
      <c r="B280" s="175" t="s">
        <v>2133</v>
      </c>
      <c r="C280" s="185" t="s">
        <v>1997</v>
      </c>
      <c r="D280" s="176" t="s">
        <v>929</v>
      </c>
      <c r="E280" s="177">
        <v>32</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342</v>
      </c>
      <c r="T280" s="180" t="s">
        <v>311</v>
      </c>
      <c r="U280" s="160">
        <v>0</v>
      </c>
      <c r="V280" s="160">
        <f>ROUND(E280*U280,2)</f>
        <v>0</v>
      </c>
      <c r="W280" s="160"/>
      <c r="X280" s="150"/>
      <c r="Y280" s="150"/>
      <c r="Z280" s="150"/>
      <c r="AA280" s="150"/>
      <c r="AB280" s="150"/>
      <c r="AC280" s="150"/>
      <c r="AD280" s="150"/>
      <c r="AE280" s="150"/>
      <c r="AF280" s="150"/>
      <c r="AG280" s="150" t="s">
        <v>499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2"/>
      <c r="D281" s="243"/>
      <c r="E281" s="243"/>
      <c r="F281" s="243"/>
      <c r="G281" s="243"/>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315</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130</v>
      </c>
      <c r="B282" s="175" t="s">
        <v>2134</v>
      </c>
      <c r="C282" s="185" t="s">
        <v>2069</v>
      </c>
      <c r="D282" s="176" t="s">
        <v>1962</v>
      </c>
      <c r="E282" s="177">
        <v>3</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342</v>
      </c>
      <c r="T282" s="180" t="s">
        <v>311</v>
      </c>
      <c r="U282" s="160">
        <v>0</v>
      </c>
      <c r="V282" s="160">
        <f>ROUND(E282*U282,2)</f>
        <v>0</v>
      </c>
      <c r="W282" s="160"/>
      <c r="X282" s="150"/>
      <c r="Y282" s="150"/>
      <c r="Z282" s="150"/>
      <c r="AA282" s="150"/>
      <c r="AB282" s="150"/>
      <c r="AC282" s="150"/>
      <c r="AD282" s="150"/>
      <c r="AE282" s="150"/>
      <c r="AF282" s="150"/>
      <c r="AG282" s="150" t="s">
        <v>1963</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2"/>
      <c r="D283" s="243"/>
      <c r="E283" s="243"/>
      <c r="F283" s="243"/>
      <c r="G283" s="243"/>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74">
        <v>131</v>
      </c>
      <c r="B284" s="175" t="s">
        <v>2135</v>
      </c>
      <c r="C284" s="185" t="s">
        <v>2071</v>
      </c>
      <c r="D284" s="176" t="s">
        <v>1962</v>
      </c>
      <c r="E284" s="177">
        <v>3</v>
      </c>
      <c r="F284" s="178"/>
      <c r="G284" s="179">
        <f>ROUND(E284*F284,2)</f>
        <v>0</v>
      </c>
      <c r="H284" s="178"/>
      <c r="I284" s="179">
        <f>ROUND(E284*H284,2)</f>
        <v>0</v>
      </c>
      <c r="J284" s="178"/>
      <c r="K284" s="179">
        <f>ROUND(E284*J284,2)</f>
        <v>0</v>
      </c>
      <c r="L284" s="179">
        <v>21</v>
      </c>
      <c r="M284" s="179">
        <f>G284*(1+L284/100)</f>
        <v>0</v>
      </c>
      <c r="N284" s="179">
        <v>0</v>
      </c>
      <c r="O284" s="179">
        <f>ROUND(E284*N284,2)</f>
        <v>0</v>
      </c>
      <c r="P284" s="179">
        <v>0</v>
      </c>
      <c r="Q284" s="179">
        <f>ROUND(E284*P284,2)</f>
        <v>0</v>
      </c>
      <c r="R284" s="179"/>
      <c r="S284" s="179" t="s">
        <v>342</v>
      </c>
      <c r="T284" s="180" t="s">
        <v>311</v>
      </c>
      <c r="U284" s="160">
        <v>0</v>
      </c>
      <c r="V284" s="160">
        <f>ROUND(E284*U284,2)</f>
        <v>0</v>
      </c>
      <c r="W284" s="160"/>
      <c r="X284" s="150"/>
      <c r="Y284" s="150"/>
      <c r="Z284" s="150"/>
      <c r="AA284" s="150"/>
      <c r="AB284" s="150"/>
      <c r="AC284" s="150"/>
      <c r="AD284" s="150"/>
      <c r="AE284" s="150"/>
      <c r="AF284" s="150"/>
      <c r="AG284" s="150" t="s">
        <v>1963</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2"/>
      <c r="D285" s="243"/>
      <c r="E285" s="243"/>
      <c r="F285" s="243"/>
      <c r="G285" s="243"/>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315</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4">
        <v>132</v>
      </c>
      <c r="B286" s="175" t="s">
        <v>2136</v>
      </c>
      <c r="C286" s="185" t="s">
        <v>2073</v>
      </c>
      <c r="D286" s="176" t="s">
        <v>1962</v>
      </c>
      <c r="E286" s="177">
        <v>3</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342</v>
      </c>
      <c r="T286" s="180" t="s">
        <v>311</v>
      </c>
      <c r="U286" s="160">
        <v>0</v>
      </c>
      <c r="V286" s="160">
        <f>ROUND(E286*U286,2)</f>
        <v>0</v>
      </c>
      <c r="W286" s="160"/>
      <c r="X286" s="150"/>
      <c r="Y286" s="150"/>
      <c r="Z286" s="150"/>
      <c r="AA286" s="150"/>
      <c r="AB286" s="150"/>
      <c r="AC286" s="150"/>
      <c r="AD286" s="150"/>
      <c r="AE286" s="150"/>
      <c r="AF286" s="150"/>
      <c r="AG286" s="150" t="s">
        <v>1963</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2"/>
      <c r="D287" s="243"/>
      <c r="E287" s="243"/>
      <c r="F287" s="243"/>
      <c r="G287" s="243"/>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133</v>
      </c>
      <c r="B288" s="175" t="s">
        <v>2137</v>
      </c>
      <c r="C288" s="185" t="s">
        <v>2075</v>
      </c>
      <c r="D288" s="176" t="s">
        <v>1962</v>
      </c>
      <c r="E288" s="177">
        <v>1</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342</v>
      </c>
      <c r="T288" s="180" t="s">
        <v>311</v>
      </c>
      <c r="U288" s="160">
        <v>0</v>
      </c>
      <c r="V288" s="160">
        <f>ROUND(E288*U288,2)</f>
        <v>0</v>
      </c>
      <c r="W288" s="160"/>
      <c r="X288" s="150"/>
      <c r="Y288" s="150"/>
      <c r="Z288" s="150"/>
      <c r="AA288" s="150"/>
      <c r="AB288" s="150"/>
      <c r="AC288" s="150"/>
      <c r="AD288" s="150"/>
      <c r="AE288" s="150"/>
      <c r="AF288" s="150"/>
      <c r="AG288" s="150" t="s">
        <v>1963</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2"/>
      <c r="D289" s="243"/>
      <c r="E289" s="243"/>
      <c r="F289" s="243"/>
      <c r="G289" s="243"/>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315</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134</v>
      </c>
      <c r="B290" s="175" t="s">
        <v>2138</v>
      </c>
      <c r="C290" s="185" t="s">
        <v>2077</v>
      </c>
      <c r="D290" s="176" t="s">
        <v>1962</v>
      </c>
      <c r="E290" s="177">
        <v>1</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342</v>
      </c>
      <c r="T290" s="180" t="s">
        <v>311</v>
      </c>
      <c r="U290" s="160">
        <v>0</v>
      </c>
      <c r="V290" s="160">
        <f>ROUND(E290*U290,2)</f>
        <v>0</v>
      </c>
      <c r="W290" s="160"/>
      <c r="X290" s="150"/>
      <c r="Y290" s="150"/>
      <c r="Z290" s="150"/>
      <c r="AA290" s="150"/>
      <c r="AB290" s="150"/>
      <c r="AC290" s="150"/>
      <c r="AD290" s="150"/>
      <c r="AE290" s="150"/>
      <c r="AF290" s="150"/>
      <c r="AG290" s="150" t="s">
        <v>1963</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2"/>
      <c r="D291" s="243"/>
      <c r="E291" s="243"/>
      <c r="F291" s="243"/>
      <c r="G291" s="243"/>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315</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135</v>
      </c>
      <c r="B292" s="175" t="s">
        <v>2139</v>
      </c>
      <c r="C292" s="185" t="s">
        <v>2079</v>
      </c>
      <c r="D292" s="176" t="s">
        <v>1962</v>
      </c>
      <c r="E292" s="177">
        <v>1</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342</v>
      </c>
      <c r="T292" s="180" t="s">
        <v>311</v>
      </c>
      <c r="U292" s="160">
        <v>0</v>
      </c>
      <c r="V292" s="160">
        <f>ROUND(E292*U292,2)</f>
        <v>0</v>
      </c>
      <c r="W292" s="160"/>
      <c r="X292" s="150"/>
      <c r="Y292" s="150"/>
      <c r="Z292" s="150"/>
      <c r="AA292" s="150"/>
      <c r="AB292" s="150"/>
      <c r="AC292" s="150"/>
      <c r="AD292" s="150"/>
      <c r="AE292" s="150"/>
      <c r="AF292" s="150"/>
      <c r="AG292" s="150" t="s">
        <v>1963</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2"/>
      <c r="D293" s="243"/>
      <c r="E293" s="243"/>
      <c r="F293" s="243"/>
      <c r="G293" s="243"/>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136</v>
      </c>
      <c r="B294" s="175" t="s">
        <v>2140</v>
      </c>
      <c r="C294" s="185" t="s">
        <v>2081</v>
      </c>
      <c r="D294" s="176" t="s">
        <v>1962</v>
      </c>
      <c r="E294" s="177">
        <v>7</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342</v>
      </c>
      <c r="T294" s="180" t="s">
        <v>311</v>
      </c>
      <c r="U294" s="160">
        <v>0</v>
      </c>
      <c r="V294" s="160">
        <f>ROUND(E294*U294,2)</f>
        <v>0</v>
      </c>
      <c r="W294" s="160"/>
      <c r="X294" s="150"/>
      <c r="Y294" s="150"/>
      <c r="Z294" s="150"/>
      <c r="AA294" s="150"/>
      <c r="AB294" s="150"/>
      <c r="AC294" s="150"/>
      <c r="AD294" s="150"/>
      <c r="AE294" s="150"/>
      <c r="AF294" s="150"/>
      <c r="AG294" s="150" t="s">
        <v>1963</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315</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137</v>
      </c>
      <c r="B296" s="175" t="s">
        <v>2141</v>
      </c>
      <c r="C296" s="185" t="s">
        <v>2083</v>
      </c>
      <c r="D296" s="176" t="s">
        <v>1962</v>
      </c>
      <c r="E296" s="177">
        <v>8</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342</v>
      </c>
      <c r="T296" s="180" t="s">
        <v>311</v>
      </c>
      <c r="U296" s="160">
        <v>0</v>
      </c>
      <c r="V296" s="160">
        <f>ROUND(E296*U296,2)</f>
        <v>0</v>
      </c>
      <c r="W296" s="160"/>
      <c r="X296" s="150"/>
      <c r="Y296" s="150"/>
      <c r="Z296" s="150"/>
      <c r="AA296" s="150"/>
      <c r="AB296" s="150"/>
      <c r="AC296" s="150"/>
      <c r="AD296" s="150"/>
      <c r="AE296" s="150"/>
      <c r="AF296" s="150"/>
      <c r="AG296" s="150" t="s">
        <v>1963</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x14ac:dyDescent="0.2">
      <c r="A298" s="168" t="s">
        <v>305</v>
      </c>
      <c r="B298" s="169" t="s">
        <v>189</v>
      </c>
      <c r="C298" s="184" t="s">
        <v>190</v>
      </c>
      <c r="D298" s="170"/>
      <c r="E298" s="171"/>
      <c r="F298" s="172"/>
      <c r="G298" s="172">
        <f>SUMIF(AG299:AG328,"&lt;&gt;NOR",G299:G328)</f>
        <v>0</v>
      </c>
      <c r="H298" s="172"/>
      <c r="I298" s="172">
        <f>SUM(I299:I328)</f>
        <v>0</v>
      </c>
      <c r="J298" s="172"/>
      <c r="K298" s="172">
        <f>SUM(K299:K328)</f>
        <v>0</v>
      </c>
      <c r="L298" s="172"/>
      <c r="M298" s="172">
        <f>SUM(M299:M328)</f>
        <v>0</v>
      </c>
      <c r="N298" s="172"/>
      <c r="O298" s="172">
        <f>SUM(O299:O328)</f>
        <v>0</v>
      </c>
      <c r="P298" s="172"/>
      <c r="Q298" s="172">
        <f>SUM(Q299:Q328)</f>
        <v>0</v>
      </c>
      <c r="R298" s="172"/>
      <c r="S298" s="172"/>
      <c r="T298" s="173"/>
      <c r="U298" s="167"/>
      <c r="V298" s="167">
        <f>SUM(V299:V328)</f>
        <v>0</v>
      </c>
      <c r="W298" s="167"/>
      <c r="AG298" t="s">
        <v>306</v>
      </c>
    </row>
    <row r="299" spans="1:60" outlineLevel="1" x14ac:dyDescent="0.2">
      <c r="A299" s="174">
        <v>138</v>
      </c>
      <c r="B299" s="175" t="s">
        <v>2142</v>
      </c>
      <c r="C299" s="185" t="s">
        <v>2143</v>
      </c>
      <c r="D299" s="176" t="s">
        <v>929</v>
      </c>
      <c r="E299" s="177">
        <v>1</v>
      </c>
      <c r="F299" s="178"/>
      <c r="G299" s="179">
        <f>ROUND(E299*F299,2)</f>
        <v>0</v>
      </c>
      <c r="H299" s="178"/>
      <c r="I299" s="179">
        <f>ROUND(E299*H299,2)</f>
        <v>0</v>
      </c>
      <c r="J299" s="178"/>
      <c r="K299" s="179">
        <f>ROUND(E299*J299,2)</f>
        <v>0</v>
      </c>
      <c r="L299" s="179">
        <v>21</v>
      </c>
      <c r="M299" s="179">
        <f>G299*(1+L299/100)</f>
        <v>0</v>
      </c>
      <c r="N299" s="179">
        <v>0</v>
      </c>
      <c r="O299" s="179">
        <f>ROUND(E299*N299,2)</f>
        <v>0</v>
      </c>
      <c r="P299" s="179">
        <v>0</v>
      </c>
      <c r="Q299" s="179">
        <f>ROUND(E299*P299,2)</f>
        <v>0</v>
      </c>
      <c r="R299" s="179"/>
      <c r="S299" s="179" t="s">
        <v>342</v>
      </c>
      <c r="T299" s="180" t="s">
        <v>311</v>
      </c>
      <c r="U299" s="160">
        <v>0</v>
      </c>
      <c r="V299" s="160">
        <f>ROUND(E299*U299,2)</f>
        <v>0</v>
      </c>
      <c r="W299" s="160"/>
      <c r="X299" s="150"/>
      <c r="Y299" s="150"/>
      <c r="Z299" s="150"/>
      <c r="AA299" s="150"/>
      <c r="AB299" s="150"/>
      <c r="AC299" s="150"/>
      <c r="AD299" s="150"/>
      <c r="AE299" s="150"/>
      <c r="AF299" s="150"/>
      <c r="AG299" s="150" t="s">
        <v>499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2"/>
      <c r="D300" s="243"/>
      <c r="E300" s="243"/>
      <c r="F300" s="243"/>
      <c r="G300" s="243"/>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315</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74">
        <v>139</v>
      </c>
      <c r="B301" s="175" t="s">
        <v>2144</v>
      </c>
      <c r="C301" s="185" t="s">
        <v>2145</v>
      </c>
      <c r="D301" s="176" t="s">
        <v>929</v>
      </c>
      <c r="E301" s="177">
        <v>4</v>
      </c>
      <c r="F301" s="178"/>
      <c r="G301" s="179">
        <f>ROUND(E301*F301,2)</f>
        <v>0</v>
      </c>
      <c r="H301" s="178"/>
      <c r="I301" s="179">
        <f>ROUND(E301*H301,2)</f>
        <v>0</v>
      </c>
      <c r="J301" s="178"/>
      <c r="K301" s="179">
        <f>ROUND(E301*J301,2)</f>
        <v>0</v>
      </c>
      <c r="L301" s="179">
        <v>21</v>
      </c>
      <c r="M301" s="179">
        <f>G301*(1+L301/100)</f>
        <v>0</v>
      </c>
      <c r="N301" s="179">
        <v>0</v>
      </c>
      <c r="O301" s="179">
        <f>ROUND(E301*N301,2)</f>
        <v>0</v>
      </c>
      <c r="P301" s="179">
        <v>0</v>
      </c>
      <c r="Q301" s="179">
        <f>ROUND(E301*P301,2)</f>
        <v>0</v>
      </c>
      <c r="R301" s="179"/>
      <c r="S301" s="179" t="s">
        <v>342</v>
      </c>
      <c r="T301" s="180" t="s">
        <v>311</v>
      </c>
      <c r="U301" s="160">
        <v>0</v>
      </c>
      <c r="V301" s="160">
        <f>ROUND(E301*U301,2)</f>
        <v>0</v>
      </c>
      <c r="W301" s="160"/>
      <c r="X301" s="150"/>
      <c r="Y301" s="150"/>
      <c r="Z301" s="150"/>
      <c r="AA301" s="150"/>
      <c r="AB301" s="150"/>
      <c r="AC301" s="150"/>
      <c r="AD301" s="150"/>
      <c r="AE301" s="150"/>
      <c r="AF301" s="150"/>
      <c r="AG301" s="150" t="s">
        <v>499</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2"/>
      <c r="D302" s="243"/>
      <c r="E302" s="243"/>
      <c r="F302" s="243"/>
      <c r="G302" s="243"/>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315</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74">
        <v>140</v>
      </c>
      <c r="B303" s="175" t="s">
        <v>2146</v>
      </c>
      <c r="C303" s="185" t="s">
        <v>2147</v>
      </c>
      <c r="D303" s="176" t="s">
        <v>929</v>
      </c>
      <c r="E303" s="177">
        <v>5</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342</v>
      </c>
      <c r="T303" s="180" t="s">
        <v>311</v>
      </c>
      <c r="U303" s="160">
        <v>0</v>
      </c>
      <c r="V303" s="160">
        <f>ROUND(E303*U303,2)</f>
        <v>0</v>
      </c>
      <c r="W303" s="160"/>
      <c r="X303" s="150"/>
      <c r="Y303" s="150"/>
      <c r="Z303" s="150"/>
      <c r="AA303" s="150"/>
      <c r="AB303" s="150"/>
      <c r="AC303" s="150"/>
      <c r="AD303" s="150"/>
      <c r="AE303" s="150"/>
      <c r="AF303" s="150"/>
      <c r="AG303" s="150" t="s">
        <v>499</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2"/>
      <c r="D304" s="243"/>
      <c r="E304" s="243"/>
      <c r="F304" s="243"/>
      <c r="G304" s="243"/>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315</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ht="22.5" outlineLevel="1" x14ac:dyDescent="0.2">
      <c r="A305" s="174">
        <v>141</v>
      </c>
      <c r="B305" s="175" t="s">
        <v>2148</v>
      </c>
      <c r="C305" s="185" t="s">
        <v>2149</v>
      </c>
      <c r="D305" s="176" t="s">
        <v>1962</v>
      </c>
      <c r="E305" s="177">
        <v>2</v>
      </c>
      <c r="F305" s="178"/>
      <c r="G305" s="179">
        <f>ROUND(E305*F305,2)</f>
        <v>0</v>
      </c>
      <c r="H305" s="178"/>
      <c r="I305" s="179">
        <f>ROUND(E305*H305,2)</f>
        <v>0</v>
      </c>
      <c r="J305" s="178"/>
      <c r="K305" s="179">
        <f>ROUND(E305*J305,2)</f>
        <v>0</v>
      </c>
      <c r="L305" s="179">
        <v>21</v>
      </c>
      <c r="M305" s="179">
        <f>G305*(1+L305/100)</f>
        <v>0</v>
      </c>
      <c r="N305" s="179">
        <v>0</v>
      </c>
      <c r="O305" s="179">
        <f>ROUND(E305*N305,2)</f>
        <v>0</v>
      </c>
      <c r="P305" s="179">
        <v>0</v>
      </c>
      <c r="Q305" s="179">
        <f>ROUND(E305*P305,2)</f>
        <v>0</v>
      </c>
      <c r="R305" s="179"/>
      <c r="S305" s="179" t="s">
        <v>342</v>
      </c>
      <c r="T305" s="180" t="s">
        <v>311</v>
      </c>
      <c r="U305" s="160">
        <v>0</v>
      </c>
      <c r="V305" s="160">
        <f>ROUND(E305*U305,2)</f>
        <v>0</v>
      </c>
      <c r="W305" s="160"/>
      <c r="X305" s="150"/>
      <c r="Y305" s="150"/>
      <c r="Z305" s="150"/>
      <c r="AA305" s="150"/>
      <c r="AB305" s="150"/>
      <c r="AC305" s="150"/>
      <c r="AD305" s="150"/>
      <c r="AE305" s="150"/>
      <c r="AF305" s="150"/>
      <c r="AG305" s="150" t="s">
        <v>1963</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2"/>
      <c r="D306" s="243"/>
      <c r="E306" s="243"/>
      <c r="F306" s="243"/>
      <c r="G306" s="243"/>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315</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2.5" outlineLevel="1" x14ac:dyDescent="0.2">
      <c r="A307" s="174">
        <v>142</v>
      </c>
      <c r="B307" s="175" t="s">
        <v>2150</v>
      </c>
      <c r="C307" s="185" t="s">
        <v>2151</v>
      </c>
      <c r="D307" s="176" t="s">
        <v>1962</v>
      </c>
      <c r="E307" s="177">
        <v>1</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342</v>
      </c>
      <c r="T307" s="180" t="s">
        <v>311</v>
      </c>
      <c r="U307" s="160">
        <v>0</v>
      </c>
      <c r="V307" s="160">
        <f>ROUND(E307*U307,2)</f>
        <v>0</v>
      </c>
      <c r="W307" s="160"/>
      <c r="X307" s="150"/>
      <c r="Y307" s="150"/>
      <c r="Z307" s="150"/>
      <c r="AA307" s="150"/>
      <c r="AB307" s="150"/>
      <c r="AC307" s="150"/>
      <c r="AD307" s="150"/>
      <c r="AE307" s="150"/>
      <c r="AF307" s="150"/>
      <c r="AG307" s="150" t="s">
        <v>1963</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42"/>
      <c r="D308" s="243"/>
      <c r="E308" s="243"/>
      <c r="F308" s="243"/>
      <c r="G308" s="243"/>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315</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74">
        <v>143</v>
      </c>
      <c r="B309" s="175" t="s">
        <v>2152</v>
      </c>
      <c r="C309" s="185" t="s">
        <v>2153</v>
      </c>
      <c r="D309" s="176" t="s">
        <v>1962</v>
      </c>
      <c r="E309" s="177">
        <v>1</v>
      </c>
      <c r="F309" s="178"/>
      <c r="G309" s="179">
        <f>ROUND(E309*F309,2)</f>
        <v>0</v>
      </c>
      <c r="H309" s="178"/>
      <c r="I309" s="179">
        <f>ROUND(E309*H309,2)</f>
        <v>0</v>
      </c>
      <c r="J309" s="178"/>
      <c r="K309" s="179">
        <f>ROUND(E309*J309,2)</f>
        <v>0</v>
      </c>
      <c r="L309" s="179">
        <v>21</v>
      </c>
      <c r="M309" s="179">
        <f>G309*(1+L309/100)</f>
        <v>0</v>
      </c>
      <c r="N309" s="179">
        <v>0</v>
      </c>
      <c r="O309" s="179">
        <f>ROUND(E309*N309,2)</f>
        <v>0</v>
      </c>
      <c r="P309" s="179">
        <v>0</v>
      </c>
      <c r="Q309" s="179">
        <f>ROUND(E309*P309,2)</f>
        <v>0</v>
      </c>
      <c r="R309" s="179"/>
      <c r="S309" s="179" t="s">
        <v>342</v>
      </c>
      <c r="T309" s="180" t="s">
        <v>311</v>
      </c>
      <c r="U309" s="160">
        <v>0</v>
      </c>
      <c r="V309" s="160">
        <f>ROUND(E309*U309,2)</f>
        <v>0</v>
      </c>
      <c r="W309" s="160"/>
      <c r="X309" s="150"/>
      <c r="Y309" s="150"/>
      <c r="Z309" s="150"/>
      <c r="AA309" s="150"/>
      <c r="AB309" s="150"/>
      <c r="AC309" s="150"/>
      <c r="AD309" s="150"/>
      <c r="AE309" s="150"/>
      <c r="AF309" s="150"/>
      <c r="AG309" s="150" t="s">
        <v>1963</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2"/>
      <c r="D310" s="243"/>
      <c r="E310" s="243"/>
      <c r="F310" s="243"/>
      <c r="G310" s="243"/>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315</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2.5" outlineLevel="1" x14ac:dyDescent="0.2">
      <c r="A311" s="174">
        <v>144</v>
      </c>
      <c r="B311" s="175" t="s">
        <v>2154</v>
      </c>
      <c r="C311" s="185" t="s">
        <v>2155</v>
      </c>
      <c r="D311" s="176" t="s">
        <v>1962</v>
      </c>
      <c r="E311" s="177">
        <v>1</v>
      </c>
      <c r="F311" s="178"/>
      <c r="G311" s="179">
        <f>ROUND(E311*F311,2)</f>
        <v>0</v>
      </c>
      <c r="H311" s="178"/>
      <c r="I311" s="179">
        <f>ROUND(E311*H311,2)</f>
        <v>0</v>
      </c>
      <c r="J311" s="178"/>
      <c r="K311" s="179">
        <f>ROUND(E311*J311,2)</f>
        <v>0</v>
      </c>
      <c r="L311" s="179">
        <v>21</v>
      </c>
      <c r="M311" s="179">
        <f>G311*(1+L311/100)</f>
        <v>0</v>
      </c>
      <c r="N311" s="179">
        <v>0</v>
      </c>
      <c r="O311" s="179">
        <f>ROUND(E311*N311,2)</f>
        <v>0</v>
      </c>
      <c r="P311" s="179">
        <v>0</v>
      </c>
      <c r="Q311" s="179">
        <f>ROUND(E311*P311,2)</f>
        <v>0</v>
      </c>
      <c r="R311" s="179"/>
      <c r="S311" s="179" t="s">
        <v>342</v>
      </c>
      <c r="T311" s="180" t="s">
        <v>311</v>
      </c>
      <c r="U311" s="160">
        <v>0</v>
      </c>
      <c r="V311" s="160">
        <f>ROUND(E311*U311,2)</f>
        <v>0</v>
      </c>
      <c r="W311" s="160"/>
      <c r="X311" s="150"/>
      <c r="Y311" s="150"/>
      <c r="Z311" s="150"/>
      <c r="AA311" s="150"/>
      <c r="AB311" s="150"/>
      <c r="AC311" s="150"/>
      <c r="AD311" s="150"/>
      <c r="AE311" s="150"/>
      <c r="AF311" s="150"/>
      <c r="AG311" s="150" t="s">
        <v>1963</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2"/>
      <c r="D312" s="243"/>
      <c r="E312" s="243"/>
      <c r="F312" s="243"/>
      <c r="G312" s="243"/>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315</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145</v>
      </c>
      <c r="B313" s="175" t="s">
        <v>2156</v>
      </c>
      <c r="C313" s="185" t="s">
        <v>2157</v>
      </c>
      <c r="D313" s="176" t="s">
        <v>929</v>
      </c>
      <c r="E313" s="177">
        <v>2</v>
      </c>
      <c r="F313" s="178"/>
      <c r="G313" s="179">
        <f>ROUND(E313*F313,2)</f>
        <v>0</v>
      </c>
      <c r="H313" s="178"/>
      <c r="I313" s="179">
        <f>ROUND(E313*H313,2)</f>
        <v>0</v>
      </c>
      <c r="J313" s="178"/>
      <c r="K313" s="179">
        <f>ROUND(E313*J313,2)</f>
        <v>0</v>
      </c>
      <c r="L313" s="179">
        <v>21</v>
      </c>
      <c r="M313" s="179">
        <f>G313*(1+L313/100)</f>
        <v>0</v>
      </c>
      <c r="N313" s="179">
        <v>0</v>
      </c>
      <c r="O313" s="179">
        <f>ROUND(E313*N313,2)</f>
        <v>0</v>
      </c>
      <c r="P313" s="179">
        <v>0</v>
      </c>
      <c r="Q313" s="179">
        <f>ROUND(E313*P313,2)</f>
        <v>0</v>
      </c>
      <c r="R313" s="179"/>
      <c r="S313" s="179" t="s">
        <v>342</v>
      </c>
      <c r="T313" s="180" t="s">
        <v>311</v>
      </c>
      <c r="U313" s="160">
        <v>0</v>
      </c>
      <c r="V313" s="160">
        <f>ROUND(E313*U313,2)</f>
        <v>0</v>
      </c>
      <c r="W313" s="160"/>
      <c r="X313" s="150"/>
      <c r="Y313" s="150"/>
      <c r="Z313" s="150"/>
      <c r="AA313" s="150"/>
      <c r="AB313" s="150"/>
      <c r="AC313" s="150"/>
      <c r="AD313" s="150"/>
      <c r="AE313" s="150"/>
      <c r="AF313" s="150"/>
      <c r="AG313" s="150" t="s">
        <v>1963</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2"/>
      <c r="D314" s="243"/>
      <c r="E314" s="243"/>
      <c r="F314" s="243"/>
      <c r="G314" s="243"/>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74">
        <v>146</v>
      </c>
      <c r="B315" s="175" t="s">
        <v>2158</v>
      </c>
      <c r="C315" s="185" t="s">
        <v>2159</v>
      </c>
      <c r="D315" s="176" t="s">
        <v>929</v>
      </c>
      <c r="E315" s="177">
        <v>2</v>
      </c>
      <c r="F315" s="178"/>
      <c r="G315" s="179">
        <f>ROUND(E315*F315,2)</f>
        <v>0</v>
      </c>
      <c r="H315" s="178"/>
      <c r="I315" s="179">
        <f>ROUND(E315*H315,2)</f>
        <v>0</v>
      </c>
      <c r="J315" s="178"/>
      <c r="K315" s="179">
        <f>ROUND(E315*J315,2)</f>
        <v>0</v>
      </c>
      <c r="L315" s="179">
        <v>21</v>
      </c>
      <c r="M315" s="179">
        <f>G315*(1+L315/100)</f>
        <v>0</v>
      </c>
      <c r="N315" s="179">
        <v>0</v>
      </c>
      <c r="O315" s="179">
        <f>ROUND(E315*N315,2)</f>
        <v>0</v>
      </c>
      <c r="P315" s="179">
        <v>0</v>
      </c>
      <c r="Q315" s="179">
        <f>ROUND(E315*P315,2)</f>
        <v>0</v>
      </c>
      <c r="R315" s="179"/>
      <c r="S315" s="179" t="s">
        <v>342</v>
      </c>
      <c r="T315" s="180" t="s">
        <v>311</v>
      </c>
      <c r="U315" s="160">
        <v>0</v>
      </c>
      <c r="V315" s="160">
        <f>ROUND(E315*U315,2)</f>
        <v>0</v>
      </c>
      <c r="W315" s="160"/>
      <c r="X315" s="150"/>
      <c r="Y315" s="150"/>
      <c r="Z315" s="150"/>
      <c r="AA315" s="150"/>
      <c r="AB315" s="150"/>
      <c r="AC315" s="150"/>
      <c r="AD315" s="150"/>
      <c r="AE315" s="150"/>
      <c r="AF315" s="150"/>
      <c r="AG315" s="150" t="s">
        <v>1963</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2"/>
      <c r="D316" s="243"/>
      <c r="E316" s="243"/>
      <c r="F316" s="243"/>
      <c r="G316" s="243"/>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315</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4">
        <v>147</v>
      </c>
      <c r="B317" s="175" t="s">
        <v>2160</v>
      </c>
      <c r="C317" s="185" t="s">
        <v>2161</v>
      </c>
      <c r="D317" s="176" t="s">
        <v>929</v>
      </c>
      <c r="E317" s="177">
        <v>1</v>
      </c>
      <c r="F317" s="178"/>
      <c r="G317" s="179">
        <f>ROUND(E317*F317,2)</f>
        <v>0</v>
      </c>
      <c r="H317" s="178"/>
      <c r="I317" s="179">
        <f>ROUND(E317*H317,2)</f>
        <v>0</v>
      </c>
      <c r="J317" s="178"/>
      <c r="K317" s="179">
        <f>ROUND(E317*J317,2)</f>
        <v>0</v>
      </c>
      <c r="L317" s="179">
        <v>21</v>
      </c>
      <c r="M317" s="179">
        <f>G317*(1+L317/100)</f>
        <v>0</v>
      </c>
      <c r="N317" s="179">
        <v>0</v>
      </c>
      <c r="O317" s="179">
        <f>ROUND(E317*N317,2)</f>
        <v>0</v>
      </c>
      <c r="P317" s="179">
        <v>0</v>
      </c>
      <c r="Q317" s="179">
        <f>ROUND(E317*P317,2)</f>
        <v>0</v>
      </c>
      <c r="R317" s="179"/>
      <c r="S317" s="179" t="s">
        <v>342</v>
      </c>
      <c r="T317" s="180" t="s">
        <v>311</v>
      </c>
      <c r="U317" s="160">
        <v>0</v>
      </c>
      <c r="V317" s="160">
        <f>ROUND(E317*U317,2)</f>
        <v>0</v>
      </c>
      <c r="W317" s="160"/>
      <c r="X317" s="150"/>
      <c r="Y317" s="150"/>
      <c r="Z317" s="150"/>
      <c r="AA317" s="150"/>
      <c r="AB317" s="150"/>
      <c r="AC317" s="150"/>
      <c r="AD317" s="150"/>
      <c r="AE317" s="150"/>
      <c r="AF317" s="150"/>
      <c r="AG317" s="150" t="s">
        <v>1963</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2"/>
      <c r="D318" s="243"/>
      <c r="E318" s="243"/>
      <c r="F318" s="243"/>
      <c r="G318" s="243"/>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315</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74">
        <v>148</v>
      </c>
      <c r="B319" s="175" t="s">
        <v>2162</v>
      </c>
      <c r="C319" s="185" t="s">
        <v>2163</v>
      </c>
      <c r="D319" s="176" t="s">
        <v>929</v>
      </c>
      <c r="E319" s="177">
        <v>2</v>
      </c>
      <c r="F319" s="178"/>
      <c r="G319" s="179">
        <f>ROUND(E319*F319,2)</f>
        <v>0</v>
      </c>
      <c r="H319" s="178"/>
      <c r="I319" s="179">
        <f>ROUND(E319*H319,2)</f>
        <v>0</v>
      </c>
      <c r="J319" s="178"/>
      <c r="K319" s="179">
        <f>ROUND(E319*J319,2)</f>
        <v>0</v>
      </c>
      <c r="L319" s="179">
        <v>21</v>
      </c>
      <c r="M319" s="179">
        <f>G319*(1+L319/100)</f>
        <v>0</v>
      </c>
      <c r="N319" s="179">
        <v>0</v>
      </c>
      <c r="O319" s="179">
        <f>ROUND(E319*N319,2)</f>
        <v>0</v>
      </c>
      <c r="P319" s="179">
        <v>0</v>
      </c>
      <c r="Q319" s="179">
        <f>ROUND(E319*P319,2)</f>
        <v>0</v>
      </c>
      <c r="R319" s="179"/>
      <c r="S319" s="179" t="s">
        <v>342</v>
      </c>
      <c r="T319" s="180" t="s">
        <v>311</v>
      </c>
      <c r="U319" s="160">
        <v>0</v>
      </c>
      <c r="V319" s="160">
        <f>ROUND(E319*U319,2)</f>
        <v>0</v>
      </c>
      <c r="W319" s="160"/>
      <c r="X319" s="150"/>
      <c r="Y319" s="150"/>
      <c r="Z319" s="150"/>
      <c r="AA319" s="150"/>
      <c r="AB319" s="150"/>
      <c r="AC319" s="150"/>
      <c r="AD319" s="150"/>
      <c r="AE319" s="150"/>
      <c r="AF319" s="150"/>
      <c r="AG319" s="150" t="s">
        <v>1963</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42"/>
      <c r="D320" s="243"/>
      <c r="E320" s="243"/>
      <c r="F320" s="243"/>
      <c r="G320" s="243"/>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315</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4">
        <v>149</v>
      </c>
      <c r="B321" s="175" t="s">
        <v>2164</v>
      </c>
      <c r="C321" s="185" t="s">
        <v>2165</v>
      </c>
      <c r="D321" s="176" t="s">
        <v>405</v>
      </c>
      <c r="E321" s="177">
        <v>3</v>
      </c>
      <c r="F321" s="178"/>
      <c r="G321" s="179">
        <f>ROUND(E321*F321,2)</f>
        <v>0</v>
      </c>
      <c r="H321" s="178"/>
      <c r="I321" s="179">
        <f>ROUND(E321*H321,2)</f>
        <v>0</v>
      </c>
      <c r="J321" s="178"/>
      <c r="K321" s="179">
        <f>ROUND(E321*J321,2)</f>
        <v>0</v>
      </c>
      <c r="L321" s="179">
        <v>21</v>
      </c>
      <c r="M321" s="179">
        <f>G321*(1+L321/100)</f>
        <v>0</v>
      </c>
      <c r="N321" s="179">
        <v>0</v>
      </c>
      <c r="O321" s="179">
        <f>ROUND(E321*N321,2)</f>
        <v>0</v>
      </c>
      <c r="P321" s="179">
        <v>0</v>
      </c>
      <c r="Q321" s="179">
        <f>ROUND(E321*P321,2)</f>
        <v>0</v>
      </c>
      <c r="R321" s="179"/>
      <c r="S321" s="179" t="s">
        <v>342</v>
      </c>
      <c r="T321" s="180" t="s">
        <v>311</v>
      </c>
      <c r="U321" s="160">
        <v>0</v>
      </c>
      <c r="V321" s="160">
        <f>ROUND(E321*U321,2)</f>
        <v>0</v>
      </c>
      <c r="W321" s="160"/>
      <c r="X321" s="150"/>
      <c r="Y321" s="150"/>
      <c r="Z321" s="150"/>
      <c r="AA321" s="150"/>
      <c r="AB321" s="150"/>
      <c r="AC321" s="150"/>
      <c r="AD321" s="150"/>
      <c r="AE321" s="150"/>
      <c r="AF321" s="150"/>
      <c r="AG321" s="150" t="s">
        <v>1963</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2"/>
      <c r="D322" s="243"/>
      <c r="E322" s="243"/>
      <c r="F322" s="243"/>
      <c r="G322" s="243"/>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150</v>
      </c>
      <c r="B323" s="175" t="s">
        <v>2166</v>
      </c>
      <c r="C323" s="185" t="s">
        <v>2167</v>
      </c>
      <c r="D323" s="176" t="s">
        <v>405</v>
      </c>
      <c r="E323" s="177">
        <v>6.4</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342</v>
      </c>
      <c r="T323" s="180" t="s">
        <v>311</v>
      </c>
      <c r="U323" s="160">
        <v>0</v>
      </c>
      <c r="V323" s="160">
        <f>ROUND(E323*U323,2)</f>
        <v>0</v>
      </c>
      <c r="W323" s="160"/>
      <c r="X323" s="150"/>
      <c r="Y323" s="150"/>
      <c r="Z323" s="150"/>
      <c r="AA323" s="150"/>
      <c r="AB323" s="150"/>
      <c r="AC323" s="150"/>
      <c r="AD323" s="150"/>
      <c r="AE323" s="150"/>
      <c r="AF323" s="150"/>
      <c r="AG323" s="150" t="s">
        <v>1963</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2"/>
      <c r="D324" s="243"/>
      <c r="E324" s="243"/>
      <c r="F324" s="243"/>
      <c r="G324" s="243"/>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315</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74">
        <v>151</v>
      </c>
      <c r="B325" s="175" t="s">
        <v>2168</v>
      </c>
      <c r="C325" s="185" t="s">
        <v>2169</v>
      </c>
      <c r="D325" s="176" t="s">
        <v>929</v>
      </c>
      <c r="E325" s="177">
        <v>20</v>
      </c>
      <c r="F325" s="178"/>
      <c r="G325" s="179">
        <f>ROUND(E325*F325,2)</f>
        <v>0</v>
      </c>
      <c r="H325" s="178"/>
      <c r="I325" s="179">
        <f>ROUND(E325*H325,2)</f>
        <v>0</v>
      </c>
      <c r="J325" s="178"/>
      <c r="K325" s="179">
        <f>ROUND(E325*J325,2)</f>
        <v>0</v>
      </c>
      <c r="L325" s="179">
        <v>21</v>
      </c>
      <c r="M325" s="179">
        <f>G325*(1+L325/100)</f>
        <v>0</v>
      </c>
      <c r="N325" s="179">
        <v>0</v>
      </c>
      <c r="O325" s="179">
        <f>ROUND(E325*N325,2)</f>
        <v>0</v>
      </c>
      <c r="P325" s="179">
        <v>0</v>
      </c>
      <c r="Q325" s="179">
        <f>ROUND(E325*P325,2)</f>
        <v>0</v>
      </c>
      <c r="R325" s="179"/>
      <c r="S325" s="179" t="s">
        <v>342</v>
      </c>
      <c r="T325" s="180" t="s">
        <v>311</v>
      </c>
      <c r="U325" s="160">
        <v>0</v>
      </c>
      <c r="V325" s="160">
        <f>ROUND(E325*U325,2)</f>
        <v>0</v>
      </c>
      <c r="W325" s="160"/>
      <c r="X325" s="150"/>
      <c r="Y325" s="150"/>
      <c r="Z325" s="150"/>
      <c r="AA325" s="150"/>
      <c r="AB325" s="150"/>
      <c r="AC325" s="150"/>
      <c r="AD325" s="150"/>
      <c r="AE325" s="150"/>
      <c r="AF325" s="150"/>
      <c r="AG325" s="150" t="s">
        <v>1963</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2"/>
      <c r="D326" s="243"/>
      <c r="E326" s="243"/>
      <c r="F326" s="243"/>
      <c r="G326" s="243"/>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315</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74">
        <v>152</v>
      </c>
      <c r="B327" s="175" t="s">
        <v>2170</v>
      </c>
      <c r="C327" s="185" t="s">
        <v>2171</v>
      </c>
      <c r="D327" s="176" t="s">
        <v>929</v>
      </c>
      <c r="E327" s="177">
        <v>40</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342</v>
      </c>
      <c r="T327" s="180" t="s">
        <v>311</v>
      </c>
      <c r="U327" s="160">
        <v>0</v>
      </c>
      <c r="V327" s="160">
        <f>ROUND(E327*U327,2)</f>
        <v>0</v>
      </c>
      <c r="W327" s="160"/>
      <c r="X327" s="150"/>
      <c r="Y327" s="150"/>
      <c r="Z327" s="150"/>
      <c r="AA327" s="150"/>
      <c r="AB327" s="150"/>
      <c r="AC327" s="150"/>
      <c r="AD327" s="150"/>
      <c r="AE327" s="150"/>
      <c r="AF327" s="150"/>
      <c r="AG327" s="150" t="s">
        <v>1963</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2"/>
      <c r="D328" s="243"/>
      <c r="E328" s="243"/>
      <c r="F328" s="243"/>
      <c r="G328" s="243"/>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315</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x14ac:dyDescent="0.2">
      <c r="A329" s="168" t="s">
        <v>305</v>
      </c>
      <c r="B329" s="169" t="s">
        <v>191</v>
      </c>
      <c r="C329" s="184" t="s">
        <v>192</v>
      </c>
      <c r="D329" s="170"/>
      <c r="E329" s="171"/>
      <c r="F329" s="172"/>
      <c r="G329" s="172">
        <f>SUMIF(AG330:AG448,"&lt;&gt;NOR",G330:G448)</f>
        <v>0</v>
      </c>
      <c r="H329" s="172"/>
      <c r="I329" s="172">
        <f>SUM(I330:I448)</f>
        <v>0</v>
      </c>
      <c r="J329" s="172"/>
      <c r="K329" s="172">
        <f>SUM(K330:K448)</f>
        <v>0</v>
      </c>
      <c r="L329" s="172"/>
      <c r="M329" s="172">
        <f>SUM(M330:M448)</f>
        <v>0</v>
      </c>
      <c r="N329" s="172"/>
      <c r="O329" s="172">
        <f>SUM(O330:O448)</f>
        <v>0</v>
      </c>
      <c r="P329" s="172"/>
      <c r="Q329" s="172">
        <f>SUM(Q330:Q448)</f>
        <v>0</v>
      </c>
      <c r="R329" s="172"/>
      <c r="S329" s="172"/>
      <c r="T329" s="173"/>
      <c r="U329" s="167"/>
      <c r="V329" s="167">
        <f>SUM(V330:V448)</f>
        <v>0</v>
      </c>
      <c r="W329" s="167"/>
      <c r="AG329" t="s">
        <v>306</v>
      </c>
    </row>
    <row r="330" spans="1:60" outlineLevel="1" x14ac:dyDescent="0.2">
      <c r="A330" s="174">
        <v>153</v>
      </c>
      <c r="B330" s="175" t="s">
        <v>2172</v>
      </c>
      <c r="C330" s="185" t="s">
        <v>2173</v>
      </c>
      <c r="D330" s="176" t="s">
        <v>1962</v>
      </c>
      <c r="E330" s="177">
        <v>1</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342</v>
      </c>
      <c r="T330" s="180" t="s">
        <v>311</v>
      </c>
      <c r="U330" s="160">
        <v>0</v>
      </c>
      <c r="V330" s="160">
        <f>ROUND(E330*U330,2)</f>
        <v>0</v>
      </c>
      <c r="W330" s="160"/>
      <c r="X330" s="150"/>
      <c r="Y330" s="150"/>
      <c r="Z330" s="150"/>
      <c r="AA330" s="150"/>
      <c r="AB330" s="150"/>
      <c r="AC330" s="150"/>
      <c r="AD330" s="150"/>
      <c r="AE330" s="150"/>
      <c r="AF330" s="150"/>
      <c r="AG330" s="150" t="s">
        <v>499</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2"/>
      <c r="D331" s="243"/>
      <c r="E331" s="243"/>
      <c r="F331" s="243"/>
      <c r="G331" s="243"/>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315</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154</v>
      </c>
      <c r="B332" s="175" t="s">
        <v>2174</v>
      </c>
      <c r="C332" s="185" t="s">
        <v>2175</v>
      </c>
      <c r="D332" s="176" t="s">
        <v>1962</v>
      </c>
      <c r="E332" s="177">
        <v>2</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342</v>
      </c>
      <c r="T332" s="180" t="s">
        <v>311</v>
      </c>
      <c r="U332" s="160">
        <v>0</v>
      </c>
      <c r="V332" s="160">
        <f>ROUND(E332*U332,2)</f>
        <v>0</v>
      </c>
      <c r="W332" s="160"/>
      <c r="X332" s="150"/>
      <c r="Y332" s="150"/>
      <c r="Z332" s="150"/>
      <c r="AA332" s="150"/>
      <c r="AB332" s="150"/>
      <c r="AC332" s="150"/>
      <c r="AD332" s="150"/>
      <c r="AE332" s="150"/>
      <c r="AF332" s="150"/>
      <c r="AG332" s="150" t="s">
        <v>499</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2"/>
      <c r="D333" s="243"/>
      <c r="E333" s="243"/>
      <c r="F333" s="243"/>
      <c r="G333" s="243"/>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315</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155</v>
      </c>
      <c r="B334" s="175" t="s">
        <v>2176</v>
      </c>
      <c r="C334" s="185" t="s">
        <v>2177</v>
      </c>
      <c r="D334" s="176" t="s">
        <v>1962</v>
      </c>
      <c r="E334" s="177">
        <v>1</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342</v>
      </c>
      <c r="T334" s="180" t="s">
        <v>311</v>
      </c>
      <c r="U334" s="160">
        <v>0</v>
      </c>
      <c r="V334" s="160">
        <f>ROUND(E334*U334,2)</f>
        <v>0</v>
      </c>
      <c r="W334" s="160"/>
      <c r="X334" s="150"/>
      <c r="Y334" s="150"/>
      <c r="Z334" s="150"/>
      <c r="AA334" s="150"/>
      <c r="AB334" s="150"/>
      <c r="AC334" s="150"/>
      <c r="AD334" s="150"/>
      <c r="AE334" s="150"/>
      <c r="AF334" s="150"/>
      <c r="AG334" s="150" t="s">
        <v>499</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315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156</v>
      </c>
      <c r="B336" s="175" t="s">
        <v>2178</v>
      </c>
      <c r="C336" s="185" t="s">
        <v>2179</v>
      </c>
      <c r="D336" s="176" t="s">
        <v>1962</v>
      </c>
      <c r="E336" s="177">
        <v>1</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342</v>
      </c>
      <c r="T336" s="180" t="s">
        <v>311</v>
      </c>
      <c r="U336" s="160">
        <v>0</v>
      </c>
      <c r="V336" s="160">
        <f>ROUND(E336*U336,2)</f>
        <v>0</v>
      </c>
      <c r="W336" s="160"/>
      <c r="X336" s="150"/>
      <c r="Y336" s="150"/>
      <c r="Z336" s="150"/>
      <c r="AA336" s="150"/>
      <c r="AB336" s="150"/>
      <c r="AC336" s="150"/>
      <c r="AD336" s="150"/>
      <c r="AE336" s="150"/>
      <c r="AF336" s="150"/>
      <c r="AG336" s="150" t="s">
        <v>499</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315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157</v>
      </c>
      <c r="B338" s="175" t="s">
        <v>2180</v>
      </c>
      <c r="C338" s="185" t="s">
        <v>2175</v>
      </c>
      <c r="D338" s="176" t="s">
        <v>1962</v>
      </c>
      <c r="E338" s="177">
        <v>2</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342</v>
      </c>
      <c r="T338" s="180" t="s">
        <v>311</v>
      </c>
      <c r="U338" s="160">
        <v>0</v>
      </c>
      <c r="V338" s="160">
        <f>ROUND(E338*U338,2)</f>
        <v>0</v>
      </c>
      <c r="W338" s="160"/>
      <c r="X338" s="150"/>
      <c r="Y338" s="150"/>
      <c r="Z338" s="150"/>
      <c r="AA338" s="150"/>
      <c r="AB338" s="150"/>
      <c r="AC338" s="150"/>
      <c r="AD338" s="150"/>
      <c r="AE338" s="150"/>
      <c r="AF338" s="150"/>
      <c r="AG338" s="150" t="s">
        <v>499</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315</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74">
        <v>158</v>
      </c>
      <c r="B340" s="175" t="s">
        <v>2181</v>
      </c>
      <c r="C340" s="185" t="s">
        <v>2177</v>
      </c>
      <c r="D340" s="176" t="s">
        <v>1962</v>
      </c>
      <c r="E340" s="177">
        <v>1</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342</v>
      </c>
      <c r="T340" s="180" t="s">
        <v>311</v>
      </c>
      <c r="U340" s="160">
        <v>0</v>
      </c>
      <c r="V340" s="160">
        <f>ROUND(E340*U340,2)</f>
        <v>0</v>
      </c>
      <c r="W340" s="160"/>
      <c r="X340" s="150"/>
      <c r="Y340" s="150"/>
      <c r="Z340" s="150"/>
      <c r="AA340" s="150"/>
      <c r="AB340" s="150"/>
      <c r="AC340" s="150"/>
      <c r="AD340" s="150"/>
      <c r="AE340" s="150"/>
      <c r="AF340" s="150"/>
      <c r="AG340" s="150" t="s">
        <v>499</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315</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159</v>
      </c>
      <c r="B342" s="175" t="s">
        <v>2182</v>
      </c>
      <c r="C342" s="185" t="s">
        <v>2183</v>
      </c>
      <c r="D342" s="176" t="s">
        <v>1962</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342</v>
      </c>
      <c r="T342" s="180" t="s">
        <v>311</v>
      </c>
      <c r="U342" s="160">
        <v>0</v>
      </c>
      <c r="V342" s="160">
        <f>ROUND(E342*U342,2)</f>
        <v>0</v>
      </c>
      <c r="W342" s="160"/>
      <c r="X342" s="150"/>
      <c r="Y342" s="150"/>
      <c r="Z342" s="150"/>
      <c r="AA342" s="150"/>
      <c r="AB342" s="150"/>
      <c r="AC342" s="150"/>
      <c r="AD342" s="150"/>
      <c r="AE342" s="150"/>
      <c r="AF342" s="150"/>
      <c r="AG342" s="150" t="s">
        <v>499</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2"/>
      <c r="D343" s="243"/>
      <c r="E343" s="243"/>
      <c r="F343" s="243"/>
      <c r="G343" s="243"/>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315</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74">
        <v>160</v>
      </c>
      <c r="B344" s="175" t="s">
        <v>2184</v>
      </c>
      <c r="C344" s="185" t="s">
        <v>2175</v>
      </c>
      <c r="D344" s="176" t="s">
        <v>1962</v>
      </c>
      <c r="E344" s="177">
        <v>2</v>
      </c>
      <c r="F344" s="178"/>
      <c r="G344" s="179">
        <f>ROUND(E344*F344,2)</f>
        <v>0</v>
      </c>
      <c r="H344" s="178"/>
      <c r="I344" s="179">
        <f>ROUND(E344*H344,2)</f>
        <v>0</v>
      </c>
      <c r="J344" s="178"/>
      <c r="K344" s="179">
        <f>ROUND(E344*J344,2)</f>
        <v>0</v>
      </c>
      <c r="L344" s="179">
        <v>21</v>
      </c>
      <c r="M344" s="179">
        <f>G344*(1+L344/100)</f>
        <v>0</v>
      </c>
      <c r="N344" s="179">
        <v>0</v>
      </c>
      <c r="O344" s="179">
        <f>ROUND(E344*N344,2)</f>
        <v>0</v>
      </c>
      <c r="P344" s="179">
        <v>0</v>
      </c>
      <c r="Q344" s="179">
        <f>ROUND(E344*P344,2)</f>
        <v>0</v>
      </c>
      <c r="R344" s="179"/>
      <c r="S344" s="179" t="s">
        <v>342</v>
      </c>
      <c r="T344" s="180" t="s">
        <v>311</v>
      </c>
      <c r="U344" s="160">
        <v>0</v>
      </c>
      <c r="V344" s="160">
        <f>ROUND(E344*U344,2)</f>
        <v>0</v>
      </c>
      <c r="W344" s="160"/>
      <c r="X344" s="150"/>
      <c r="Y344" s="150"/>
      <c r="Z344" s="150"/>
      <c r="AA344" s="150"/>
      <c r="AB344" s="150"/>
      <c r="AC344" s="150"/>
      <c r="AD344" s="150"/>
      <c r="AE344" s="150"/>
      <c r="AF344" s="150"/>
      <c r="AG344" s="150" t="s">
        <v>499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2"/>
      <c r="D345" s="243"/>
      <c r="E345" s="243"/>
      <c r="F345" s="243"/>
      <c r="G345" s="243"/>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315</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161</v>
      </c>
      <c r="B346" s="175" t="s">
        <v>2185</v>
      </c>
      <c r="C346" s="185" t="s">
        <v>2177</v>
      </c>
      <c r="D346" s="176" t="s">
        <v>1962</v>
      </c>
      <c r="E346" s="177">
        <v>1</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342</v>
      </c>
      <c r="T346" s="180" t="s">
        <v>311</v>
      </c>
      <c r="U346" s="160">
        <v>0</v>
      </c>
      <c r="V346" s="160">
        <f>ROUND(E346*U346,2)</f>
        <v>0</v>
      </c>
      <c r="W346" s="160"/>
      <c r="X346" s="150"/>
      <c r="Y346" s="150"/>
      <c r="Z346" s="150"/>
      <c r="AA346" s="150"/>
      <c r="AB346" s="150"/>
      <c r="AC346" s="150"/>
      <c r="AD346" s="150"/>
      <c r="AE346" s="150"/>
      <c r="AF346" s="150"/>
      <c r="AG346" s="150" t="s">
        <v>499</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2"/>
      <c r="D347" s="243"/>
      <c r="E347" s="243"/>
      <c r="F347" s="243"/>
      <c r="G347" s="243"/>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ht="22.5" outlineLevel="1" x14ac:dyDescent="0.2">
      <c r="A348" s="174">
        <v>162</v>
      </c>
      <c r="B348" s="175" t="s">
        <v>2186</v>
      </c>
      <c r="C348" s="185" t="s">
        <v>2187</v>
      </c>
      <c r="D348" s="176" t="s">
        <v>929</v>
      </c>
      <c r="E348" s="177">
        <v>3</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342</v>
      </c>
      <c r="T348" s="180" t="s">
        <v>311</v>
      </c>
      <c r="U348" s="160">
        <v>0</v>
      </c>
      <c r="V348" s="160">
        <f>ROUND(E348*U348,2)</f>
        <v>0</v>
      </c>
      <c r="W348" s="160"/>
      <c r="X348" s="150"/>
      <c r="Y348" s="150"/>
      <c r="Z348" s="150"/>
      <c r="AA348" s="150"/>
      <c r="AB348" s="150"/>
      <c r="AC348" s="150"/>
      <c r="AD348" s="150"/>
      <c r="AE348" s="150"/>
      <c r="AF348" s="150"/>
      <c r="AG348" s="150" t="s">
        <v>499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2"/>
      <c r="D349" s="243"/>
      <c r="E349" s="243"/>
      <c r="F349" s="243"/>
      <c r="G349" s="243"/>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315</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74">
        <v>163</v>
      </c>
      <c r="B350" s="175" t="s">
        <v>2188</v>
      </c>
      <c r="C350" s="185" t="s">
        <v>2189</v>
      </c>
      <c r="D350" s="176" t="s">
        <v>1962</v>
      </c>
      <c r="E350" s="177">
        <v>2</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342</v>
      </c>
      <c r="T350" s="180" t="s">
        <v>311</v>
      </c>
      <c r="U350" s="160">
        <v>0</v>
      </c>
      <c r="V350" s="160">
        <f>ROUND(E350*U350,2)</f>
        <v>0</v>
      </c>
      <c r="W350" s="160"/>
      <c r="X350" s="150"/>
      <c r="Y350" s="150"/>
      <c r="Z350" s="150"/>
      <c r="AA350" s="150"/>
      <c r="AB350" s="150"/>
      <c r="AC350" s="150"/>
      <c r="AD350" s="150"/>
      <c r="AE350" s="150"/>
      <c r="AF350" s="150"/>
      <c r="AG350" s="150" t="s">
        <v>499</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2"/>
      <c r="D351" s="243"/>
      <c r="E351" s="243"/>
      <c r="F351" s="243"/>
      <c r="G351" s="243"/>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164</v>
      </c>
      <c r="B352" s="175" t="s">
        <v>2190</v>
      </c>
      <c r="C352" s="185" t="s">
        <v>2191</v>
      </c>
      <c r="D352" s="176" t="s">
        <v>1962</v>
      </c>
      <c r="E352" s="177">
        <v>1</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342</v>
      </c>
      <c r="T352" s="180" t="s">
        <v>311</v>
      </c>
      <c r="U352" s="160">
        <v>0</v>
      </c>
      <c r="V352" s="160">
        <f>ROUND(E352*U352,2)</f>
        <v>0</v>
      </c>
      <c r="W352" s="160"/>
      <c r="X352" s="150"/>
      <c r="Y352" s="150"/>
      <c r="Z352" s="150"/>
      <c r="AA352" s="150"/>
      <c r="AB352" s="150"/>
      <c r="AC352" s="150"/>
      <c r="AD352" s="150"/>
      <c r="AE352" s="150"/>
      <c r="AF352" s="150"/>
      <c r="AG352" s="150" t="s">
        <v>499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2"/>
      <c r="D353" s="243"/>
      <c r="E353" s="243"/>
      <c r="F353" s="243"/>
      <c r="G353" s="243"/>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315</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165</v>
      </c>
      <c r="B354" s="175" t="s">
        <v>2192</v>
      </c>
      <c r="C354" s="185" t="s">
        <v>2193</v>
      </c>
      <c r="D354" s="176" t="s">
        <v>1962</v>
      </c>
      <c r="E354" s="177">
        <v>2</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342</v>
      </c>
      <c r="T354" s="180" t="s">
        <v>311</v>
      </c>
      <c r="U354" s="160">
        <v>0</v>
      </c>
      <c r="V354" s="160">
        <f>ROUND(E354*U354,2)</f>
        <v>0</v>
      </c>
      <c r="W354" s="160"/>
      <c r="X354" s="150"/>
      <c r="Y354" s="150"/>
      <c r="Z354" s="150"/>
      <c r="AA354" s="150"/>
      <c r="AB354" s="150"/>
      <c r="AC354" s="150"/>
      <c r="AD354" s="150"/>
      <c r="AE354" s="150"/>
      <c r="AF354" s="150"/>
      <c r="AG354" s="150" t="s">
        <v>499</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2"/>
      <c r="D355" s="243"/>
      <c r="E355" s="243"/>
      <c r="F355" s="243"/>
      <c r="G355" s="243"/>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315</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74">
        <v>166</v>
      </c>
      <c r="B356" s="175" t="s">
        <v>2194</v>
      </c>
      <c r="C356" s="185" t="s">
        <v>2195</v>
      </c>
      <c r="D356" s="176" t="s">
        <v>929</v>
      </c>
      <c r="E356" s="177">
        <v>8</v>
      </c>
      <c r="F356" s="178"/>
      <c r="G356" s="179">
        <f>ROUND(E356*F356,2)</f>
        <v>0</v>
      </c>
      <c r="H356" s="178"/>
      <c r="I356" s="179">
        <f>ROUND(E356*H356,2)</f>
        <v>0</v>
      </c>
      <c r="J356" s="178"/>
      <c r="K356" s="179">
        <f>ROUND(E356*J356,2)</f>
        <v>0</v>
      </c>
      <c r="L356" s="179">
        <v>21</v>
      </c>
      <c r="M356" s="179">
        <f>G356*(1+L356/100)</f>
        <v>0</v>
      </c>
      <c r="N356" s="179">
        <v>0</v>
      </c>
      <c r="O356" s="179">
        <f>ROUND(E356*N356,2)</f>
        <v>0</v>
      </c>
      <c r="P356" s="179">
        <v>0</v>
      </c>
      <c r="Q356" s="179">
        <f>ROUND(E356*P356,2)</f>
        <v>0</v>
      </c>
      <c r="R356" s="179"/>
      <c r="S356" s="179" t="s">
        <v>342</v>
      </c>
      <c r="T356" s="180" t="s">
        <v>311</v>
      </c>
      <c r="U356" s="160">
        <v>0</v>
      </c>
      <c r="V356" s="160">
        <f>ROUND(E356*U356,2)</f>
        <v>0</v>
      </c>
      <c r="W356" s="160"/>
      <c r="X356" s="150"/>
      <c r="Y356" s="150"/>
      <c r="Z356" s="150"/>
      <c r="AA356" s="150"/>
      <c r="AB356" s="150"/>
      <c r="AC356" s="150"/>
      <c r="AD356" s="150"/>
      <c r="AE356" s="150"/>
      <c r="AF356" s="150"/>
      <c r="AG356" s="150" t="s">
        <v>499</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2"/>
      <c r="D357" s="243"/>
      <c r="E357" s="243"/>
      <c r="F357" s="243"/>
      <c r="G357" s="243"/>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315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4">
        <v>167</v>
      </c>
      <c r="B358" s="175" t="s">
        <v>2196</v>
      </c>
      <c r="C358" s="185" t="s">
        <v>2197</v>
      </c>
      <c r="D358" s="176" t="s">
        <v>1962</v>
      </c>
      <c r="E358" s="177">
        <v>4</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342</v>
      </c>
      <c r="T358" s="180" t="s">
        <v>311</v>
      </c>
      <c r="U358" s="160">
        <v>0</v>
      </c>
      <c r="V358" s="160">
        <f>ROUND(E358*U358,2)</f>
        <v>0</v>
      </c>
      <c r="W358" s="160"/>
      <c r="X358" s="150"/>
      <c r="Y358" s="150"/>
      <c r="Z358" s="150"/>
      <c r="AA358" s="150"/>
      <c r="AB358" s="150"/>
      <c r="AC358" s="150"/>
      <c r="AD358" s="150"/>
      <c r="AE358" s="150"/>
      <c r="AF358" s="150"/>
      <c r="AG358" s="150" t="s">
        <v>499</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2"/>
      <c r="D359" s="243"/>
      <c r="E359" s="243"/>
      <c r="F359" s="243"/>
      <c r="G359" s="243"/>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315</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74">
        <v>168</v>
      </c>
      <c r="B360" s="175" t="s">
        <v>2198</v>
      </c>
      <c r="C360" s="185" t="s">
        <v>2199</v>
      </c>
      <c r="D360" s="176" t="s">
        <v>929</v>
      </c>
      <c r="E360" s="177">
        <v>9</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342</v>
      </c>
      <c r="T360" s="180" t="s">
        <v>311</v>
      </c>
      <c r="U360" s="160">
        <v>0</v>
      </c>
      <c r="V360" s="160">
        <f>ROUND(E360*U360,2)</f>
        <v>0</v>
      </c>
      <c r="W360" s="160"/>
      <c r="X360" s="150"/>
      <c r="Y360" s="150"/>
      <c r="Z360" s="150"/>
      <c r="AA360" s="150"/>
      <c r="AB360" s="150"/>
      <c r="AC360" s="150"/>
      <c r="AD360" s="150"/>
      <c r="AE360" s="150"/>
      <c r="AF360" s="150"/>
      <c r="AG360" s="150" t="s">
        <v>499</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2"/>
      <c r="D361" s="243"/>
      <c r="E361" s="243"/>
      <c r="F361" s="243"/>
      <c r="G361" s="243"/>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315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169</v>
      </c>
      <c r="B362" s="175" t="s">
        <v>2200</v>
      </c>
      <c r="C362" s="185" t="s">
        <v>2201</v>
      </c>
      <c r="D362" s="176" t="s">
        <v>929</v>
      </c>
      <c r="E362" s="177">
        <v>3</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342</v>
      </c>
      <c r="T362" s="180" t="s">
        <v>311</v>
      </c>
      <c r="U362" s="160">
        <v>0</v>
      </c>
      <c r="V362" s="160">
        <f>ROUND(E362*U362,2)</f>
        <v>0</v>
      </c>
      <c r="W362" s="160"/>
      <c r="X362" s="150"/>
      <c r="Y362" s="150"/>
      <c r="Z362" s="150"/>
      <c r="AA362" s="150"/>
      <c r="AB362" s="150"/>
      <c r="AC362" s="150"/>
      <c r="AD362" s="150"/>
      <c r="AE362" s="150"/>
      <c r="AF362" s="150"/>
      <c r="AG362" s="150" t="s">
        <v>499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2"/>
      <c r="D363" s="243"/>
      <c r="E363" s="243"/>
      <c r="F363" s="243"/>
      <c r="G363" s="243"/>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315</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74">
        <v>170</v>
      </c>
      <c r="B364" s="175" t="s">
        <v>2202</v>
      </c>
      <c r="C364" s="185" t="s">
        <v>2203</v>
      </c>
      <c r="D364" s="176" t="s">
        <v>929</v>
      </c>
      <c r="E364" s="177">
        <v>1</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342</v>
      </c>
      <c r="T364" s="180" t="s">
        <v>311</v>
      </c>
      <c r="U364" s="160">
        <v>0</v>
      </c>
      <c r="V364" s="160">
        <f>ROUND(E364*U364,2)</f>
        <v>0</v>
      </c>
      <c r="W364" s="160"/>
      <c r="X364" s="150"/>
      <c r="Y364" s="150"/>
      <c r="Z364" s="150"/>
      <c r="AA364" s="150"/>
      <c r="AB364" s="150"/>
      <c r="AC364" s="150"/>
      <c r="AD364" s="150"/>
      <c r="AE364" s="150"/>
      <c r="AF364" s="150"/>
      <c r="AG364" s="150" t="s">
        <v>499</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42"/>
      <c r="D365" s="243"/>
      <c r="E365" s="243"/>
      <c r="F365" s="243"/>
      <c r="G365" s="243"/>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315</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74">
        <v>171</v>
      </c>
      <c r="B366" s="175" t="s">
        <v>2204</v>
      </c>
      <c r="C366" s="185" t="s">
        <v>2205</v>
      </c>
      <c r="D366" s="176" t="s">
        <v>929</v>
      </c>
      <c r="E366" s="177">
        <v>20</v>
      </c>
      <c r="F366" s="178"/>
      <c r="G366" s="179">
        <f>ROUND(E366*F366,2)</f>
        <v>0</v>
      </c>
      <c r="H366" s="178"/>
      <c r="I366" s="179">
        <f>ROUND(E366*H366,2)</f>
        <v>0</v>
      </c>
      <c r="J366" s="178"/>
      <c r="K366" s="179">
        <f>ROUND(E366*J366,2)</f>
        <v>0</v>
      </c>
      <c r="L366" s="179">
        <v>21</v>
      </c>
      <c r="M366" s="179">
        <f>G366*(1+L366/100)</f>
        <v>0</v>
      </c>
      <c r="N366" s="179">
        <v>0</v>
      </c>
      <c r="O366" s="179">
        <f>ROUND(E366*N366,2)</f>
        <v>0</v>
      </c>
      <c r="P366" s="179">
        <v>0</v>
      </c>
      <c r="Q366" s="179">
        <f>ROUND(E366*P366,2)</f>
        <v>0</v>
      </c>
      <c r="R366" s="179"/>
      <c r="S366" s="179" t="s">
        <v>342</v>
      </c>
      <c r="T366" s="180" t="s">
        <v>311</v>
      </c>
      <c r="U366" s="160">
        <v>0</v>
      </c>
      <c r="V366" s="160">
        <f>ROUND(E366*U366,2)</f>
        <v>0</v>
      </c>
      <c r="W366" s="160"/>
      <c r="X366" s="150"/>
      <c r="Y366" s="150"/>
      <c r="Z366" s="150"/>
      <c r="AA366" s="150"/>
      <c r="AB366" s="150"/>
      <c r="AC366" s="150"/>
      <c r="AD366" s="150"/>
      <c r="AE366" s="150"/>
      <c r="AF366" s="150"/>
      <c r="AG366" s="150" t="s">
        <v>499</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2"/>
      <c r="D367" s="243"/>
      <c r="E367" s="243"/>
      <c r="F367" s="243"/>
      <c r="G367" s="243"/>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315</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172</v>
      </c>
      <c r="B368" s="175" t="s">
        <v>2206</v>
      </c>
      <c r="C368" s="185" t="s">
        <v>2207</v>
      </c>
      <c r="D368" s="176" t="s">
        <v>929</v>
      </c>
      <c r="E368" s="177">
        <v>2</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342</v>
      </c>
      <c r="T368" s="180" t="s">
        <v>311</v>
      </c>
      <c r="U368" s="160">
        <v>0</v>
      </c>
      <c r="V368" s="160">
        <f>ROUND(E368*U368,2)</f>
        <v>0</v>
      </c>
      <c r="W368" s="160"/>
      <c r="X368" s="150"/>
      <c r="Y368" s="150"/>
      <c r="Z368" s="150"/>
      <c r="AA368" s="150"/>
      <c r="AB368" s="150"/>
      <c r="AC368" s="150"/>
      <c r="AD368" s="150"/>
      <c r="AE368" s="150"/>
      <c r="AF368" s="150"/>
      <c r="AG368" s="150" t="s">
        <v>499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2"/>
      <c r="D369" s="243"/>
      <c r="E369" s="243"/>
      <c r="F369" s="243"/>
      <c r="G369" s="243"/>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315</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74">
        <v>173</v>
      </c>
      <c r="B370" s="175" t="s">
        <v>2208</v>
      </c>
      <c r="C370" s="185" t="s">
        <v>2209</v>
      </c>
      <c r="D370" s="176" t="s">
        <v>929</v>
      </c>
      <c r="E370" s="177">
        <v>6</v>
      </c>
      <c r="F370" s="178"/>
      <c r="G370" s="179">
        <f>ROUND(E370*F370,2)</f>
        <v>0</v>
      </c>
      <c r="H370" s="178"/>
      <c r="I370" s="179">
        <f>ROUND(E370*H370,2)</f>
        <v>0</v>
      </c>
      <c r="J370" s="178"/>
      <c r="K370" s="179">
        <f>ROUND(E370*J370,2)</f>
        <v>0</v>
      </c>
      <c r="L370" s="179">
        <v>21</v>
      </c>
      <c r="M370" s="179">
        <f>G370*(1+L370/100)</f>
        <v>0</v>
      </c>
      <c r="N370" s="179">
        <v>0</v>
      </c>
      <c r="O370" s="179">
        <f>ROUND(E370*N370,2)</f>
        <v>0</v>
      </c>
      <c r="P370" s="179">
        <v>0</v>
      </c>
      <c r="Q370" s="179">
        <f>ROUND(E370*P370,2)</f>
        <v>0</v>
      </c>
      <c r="R370" s="179"/>
      <c r="S370" s="179" t="s">
        <v>342</v>
      </c>
      <c r="T370" s="180" t="s">
        <v>311</v>
      </c>
      <c r="U370" s="160">
        <v>0</v>
      </c>
      <c r="V370" s="160">
        <f>ROUND(E370*U370,2)</f>
        <v>0</v>
      </c>
      <c r="W370" s="160"/>
      <c r="X370" s="150"/>
      <c r="Y370" s="150"/>
      <c r="Z370" s="150"/>
      <c r="AA370" s="150"/>
      <c r="AB370" s="150"/>
      <c r="AC370" s="150"/>
      <c r="AD370" s="150"/>
      <c r="AE370" s="150"/>
      <c r="AF370" s="150"/>
      <c r="AG370" s="150" t="s">
        <v>499</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2"/>
      <c r="D371" s="243"/>
      <c r="E371" s="243"/>
      <c r="F371" s="243"/>
      <c r="G371" s="243"/>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315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4">
        <v>174</v>
      </c>
      <c r="B372" s="175" t="s">
        <v>2210</v>
      </c>
      <c r="C372" s="185" t="s">
        <v>2211</v>
      </c>
      <c r="D372" s="176" t="s">
        <v>929</v>
      </c>
      <c r="E372" s="177">
        <v>3</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342</v>
      </c>
      <c r="T372" s="180" t="s">
        <v>311</v>
      </c>
      <c r="U372" s="160">
        <v>0</v>
      </c>
      <c r="V372" s="160">
        <f>ROUND(E372*U372,2)</f>
        <v>0</v>
      </c>
      <c r="W372" s="160"/>
      <c r="X372" s="150"/>
      <c r="Y372" s="150"/>
      <c r="Z372" s="150"/>
      <c r="AA372" s="150"/>
      <c r="AB372" s="150"/>
      <c r="AC372" s="150"/>
      <c r="AD372" s="150"/>
      <c r="AE372" s="150"/>
      <c r="AF372" s="150"/>
      <c r="AG372" s="150" t="s">
        <v>499</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42"/>
      <c r="D373" s="243"/>
      <c r="E373" s="243"/>
      <c r="F373" s="243"/>
      <c r="G373" s="243"/>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315</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74">
        <v>175</v>
      </c>
      <c r="B374" s="175" t="s">
        <v>2212</v>
      </c>
      <c r="C374" s="185" t="s">
        <v>2213</v>
      </c>
      <c r="D374" s="176" t="s">
        <v>929</v>
      </c>
      <c r="E374" s="177">
        <v>2</v>
      </c>
      <c r="F374" s="178"/>
      <c r="G374" s="179">
        <f>ROUND(E374*F374,2)</f>
        <v>0</v>
      </c>
      <c r="H374" s="178"/>
      <c r="I374" s="179">
        <f>ROUND(E374*H374,2)</f>
        <v>0</v>
      </c>
      <c r="J374" s="178"/>
      <c r="K374" s="179">
        <f>ROUND(E374*J374,2)</f>
        <v>0</v>
      </c>
      <c r="L374" s="179">
        <v>21</v>
      </c>
      <c r="M374" s="179">
        <f>G374*(1+L374/100)</f>
        <v>0</v>
      </c>
      <c r="N374" s="179">
        <v>0</v>
      </c>
      <c r="O374" s="179">
        <f>ROUND(E374*N374,2)</f>
        <v>0</v>
      </c>
      <c r="P374" s="179">
        <v>0</v>
      </c>
      <c r="Q374" s="179">
        <f>ROUND(E374*P374,2)</f>
        <v>0</v>
      </c>
      <c r="R374" s="179"/>
      <c r="S374" s="179" t="s">
        <v>342</v>
      </c>
      <c r="T374" s="180" t="s">
        <v>311</v>
      </c>
      <c r="U374" s="160">
        <v>0</v>
      </c>
      <c r="V374" s="160">
        <f>ROUND(E374*U374,2)</f>
        <v>0</v>
      </c>
      <c r="W374" s="160"/>
      <c r="X374" s="150"/>
      <c r="Y374" s="150"/>
      <c r="Z374" s="150"/>
      <c r="AA374" s="150"/>
      <c r="AB374" s="150"/>
      <c r="AC374" s="150"/>
      <c r="AD374" s="150"/>
      <c r="AE374" s="150"/>
      <c r="AF374" s="150"/>
      <c r="AG374" s="150" t="s">
        <v>499</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42"/>
      <c r="D375" s="243"/>
      <c r="E375" s="243"/>
      <c r="F375" s="243"/>
      <c r="G375" s="243"/>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315</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74">
        <v>176</v>
      </c>
      <c r="B376" s="175" t="s">
        <v>2214</v>
      </c>
      <c r="C376" s="185" t="s">
        <v>2215</v>
      </c>
      <c r="D376" s="176" t="s">
        <v>929</v>
      </c>
      <c r="E376" s="177">
        <v>21</v>
      </c>
      <c r="F376" s="178"/>
      <c r="G376" s="179">
        <f>ROUND(E376*F376,2)</f>
        <v>0</v>
      </c>
      <c r="H376" s="178"/>
      <c r="I376" s="179">
        <f>ROUND(E376*H376,2)</f>
        <v>0</v>
      </c>
      <c r="J376" s="178"/>
      <c r="K376" s="179">
        <f>ROUND(E376*J376,2)</f>
        <v>0</v>
      </c>
      <c r="L376" s="179">
        <v>21</v>
      </c>
      <c r="M376" s="179">
        <f>G376*(1+L376/100)</f>
        <v>0</v>
      </c>
      <c r="N376" s="179">
        <v>0</v>
      </c>
      <c r="O376" s="179">
        <f>ROUND(E376*N376,2)</f>
        <v>0</v>
      </c>
      <c r="P376" s="179">
        <v>0</v>
      </c>
      <c r="Q376" s="179">
        <f>ROUND(E376*P376,2)</f>
        <v>0</v>
      </c>
      <c r="R376" s="179"/>
      <c r="S376" s="179" t="s">
        <v>342</v>
      </c>
      <c r="T376" s="180" t="s">
        <v>311</v>
      </c>
      <c r="U376" s="160">
        <v>0</v>
      </c>
      <c r="V376" s="160">
        <f>ROUND(E376*U376,2)</f>
        <v>0</v>
      </c>
      <c r="W376" s="160"/>
      <c r="X376" s="150"/>
      <c r="Y376" s="150"/>
      <c r="Z376" s="150"/>
      <c r="AA376" s="150"/>
      <c r="AB376" s="150"/>
      <c r="AC376" s="150"/>
      <c r="AD376" s="150"/>
      <c r="AE376" s="150"/>
      <c r="AF376" s="150"/>
      <c r="AG376" s="150" t="s">
        <v>499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42"/>
      <c r="D377" s="243"/>
      <c r="E377" s="243"/>
      <c r="F377" s="243"/>
      <c r="G377" s="243"/>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315</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ht="22.5" outlineLevel="1" x14ac:dyDescent="0.2">
      <c r="A378" s="174">
        <v>177</v>
      </c>
      <c r="B378" s="175" t="s">
        <v>2216</v>
      </c>
      <c r="C378" s="185" t="s">
        <v>2217</v>
      </c>
      <c r="D378" s="176" t="s">
        <v>929</v>
      </c>
      <c r="E378" s="177">
        <v>11</v>
      </c>
      <c r="F378" s="178"/>
      <c r="G378" s="179">
        <f>ROUND(E378*F378,2)</f>
        <v>0</v>
      </c>
      <c r="H378" s="178"/>
      <c r="I378" s="179">
        <f>ROUND(E378*H378,2)</f>
        <v>0</v>
      </c>
      <c r="J378" s="178"/>
      <c r="K378" s="179">
        <f>ROUND(E378*J378,2)</f>
        <v>0</v>
      </c>
      <c r="L378" s="179">
        <v>21</v>
      </c>
      <c r="M378" s="179">
        <f>G378*(1+L378/100)</f>
        <v>0</v>
      </c>
      <c r="N378" s="179">
        <v>0</v>
      </c>
      <c r="O378" s="179">
        <f>ROUND(E378*N378,2)</f>
        <v>0</v>
      </c>
      <c r="P378" s="179">
        <v>0</v>
      </c>
      <c r="Q378" s="179">
        <f>ROUND(E378*P378,2)</f>
        <v>0</v>
      </c>
      <c r="R378" s="179"/>
      <c r="S378" s="179" t="s">
        <v>342</v>
      </c>
      <c r="T378" s="180" t="s">
        <v>311</v>
      </c>
      <c r="U378" s="160">
        <v>0</v>
      </c>
      <c r="V378" s="160">
        <f>ROUND(E378*U378,2)</f>
        <v>0</v>
      </c>
      <c r="W378" s="160"/>
      <c r="X378" s="150"/>
      <c r="Y378" s="150"/>
      <c r="Z378" s="150"/>
      <c r="AA378" s="150"/>
      <c r="AB378" s="150"/>
      <c r="AC378" s="150"/>
      <c r="AD378" s="150"/>
      <c r="AE378" s="150"/>
      <c r="AF378" s="150"/>
      <c r="AG378" s="150" t="s">
        <v>499</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42"/>
      <c r="D379" s="243"/>
      <c r="E379" s="243"/>
      <c r="F379" s="243"/>
      <c r="G379" s="243"/>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315</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ht="22.5" outlineLevel="1" x14ac:dyDescent="0.2">
      <c r="A380" s="174">
        <v>178</v>
      </c>
      <c r="B380" s="175" t="s">
        <v>2218</v>
      </c>
      <c r="C380" s="185" t="s">
        <v>2219</v>
      </c>
      <c r="D380" s="176" t="s">
        <v>929</v>
      </c>
      <c r="E380" s="177">
        <v>1</v>
      </c>
      <c r="F380" s="178"/>
      <c r="G380" s="179">
        <f>ROUND(E380*F380,2)</f>
        <v>0</v>
      </c>
      <c r="H380" s="178"/>
      <c r="I380" s="179">
        <f>ROUND(E380*H380,2)</f>
        <v>0</v>
      </c>
      <c r="J380" s="178"/>
      <c r="K380" s="179">
        <f>ROUND(E380*J380,2)</f>
        <v>0</v>
      </c>
      <c r="L380" s="179">
        <v>21</v>
      </c>
      <c r="M380" s="179">
        <f>G380*(1+L380/100)</f>
        <v>0</v>
      </c>
      <c r="N380" s="179">
        <v>0</v>
      </c>
      <c r="O380" s="179">
        <f>ROUND(E380*N380,2)</f>
        <v>0</v>
      </c>
      <c r="P380" s="179">
        <v>0</v>
      </c>
      <c r="Q380" s="179">
        <f>ROUND(E380*P380,2)</f>
        <v>0</v>
      </c>
      <c r="R380" s="179"/>
      <c r="S380" s="179" t="s">
        <v>342</v>
      </c>
      <c r="T380" s="180" t="s">
        <v>311</v>
      </c>
      <c r="U380" s="160">
        <v>0</v>
      </c>
      <c r="V380" s="160">
        <f>ROUND(E380*U380,2)</f>
        <v>0</v>
      </c>
      <c r="W380" s="160"/>
      <c r="X380" s="150"/>
      <c r="Y380" s="150"/>
      <c r="Z380" s="150"/>
      <c r="AA380" s="150"/>
      <c r="AB380" s="150"/>
      <c r="AC380" s="150"/>
      <c r="AD380" s="150"/>
      <c r="AE380" s="150"/>
      <c r="AF380" s="150"/>
      <c r="AG380" s="150" t="s">
        <v>499</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42"/>
      <c r="D381" s="243"/>
      <c r="E381" s="243"/>
      <c r="F381" s="243"/>
      <c r="G381" s="243"/>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315</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ht="22.5" outlineLevel="1" x14ac:dyDescent="0.2">
      <c r="A382" s="174">
        <v>179</v>
      </c>
      <c r="B382" s="175" t="s">
        <v>2220</v>
      </c>
      <c r="C382" s="185" t="s">
        <v>2221</v>
      </c>
      <c r="D382" s="176" t="s">
        <v>929</v>
      </c>
      <c r="E382" s="177">
        <v>1</v>
      </c>
      <c r="F382" s="178"/>
      <c r="G382" s="179">
        <f>ROUND(E382*F382,2)</f>
        <v>0</v>
      </c>
      <c r="H382" s="178"/>
      <c r="I382" s="179">
        <f>ROUND(E382*H382,2)</f>
        <v>0</v>
      </c>
      <c r="J382" s="178"/>
      <c r="K382" s="179">
        <f>ROUND(E382*J382,2)</f>
        <v>0</v>
      </c>
      <c r="L382" s="179">
        <v>21</v>
      </c>
      <c r="M382" s="179">
        <f>G382*(1+L382/100)</f>
        <v>0</v>
      </c>
      <c r="N382" s="179">
        <v>0</v>
      </c>
      <c r="O382" s="179">
        <f>ROUND(E382*N382,2)</f>
        <v>0</v>
      </c>
      <c r="P382" s="179">
        <v>0</v>
      </c>
      <c r="Q382" s="179">
        <f>ROUND(E382*P382,2)</f>
        <v>0</v>
      </c>
      <c r="R382" s="179"/>
      <c r="S382" s="179" t="s">
        <v>342</v>
      </c>
      <c r="T382" s="180" t="s">
        <v>311</v>
      </c>
      <c r="U382" s="160">
        <v>0</v>
      </c>
      <c r="V382" s="160">
        <f>ROUND(E382*U382,2)</f>
        <v>0</v>
      </c>
      <c r="W382" s="160"/>
      <c r="X382" s="150"/>
      <c r="Y382" s="150"/>
      <c r="Z382" s="150"/>
      <c r="AA382" s="150"/>
      <c r="AB382" s="150"/>
      <c r="AC382" s="150"/>
      <c r="AD382" s="150"/>
      <c r="AE382" s="150"/>
      <c r="AF382" s="150"/>
      <c r="AG382" s="150" t="s">
        <v>499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42"/>
      <c r="D383" s="243"/>
      <c r="E383" s="243"/>
      <c r="F383" s="243"/>
      <c r="G383" s="243"/>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315</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74">
        <v>180</v>
      </c>
      <c r="B384" s="175" t="s">
        <v>2222</v>
      </c>
      <c r="C384" s="185" t="s">
        <v>2223</v>
      </c>
      <c r="D384" s="176" t="s">
        <v>929</v>
      </c>
      <c r="E384" s="177">
        <v>1</v>
      </c>
      <c r="F384" s="178"/>
      <c r="G384" s="179">
        <f>ROUND(E384*F384,2)</f>
        <v>0</v>
      </c>
      <c r="H384" s="178"/>
      <c r="I384" s="179">
        <f>ROUND(E384*H384,2)</f>
        <v>0</v>
      </c>
      <c r="J384" s="178"/>
      <c r="K384" s="179">
        <f>ROUND(E384*J384,2)</f>
        <v>0</v>
      </c>
      <c r="L384" s="179">
        <v>21</v>
      </c>
      <c r="M384" s="179">
        <f>G384*(1+L384/100)</f>
        <v>0</v>
      </c>
      <c r="N384" s="179">
        <v>0</v>
      </c>
      <c r="O384" s="179">
        <f>ROUND(E384*N384,2)</f>
        <v>0</v>
      </c>
      <c r="P384" s="179">
        <v>0</v>
      </c>
      <c r="Q384" s="179">
        <f>ROUND(E384*P384,2)</f>
        <v>0</v>
      </c>
      <c r="R384" s="179"/>
      <c r="S384" s="179" t="s">
        <v>342</v>
      </c>
      <c r="T384" s="180" t="s">
        <v>311</v>
      </c>
      <c r="U384" s="160">
        <v>0</v>
      </c>
      <c r="V384" s="160">
        <f>ROUND(E384*U384,2)</f>
        <v>0</v>
      </c>
      <c r="W384" s="160"/>
      <c r="X384" s="150"/>
      <c r="Y384" s="150"/>
      <c r="Z384" s="150"/>
      <c r="AA384" s="150"/>
      <c r="AB384" s="150"/>
      <c r="AC384" s="150"/>
      <c r="AD384" s="150"/>
      <c r="AE384" s="150"/>
      <c r="AF384" s="150"/>
      <c r="AG384" s="150" t="s">
        <v>499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2"/>
      <c r="D385" s="243"/>
      <c r="E385" s="243"/>
      <c r="F385" s="243"/>
      <c r="G385" s="243"/>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315</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74">
        <v>181</v>
      </c>
      <c r="B386" s="175" t="s">
        <v>2224</v>
      </c>
      <c r="C386" s="185" t="s">
        <v>2225</v>
      </c>
      <c r="D386" s="176" t="s">
        <v>929</v>
      </c>
      <c r="E386" s="177">
        <v>1</v>
      </c>
      <c r="F386" s="178"/>
      <c r="G386" s="179">
        <f>ROUND(E386*F386,2)</f>
        <v>0</v>
      </c>
      <c r="H386" s="178"/>
      <c r="I386" s="179">
        <f>ROUND(E386*H386,2)</f>
        <v>0</v>
      </c>
      <c r="J386" s="178"/>
      <c r="K386" s="179">
        <f>ROUND(E386*J386,2)</f>
        <v>0</v>
      </c>
      <c r="L386" s="179">
        <v>21</v>
      </c>
      <c r="M386" s="179">
        <f>G386*(1+L386/100)</f>
        <v>0</v>
      </c>
      <c r="N386" s="179">
        <v>0</v>
      </c>
      <c r="O386" s="179">
        <f>ROUND(E386*N386,2)</f>
        <v>0</v>
      </c>
      <c r="P386" s="179">
        <v>0</v>
      </c>
      <c r="Q386" s="179">
        <f>ROUND(E386*P386,2)</f>
        <v>0</v>
      </c>
      <c r="R386" s="179"/>
      <c r="S386" s="179" t="s">
        <v>342</v>
      </c>
      <c r="T386" s="180" t="s">
        <v>311</v>
      </c>
      <c r="U386" s="160">
        <v>0</v>
      </c>
      <c r="V386" s="160">
        <f>ROUND(E386*U386,2)</f>
        <v>0</v>
      </c>
      <c r="W386" s="160"/>
      <c r="X386" s="150"/>
      <c r="Y386" s="150"/>
      <c r="Z386" s="150"/>
      <c r="AA386" s="150"/>
      <c r="AB386" s="150"/>
      <c r="AC386" s="150"/>
      <c r="AD386" s="150"/>
      <c r="AE386" s="150"/>
      <c r="AF386" s="150"/>
      <c r="AG386" s="150" t="s">
        <v>499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2"/>
      <c r="D387" s="243"/>
      <c r="E387" s="243"/>
      <c r="F387" s="243"/>
      <c r="G387" s="243"/>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315</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182</v>
      </c>
      <c r="B388" s="175" t="s">
        <v>2226</v>
      </c>
      <c r="C388" s="185" t="s">
        <v>2227</v>
      </c>
      <c r="D388" s="176" t="s">
        <v>929</v>
      </c>
      <c r="E388" s="177">
        <v>2</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342</v>
      </c>
      <c r="T388" s="180" t="s">
        <v>311</v>
      </c>
      <c r="U388" s="160">
        <v>0</v>
      </c>
      <c r="V388" s="160">
        <f>ROUND(E388*U388,2)</f>
        <v>0</v>
      </c>
      <c r="W388" s="160"/>
      <c r="X388" s="150"/>
      <c r="Y388" s="150"/>
      <c r="Z388" s="150"/>
      <c r="AA388" s="150"/>
      <c r="AB388" s="150"/>
      <c r="AC388" s="150"/>
      <c r="AD388" s="150"/>
      <c r="AE388" s="150"/>
      <c r="AF388" s="150"/>
      <c r="AG388" s="150" t="s">
        <v>499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2"/>
      <c r="D389" s="243"/>
      <c r="E389" s="243"/>
      <c r="F389" s="243"/>
      <c r="G389" s="243"/>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315</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ht="22.5" outlineLevel="1" x14ac:dyDescent="0.2">
      <c r="A390" s="174">
        <v>183</v>
      </c>
      <c r="B390" s="175" t="s">
        <v>2228</v>
      </c>
      <c r="C390" s="185" t="s">
        <v>2229</v>
      </c>
      <c r="D390" s="176" t="s">
        <v>929</v>
      </c>
      <c r="E390" s="177">
        <v>1</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342</v>
      </c>
      <c r="T390" s="180" t="s">
        <v>311</v>
      </c>
      <c r="U390" s="160">
        <v>0</v>
      </c>
      <c r="V390" s="160">
        <f>ROUND(E390*U390,2)</f>
        <v>0</v>
      </c>
      <c r="W390" s="160"/>
      <c r="X390" s="150"/>
      <c r="Y390" s="150"/>
      <c r="Z390" s="150"/>
      <c r="AA390" s="150"/>
      <c r="AB390" s="150"/>
      <c r="AC390" s="150"/>
      <c r="AD390" s="150"/>
      <c r="AE390" s="150"/>
      <c r="AF390" s="150"/>
      <c r="AG390" s="150" t="s">
        <v>499</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2"/>
      <c r="D391" s="243"/>
      <c r="E391" s="243"/>
      <c r="F391" s="243"/>
      <c r="G391" s="243"/>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315</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4">
        <v>184</v>
      </c>
      <c r="B392" s="175" t="s">
        <v>2230</v>
      </c>
      <c r="C392" s="185" t="s">
        <v>2231</v>
      </c>
      <c r="D392" s="176" t="s">
        <v>929</v>
      </c>
      <c r="E392" s="177">
        <v>1</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342</v>
      </c>
      <c r="T392" s="180" t="s">
        <v>311</v>
      </c>
      <c r="U392" s="160">
        <v>0</v>
      </c>
      <c r="V392" s="160">
        <f>ROUND(E392*U392,2)</f>
        <v>0</v>
      </c>
      <c r="W392" s="160"/>
      <c r="X392" s="150"/>
      <c r="Y392" s="150"/>
      <c r="Z392" s="150"/>
      <c r="AA392" s="150"/>
      <c r="AB392" s="150"/>
      <c r="AC392" s="150"/>
      <c r="AD392" s="150"/>
      <c r="AE392" s="150"/>
      <c r="AF392" s="150"/>
      <c r="AG392" s="150" t="s">
        <v>499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2"/>
      <c r="D393" s="243"/>
      <c r="E393" s="243"/>
      <c r="F393" s="243"/>
      <c r="G393" s="243"/>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315</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ht="33.75" outlineLevel="1" x14ac:dyDescent="0.2">
      <c r="A394" s="174">
        <v>185</v>
      </c>
      <c r="B394" s="175" t="s">
        <v>2232</v>
      </c>
      <c r="C394" s="185" t="s">
        <v>2050</v>
      </c>
      <c r="D394" s="176" t="s">
        <v>929</v>
      </c>
      <c r="E394" s="177">
        <v>2</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342</v>
      </c>
      <c r="T394" s="180" t="s">
        <v>311</v>
      </c>
      <c r="U394" s="160">
        <v>0</v>
      </c>
      <c r="V394" s="160">
        <f>ROUND(E394*U394,2)</f>
        <v>0</v>
      </c>
      <c r="W394" s="160"/>
      <c r="X394" s="150"/>
      <c r="Y394" s="150"/>
      <c r="Z394" s="150"/>
      <c r="AA394" s="150"/>
      <c r="AB394" s="150"/>
      <c r="AC394" s="150"/>
      <c r="AD394" s="150"/>
      <c r="AE394" s="150"/>
      <c r="AF394" s="150"/>
      <c r="AG394" s="150" t="s">
        <v>499</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22.5" outlineLevel="1" x14ac:dyDescent="0.2">
      <c r="A395" s="157"/>
      <c r="B395" s="158"/>
      <c r="C395" s="244" t="s">
        <v>2233</v>
      </c>
      <c r="D395" s="245"/>
      <c r="E395" s="245"/>
      <c r="F395" s="245"/>
      <c r="G395" s="245"/>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314</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81" t="str">
        <f>C395</f>
        <v>4xprogramovatelný vstupní kontakt, 4x programovatelný digitální vstup, signalizace, alarmová hlášení, připojení a přeženos dat pomocí RS485 s protokolem BMS) D1.03.06-111</v>
      </c>
      <c r="BB395" s="150"/>
      <c r="BC395" s="150"/>
      <c r="BD395" s="150"/>
      <c r="BE395" s="150"/>
      <c r="BF395" s="150"/>
      <c r="BG395" s="150"/>
      <c r="BH395" s="150"/>
    </row>
    <row r="396" spans="1:60" outlineLevel="1" x14ac:dyDescent="0.2">
      <c r="A396" s="157"/>
      <c r="B396" s="158"/>
      <c r="C396" s="246"/>
      <c r="D396" s="247"/>
      <c r="E396" s="247"/>
      <c r="F396" s="247"/>
      <c r="G396" s="247"/>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315</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74">
        <v>186</v>
      </c>
      <c r="B397" s="175" t="s">
        <v>2234</v>
      </c>
      <c r="C397" s="185" t="s">
        <v>2235</v>
      </c>
      <c r="D397" s="176" t="s">
        <v>929</v>
      </c>
      <c r="E397" s="177">
        <v>2</v>
      </c>
      <c r="F397" s="178"/>
      <c r="G397" s="179">
        <f>ROUND(E397*F397,2)</f>
        <v>0</v>
      </c>
      <c r="H397" s="178"/>
      <c r="I397" s="179">
        <f>ROUND(E397*H397,2)</f>
        <v>0</v>
      </c>
      <c r="J397" s="178"/>
      <c r="K397" s="179">
        <f>ROUND(E397*J397,2)</f>
        <v>0</v>
      </c>
      <c r="L397" s="179">
        <v>21</v>
      </c>
      <c r="M397" s="179">
        <f>G397*(1+L397/100)</f>
        <v>0</v>
      </c>
      <c r="N397" s="179">
        <v>0</v>
      </c>
      <c r="O397" s="179">
        <f>ROUND(E397*N397,2)</f>
        <v>0</v>
      </c>
      <c r="P397" s="179">
        <v>0</v>
      </c>
      <c r="Q397" s="179">
        <f>ROUND(E397*P397,2)</f>
        <v>0</v>
      </c>
      <c r="R397" s="179"/>
      <c r="S397" s="179" t="s">
        <v>342</v>
      </c>
      <c r="T397" s="180" t="s">
        <v>311</v>
      </c>
      <c r="U397" s="160">
        <v>0</v>
      </c>
      <c r="V397" s="160">
        <f>ROUND(E397*U397,2)</f>
        <v>0</v>
      </c>
      <c r="W397" s="160"/>
      <c r="X397" s="150"/>
      <c r="Y397" s="150"/>
      <c r="Z397" s="150"/>
      <c r="AA397" s="150"/>
      <c r="AB397" s="150"/>
      <c r="AC397" s="150"/>
      <c r="AD397" s="150"/>
      <c r="AE397" s="150"/>
      <c r="AF397" s="150"/>
      <c r="AG397" s="150" t="s">
        <v>499</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2"/>
      <c r="D398" s="243"/>
      <c r="E398" s="243"/>
      <c r="F398" s="243"/>
      <c r="G398" s="243"/>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315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ht="33.75" outlineLevel="1" x14ac:dyDescent="0.2">
      <c r="A399" s="174">
        <v>187</v>
      </c>
      <c r="B399" s="175" t="s">
        <v>2236</v>
      </c>
      <c r="C399" s="185" t="s">
        <v>2237</v>
      </c>
      <c r="D399" s="176" t="s">
        <v>929</v>
      </c>
      <c r="E399" s="177">
        <v>1</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342</v>
      </c>
      <c r="T399" s="180" t="s">
        <v>311</v>
      </c>
      <c r="U399" s="160">
        <v>0</v>
      </c>
      <c r="V399" s="160">
        <f>ROUND(E399*U399,2)</f>
        <v>0</v>
      </c>
      <c r="W399" s="160"/>
      <c r="X399" s="150"/>
      <c r="Y399" s="150"/>
      <c r="Z399" s="150"/>
      <c r="AA399" s="150"/>
      <c r="AB399" s="150"/>
      <c r="AC399" s="150"/>
      <c r="AD399" s="150"/>
      <c r="AE399" s="150"/>
      <c r="AF399" s="150"/>
      <c r="AG399" s="150" t="s">
        <v>499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2"/>
      <c r="D400" s="243"/>
      <c r="E400" s="243"/>
      <c r="F400" s="243"/>
      <c r="G400" s="243"/>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315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33.75" outlineLevel="1" x14ac:dyDescent="0.2">
      <c r="A401" s="174">
        <v>188</v>
      </c>
      <c r="B401" s="175" t="s">
        <v>2238</v>
      </c>
      <c r="C401" s="185" t="s">
        <v>2239</v>
      </c>
      <c r="D401" s="176" t="s">
        <v>929</v>
      </c>
      <c r="E401" s="177">
        <v>1</v>
      </c>
      <c r="F401" s="178"/>
      <c r="G401" s="179">
        <f>ROUND(E401*F401,2)</f>
        <v>0</v>
      </c>
      <c r="H401" s="178"/>
      <c r="I401" s="179">
        <f>ROUND(E401*H401,2)</f>
        <v>0</v>
      </c>
      <c r="J401" s="178"/>
      <c r="K401" s="179">
        <f>ROUND(E401*J401,2)</f>
        <v>0</v>
      </c>
      <c r="L401" s="179">
        <v>21</v>
      </c>
      <c r="M401" s="179">
        <f>G401*(1+L401/100)</f>
        <v>0</v>
      </c>
      <c r="N401" s="179">
        <v>0</v>
      </c>
      <c r="O401" s="179">
        <f>ROUND(E401*N401,2)</f>
        <v>0</v>
      </c>
      <c r="P401" s="179">
        <v>0</v>
      </c>
      <c r="Q401" s="179">
        <f>ROUND(E401*P401,2)</f>
        <v>0</v>
      </c>
      <c r="R401" s="179"/>
      <c r="S401" s="179" t="s">
        <v>342</v>
      </c>
      <c r="T401" s="180" t="s">
        <v>311</v>
      </c>
      <c r="U401" s="160">
        <v>0</v>
      </c>
      <c r="V401" s="160">
        <f>ROUND(E401*U401,2)</f>
        <v>0</v>
      </c>
      <c r="W401" s="160"/>
      <c r="X401" s="150"/>
      <c r="Y401" s="150"/>
      <c r="Z401" s="150"/>
      <c r="AA401" s="150"/>
      <c r="AB401" s="150"/>
      <c r="AC401" s="150"/>
      <c r="AD401" s="150"/>
      <c r="AE401" s="150"/>
      <c r="AF401" s="150"/>
      <c r="AG401" s="150" t="s">
        <v>499</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2"/>
      <c r="D402" s="243"/>
      <c r="E402" s="243"/>
      <c r="F402" s="243"/>
      <c r="G402" s="243"/>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315</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74">
        <v>189</v>
      </c>
      <c r="B403" s="175" t="s">
        <v>2240</v>
      </c>
      <c r="C403" s="185" t="s">
        <v>2241</v>
      </c>
      <c r="D403" s="176" t="s">
        <v>929</v>
      </c>
      <c r="E403" s="177">
        <v>2</v>
      </c>
      <c r="F403" s="178"/>
      <c r="G403" s="179">
        <f>ROUND(E403*F403,2)</f>
        <v>0</v>
      </c>
      <c r="H403" s="178"/>
      <c r="I403" s="179">
        <f>ROUND(E403*H403,2)</f>
        <v>0</v>
      </c>
      <c r="J403" s="178"/>
      <c r="K403" s="179">
        <f>ROUND(E403*J403,2)</f>
        <v>0</v>
      </c>
      <c r="L403" s="179">
        <v>21</v>
      </c>
      <c r="M403" s="179">
        <f>G403*(1+L403/100)</f>
        <v>0</v>
      </c>
      <c r="N403" s="179">
        <v>0</v>
      </c>
      <c r="O403" s="179">
        <f>ROUND(E403*N403,2)</f>
        <v>0</v>
      </c>
      <c r="P403" s="179">
        <v>0</v>
      </c>
      <c r="Q403" s="179">
        <f>ROUND(E403*P403,2)</f>
        <v>0</v>
      </c>
      <c r="R403" s="179"/>
      <c r="S403" s="179" t="s">
        <v>342</v>
      </c>
      <c r="T403" s="180" t="s">
        <v>311</v>
      </c>
      <c r="U403" s="160">
        <v>0</v>
      </c>
      <c r="V403" s="160">
        <f>ROUND(E403*U403,2)</f>
        <v>0</v>
      </c>
      <c r="W403" s="160"/>
      <c r="X403" s="150"/>
      <c r="Y403" s="150"/>
      <c r="Z403" s="150"/>
      <c r="AA403" s="150"/>
      <c r="AB403" s="150"/>
      <c r="AC403" s="150"/>
      <c r="AD403" s="150"/>
      <c r="AE403" s="150"/>
      <c r="AF403" s="150"/>
      <c r="AG403" s="150" t="s">
        <v>499</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42"/>
      <c r="D404" s="243"/>
      <c r="E404" s="243"/>
      <c r="F404" s="243"/>
      <c r="G404" s="243"/>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315</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74">
        <v>190</v>
      </c>
      <c r="B405" s="175" t="s">
        <v>2242</v>
      </c>
      <c r="C405" s="185" t="s">
        <v>2243</v>
      </c>
      <c r="D405" s="176" t="s">
        <v>929</v>
      </c>
      <c r="E405" s="177">
        <v>1</v>
      </c>
      <c r="F405" s="178"/>
      <c r="G405" s="179">
        <f>ROUND(E405*F405,2)</f>
        <v>0</v>
      </c>
      <c r="H405" s="178"/>
      <c r="I405" s="179">
        <f>ROUND(E405*H405,2)</f>
        <v>0</v>
      </c>
      <c r="J405" s="178"/>
      <c r="K405" s="179">
        <f>ROUND(E405*J405,2)</f>
        <v>0</v>
      </c>
      <c r="L405" s="179">
        <v>21</v>
      </c>
      <c r="M405" s="179">
        <f>G405*(1+L405/100)</f>
        <v>0</v>
      </c>
      <c r="N405" s="179">
        <v>0</v>
      </c>
      <c r="O405" s="179">
        <f>ROUND(E405*N405,2)</f>
        <v>0</v>
      </c>
      <c r="P405" s="179">
        <v>0</v>
      </c>
      <c r="Q405" s="179">
        <f>ROUND(E405*P405,2)</f>
        <v>0</v>
      </c>
      <c r="R405" s="179"/>
      <c r="S405" s="179" t="s">
        <v>342</v>
      </c>
      <c r="T405" s="180" t="s">
        <v>311</v>
      </c>
      <c r="U405" s="160">
        <v>0</v>
      </c>
      <c r="V405" s="160">
        <f>ROUND(E405*U405,2)</f>
        <v>0</v>
      </c>
      <c r="W405" s="160"/>
      <c r="X405" s="150"/>
      <c r="Y405" s="150"/>
      <c r="Z405" s="150"/>
      <c r="AA405" s="150"/>
      <c r="AB405" s="150"/>
      <c r="AC405" s="150"/>
      <c r="AD405" s="150"/>
      <c r="AE405" s="150"/>
      <c r="AF405" s="150"/>
      <c r="AG405" s="150" t="s">
        <v>499</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2"/>
      <c r="D406" s="243"/>
      <c r="E406" s="243"/>
      <c r="F406" s="243"/>
      <c r="G406" s="243"/>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315</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74">
        <v>191</v>
      </c>
      <c r="B407" s="175" t="s">
        <v>2244</v>
      </c>
      <c r="C407" s="185" t="s">
        <v>2245</v>
      </c>
      <c r="D407" s="176" t="s">
        <v>929</v>
      </c>
      <c r="E407" s="177">
        <v>1</v>
      </c>
      <c r="F407" s="178"/>
      <c r="G407" s="179">
        <f>ROUND(E407*F407,2)</f>
        <v>0</v>
      </c>
      <c r="H407" s="178"/>
      <c r="I407" s="179">
        <f>ROUND(E407*H407,2)</f>
        <v>0</v>
      </c>
      <c r="J407" s="178"/>
      <c r="K407" s="179">
        <f>ROUND(E407*J407,2)</f>
        <v>0</v>
      </c>
      <c r="L407" s="179">
        <v>21</v>
      </c>
      <c r="M407" s="179">
        <f>G407*(1+L407/100)</f>
        <v>0</v>
      </c>
      <c r="N407" s="179">
        <v>0</v>
      </c>
      <c r="O407" s="179">
        <f>ROUND(E407*N407,2)</f>
        <v>0</v>
      </c>
      <c r="P407" s="179">
        <v>0</v>
      </c>
      <c r="Q407" s="179">
        <f>ROUND(E407*P407,2)</f>
        <v>0</v>
      </c>
      <c r="R407" s="179"/>
      <c r="S407" s="179" t="s">
        <v>342</v>
      </c>
      <c r="T407" s="180" t="s">
        <v>311</v>
      </c>
      <c r="U407" s="160">
        <v>0</v>
      </c>
      <c r="V407" s="160">
        <f>ROUND(E407*U407,2)</f>
        <v>0</v>
      </c>
      <c r="W407" s="160"/>
      <c r="X407" s="150"/>
      <c r="Y407" s="150"/>
      <c r="Z407" s="150"/>
      <c r="AA407" s="150"/>
      <c r="AB407" s="150"/>
      <c r="AC407" s="150"/>
      <c r="AD407" s="150"/>
      <c r="AE407" s="150"/>
      <c r="AF407" s="150"/>
      <c r="AG407" s="150" t="s">
        <v>499</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2"/>
      <c r="D408" s="243"/>
      <c r="E408" s="243"/>
      <c r="F408" s="243"/>
      <c r="G408" s="243"/>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315</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4">
        <v>192</v>
      </c>
      <c r="B409" s="175" t="s">
        <v>2246</v>
      </c>
      <c r="C409" s="185" t="s">
        <v>2247</v>
      </c>
      <c r="D409" s="176" t="s">
        <v>929</v>
      </c>
      <c r="E409" s="177">
        <v>2</v>
      </c>
      <c r="F409" s="178"/>
      <c r="G409" s="179">
        <f>ROUND(E409*F409,2)</f>
        <v>0</v>
      </c>
      <c r="H409" s="178"/>
      <c r="I409" s="179">
        <f>ROUND(E409*H409,2)</f>
        <v>0</v>
      </c>
      <c r="J409" s="178"/>
      <c r="K409" s="179">
        <f>ROUND(E409*J409,2)</f>
        <v>0</v>
      </c>
      <c r="L409" s="179">
        <v>21</v>
      </c>
      <c r="M409" s="179">
        <f>G409*(1+L409/100)</f>
        <v>0</v>
      </c>
      <c r="N409" s="179">
        <v>0</v>
      </c>
      <c r="O409" s="179">
        <f>ROUND(E409*N409,2)</f>
        <v>0</v>
      </c>
      <c r="P409" s="179">
        <v>0</v>
      </c>
      <c r="Q409" s="179">
        <f>ROUND(E409*P409,2)</f>
        <v>0</v>
      </c>
      <c r="R409" s="179"/>
      <c r="S409" s="179" t="s">
        <v>342</v>
      </c>
      <c r="T409" s="180" t="s">
        <v>311</v>
      </c>
      <c r="U409" s="160">
        <v>0</v>
      </c>
      <c r="V409" s="160">
        <f>ROUND(E409*U409,2)</f>
        <v>0</v>
      </c>
      <c r="W409" s="160"/>
      <c r="X409" s="150"/>
      <c r="Y409" s="150"/>
      <c r="Z409" s="150"/>
      <c r="AA409" s="150"/>
      <c r="AB409" s="150"/>
      <c r="AC409" s="150"/>
      <c r="AD409" s="150"/>
      <c r="AE409" s="150"/>
      <c r="AF409" s="150"/>
      <c r="AG409" s="150" t="s">
        <v>499</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2"/>
      <c r="D410" s="243"/>
      <c r="E410" s="243"/>
      <c r="F410" s="243"/>
      <c r="G410" s="243"/>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315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ht="22.5" outlineLevel="1" x14ac:dyDescent="0.2">
      <c r="A411" s="174">
        <v>193</v>
      </c>
      <c r="B411" s="175" t="s">
        <v>2248</v>
      </c>
      <c r="C411" s="185" t="s">
        <v>2249</v>
      </c>
      <c r="D411" s="176" t="s">
        <v>929</v>
      </c>
      <c r="E411" s="177">
        <v>4</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342</v>
      </c>
      <c r="T411" s="180" t="s">
        <v>311</v>
      </c>
      <c r="U411" s="160">
        <v>0</v>
      </c>
      <c r="V411" s="160">
        <f>ROUND(E411*U411,2)</f>
        <v>0</v>
      </c>
      <c r="W411" s="160"/>
      <c r="X411" s="150"/>
      <c r="Y411" s="150"/>
      <c r="Z411" s="150"/>
      <c r="AA411" s="150"/>
      <c r="AB411" s="150"/>
      <c r="AC411" s="150"/>
      <c r="AD411" s="150"/>
      <c r="AE411" s="150"/>
      <c r="AF411" s="150"/>
      <c r="AG411" s="150" t="s">
        <v>499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2"/>
      <c r="D412" s="243"/>
      <c r="E412" s="243"/>
      <c r="F412" s="243"/>
      <c r="G412" s="243"/>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315</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ht="22.5" outlineLevel="1" x14ac:dyDescent="0.2">
      <c r="A413" s="174">
        <v>194</v>
      </c>
      <c r="B413" s="175" t="s">
        <v>2250</v>
      </c>
      <c r="C413" s="185" t="s">
        <v>2251</v>
      </c>
      <c r="D413" s="176" t="s">
        <v>929</v>
      </c>
      <c r="E413" s="177">
        <v>2</v>
      </c>
      <c r="F413" s="178"/>
      <c r="G413" s="179">
        <f>ROUND(E413*F413,2)</f>
        <v>0</v>
      </c>
      <c r="H413" s="178"/>
      <c r="I413" s="179">
        <f>ROUND(E413*H413,2)</f>
        <v>0</v>
      </c>
      <c r="J413" s="178"/>
      <c r="K413" s="179">
        <f>ROUND(E413*J413,2)</f>
        <v>0</v>
      </c>
      <c r="L413" s="179">
        <v>21</v>
      </c>
      <c r="M413" s="179">
        <f>G413*(1+L413/100)</f>
        <v>0</v>
      </c>
      <c r="N413" s="179">
        <v>0</v>
      </c>
      <c r="O413" s="179">
        <f>ROUND(E413*N413,2)</f>
        <v>0</v>
      </c>
      <c r="P413" s="179">
        <v>0</v>
      </c>
      <c r="Q413" s="179">
        <f>ROUND(E413*P413,2)</f>
        <v>0</v>
      </c>
      <c r="R413" s="179"/>
      <c r="S413" s="179" t="s">
        <v>342</v>
      </c>
      <c r="T413" s="180" t="s">
        <v>311</v>
      </c>
      <c r="U413" s="160">
        <v>0</v>
      </c>
      <c r="V413" s="160">
        <f>ROUND(E413*U413,2)</f>
        <v>0</v>
      </c>
      <c r="W413" s="160"/>
      <c r="X413" s="150"/>
      <c r="Y413" s="150"/>
      <c r="Z413" s="150"/>
      <c r="AA413" s="150"/>
      <c r="AB413" s="150"/>
      <c r="AC413" s="150"/>
      <c r="AD413" s="150"/>
      <c r="AE413" s="150"/>
      <c r="AF413" s="150"/>
      <c r="AG413" s="150" t="s">
        <v>499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42"/>
      <c r="D414" s="243"/>
      <c r="E414" s="243"/>
      <c r="F414" s="243"/>
      <c r="G414" s="243"/>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315</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74">
        <v>195</v>
      </c>
      <c r="B415" s="175" t="s">
        <v>2252</v>
      </c>
      <c r="C415" s="185" t="s">
        <v>2253</v>
      </c>
      <c r="D415" s="176" t="s">
        <v>929</v>
      </c>
      <c r="E415" s="177">
        <v>1</v>
      </c>
      <c r="F415" s="178"/>
      <c r="G415" s="179">
        <f>ROUND(E415*F415,2)</f>
        <v>0</v>
      </c>
      <c r="H415" s="178"/>
      <c r="I415" s="179">
        <f>ROUND(E415*H415,2)</f>
        <v>0</v>
      </c>
      <c r="J415" s="178"/>
      <c r="K415" s="179">
        <f>ROUND(E415*J415,2)</f>
        <v>0</v>
      </c>
      <c r="L415" s="179">
        <v>21</v>
      </c>
      <c r="M415" s="179">
        <f>G415*(1+L415/100)</f>
        <v>0</v>
      </c>
      <c r="N415" s="179">
        <v>0</v>
      </c>
      <c r="O415" s="179">
        <f>ROUND(E415*N415,2)</f>
        <v>0</v>
      </c>
      <c r="P415" s="179">
        <v>0</v>
      </c>
      <c r="Q415" s="179">
        <f>ROUND(E415*P415,2)</f>
        <v>0</v>
      </c>
      <c r="R415" s="179"/>
      <c r="S415" s="179" t="s">
        <v>342</v>
      </c>
      <c r="T415" s="180" t="s">
        <v>311</v>
      </c>
      <c r="U415" s="160">
        <v>0</v>
      </c>
      <c r="V415" s="160">
        <f>ROUND(E415*U415,2)</f>
        <v>0</v>
      </c>
      <c r="W415" s="160"/>
      <c r="X415" s="150"/>
      <c r="Y415" s="150"/>
      <c r="Z415" s="150"/>
      <c r="AA415" s="150"/>
      <c r="AB415" s="150"/>
      <c r="AC415" s="150"/>
      <c r="AD415" s="150"/>
      <c r="AE415" s="150"/>
      <c r="AF415" s="150"/>
      <c r="AG415" s="150" t="s">
        <v>499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42"/>
      <c r="D416" s="243"/>
      <c r="E416" s="243"/>
      <c r="F416" s="243"/>
      <c r="G416" s="243"/>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315</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74">
        <v>196</v>
      </c>
      <c r="B417" s="175" t="s">
        <v>2254</v>
      </c>
      <c r="C417" s="185" t="s">
        <v>2255</v>
      </c>
      <c r="D417" s="176" t="s">
        <v>929</v>
      </c>
      <c r="E417" s="177">
        <v>14</v>
      </c>
      <c r="F417" s="178"/>
      <c r="G417" s="179">
        <f>ROUND(E417*F417,2)</f>
        <v>0</v>
      </c>
      <c r="H417" s="178"/>
      <c r="I417" s="179">
        <f>ROUND(E417*H417,2)</f>
        <v>0</v>
      </c>
      <c r="J417" s="178"/>
      <c r="K417" s="179">
        <f>ROUND(E417*J417,2)</f>
        <v>0</v>
      </c>
      <c r="L417" s="179">
        <v>21</v>
      </c>
      <c r="M417" s="179">
        <f>G417*(1+L417/100)</f>
        <v>0</v>
      </c>
      <c r="N417" s="179">
        <v>0</v>
      </c>
      <c r="O417" s="179">
        <f>ROUND(E417*N417,2)</f>
        <v>0</v>
      </c>
      <c r="P417" s="179">
        <v>0</v>
      </c>
      <c r="Q417" s="179">
        <f>ROUND(E417*P417,2)</f>
        <v>0</v>
      </c>
      <c r="R417" s="179"/>
      <c r="S417" s="179" t="s">
        <v>342</v>
      </c>
      <c r="T417" s="180" t="s">
        <v>311</v>
      </c>
      <c r="U417" s="160">
        <v>0</v>
      </c>
      <c r="V417" s="160">
        <f>ROUND(E417*U417,2)</f>
        <v>0</v>
      </c>
      <c r="W417" s="160"/>
      <c r="X417" s="150"/>
      <c r="Y417" s="150"/>
      <c r="Z417" s="150"/>
      <c r="AA417" s="150"/>
      <c r="AB417" s="150"/>
      <c r="AC417" s="150"/>
      <c r="AD417" s="150"/>
      <c r="AE417" s="150"/>
      <c r="AF417" s="150"/>
      <c r="AG417" s="150" t="s">
        <v>499</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2"/>
      <c r="D418" s="243"/>
      <c r="E418" s="243"/>
      <c r="F418" s="243"/>
      <c r="G418" s="243"/>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315</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74">
        <v>197</v>
      </c>
      <c r="B419" s="175" t="s">
        <v>2256</v>
      </c>
      <c r="C419" s="185" t="s">
        <v>2257</v>
      </c>
      <c r="D419" s="176" t="s">
        <v>929</v>
      </c>
      <c r="E419" s="177">
        <v>125</v>
      </c>
      <c r="F419" s="178"/>
      <c r="G419" s="179">
        <f>ROUND(E419*F419,2)</f>
        <v>0</v>
      </c>
      <c r="H419" s="178"/>
      <c r="I419" s="179">
        <f>ROUND(E419*H419,2)</f>
        <v>0</v>
      </c>
      <c r="J419" s="178"/>
      <c r="K419" s="179">
        <f>ROUND(E419*J419,2)</f>
        <v>0</v>
      </c>
      <c r="L419" s="179">
        <v>21</v>
      </c>
      <c r="M419" s="179">
        <f>G419*(1+L419/100)</f>
        <v>0</v>
      </c>
      <c r="N419" s="179">
        <v>0</v>
      </c>
      <c r="O419" s="179">
        <f>ROUND(E419*N419,2)</f>
        <v>0</v>
      </c>
      <c r="P419" s="179">
        <v>0</v>
      </c>
      <c r="Q419" s="179">
        <f>ROUND(E419*P419,2)</f>
        <v>0</v>
      </c>
      <c r="R419" s="179"/>
      <c r="S419" s="179" t="s">
        <v>342</v>
      </c>
      <c r="T419" s="180" t="s">
        <v>311</v>
      </c>
      <c r="U419" s="160">
        <v>0</v>
      </c>
      <c r="V419" s="160">
        <f>ROUND(E419*U419,2)</f>
        <v>0</v>
      </c>
      <c r="W419" s="160"/>
      <c r="X419" s="150"/>
      <c r="Y419" s="150"/>
      <c r="Z419" s="150"/>
      <c r="AA419" s="150"/>
      <c r="AB419" s="150"/>
      <c r="AC419" s="150"/>
      <c r="AD419" s="150"/>
      <c r="AE419" s="150"/>
      <c r="AF419" s="150"/>
      <c r="AG419" s="150" t="s">
        <v>499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2"/>
      <c r="D420" s="243"/>
      <c r="E420" s="243"/>
      <c r="F420" s="243"/>
      <c r="G420" s="243"/>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315</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4">
        <v>198</v>
      </c>
      <c r="B421" s="175" t="s">
        <v>2258</v>
      </c>
      <c r="C421" s="185" t="s">
        <v>2259</v>
      </c>
      <c r="D421" s="176" t="s">
        <v>929</v>
      </c>
      <c r="E421" s="177">
        <v>4</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c r="S421" s="179" t="s">
        <v>342</v>
      </c>
      <c r="T421" s="180" t="s">
        <v>311</v>
      </c>
      <c r="U421" s="160">
        <v>0</v>
      </c>
      <c r="V421" s="160">
        <f>ROUND(E421*U421,2)</f>
        <v>0</v>
      </c>
      <c r="W421" s="160"/>
      <c r="X421" s="150"/>
      <c r="Y421" s="150"/>
      <c r="Z421" s="150"/>
      <c r="AA421" s="150"/>
      <c r="AB421" s="150"/>
      <c r="AC421" s="150"/>
      <c r="AD421" s="150"/>
      <c r="AE421" s="150"/>
      <c r="AF421" s="150"/>
      <c r="AG421" s="150" t="s">
        <v>499</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2"/>
      <c r="D422" s="243"/>
      <c r="E422" s="243"/>
      <c r="F422" s="243"/>
      <c r="G422" s="243"/>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315</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4">
        <v>199</v>
      </c>
      <c r="B423" s="175" t="s">
        <v>2260</v>
      </c>
      <c r="C423" s="185" t="s">
        <v>2261</v>
      </c>
      <c r="D423" s="176" t="s">
        <v>929</v>
      </c>
      <c r="E423" s="177">
        <v>1</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c r="S423" s="179" t="s">
        <v>342</v>
      </c>
      <c r="T423" s="180" t="s">
        <v>311</v>
      </c>
      <c r="U423" s="160">
        <v>0</v>
      </c>
      <c r="V423" s="160">
        <f>ROUND(E423*U423,2)</f>
        <v>0</v>
      </c>
      <c r="W423" s="160"/>
      <c r="X423" s="150"/>
      <c r="Y423" s="150"/>
      <c r="Z423" s="150"/>
      <c r="AA423" s="150"/>
      <c r="AB423" s="150"/>
      <c r="AC423" s="150"/>
      <c r="AD423" s="150"/>
      <c r="AE423" s="150"/>
      <c r="AF423" s="150"/>
      <c r="AG423" s="150" t="s">
        <v>499</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42"/>
      <c r="D424" s="243"/>
      <c r="E424" s="243"/>
      <c r="F424" s="243"/>
      <c r="G424" s="243"/>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315</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74">
        <v>200</v>
      </c>
      <c r="B425" s="175" t="s">
        <v>2262</v>
      </c>
      <c r="C425" s="185" t="s">
        <v>2263</v>
      </c>
      <c r="D425" s="176" t="s">
        <v>929</v>
      </c>
      <c r="E425" s="177">
        <v>1</v>
      </c>
      <c r="F425" s="178"/>
      <c r="G425" s="179">
        <f>ROUND(E425*F425,2)</f>
        <v>0</v>
      </c>
      <c r="H425" s="178"/>
      <c r="I425" s="179">
        <f>ROUND(E425*H425,2)</f>
        <v>0</v>
      </c>
      <c r="J425" s="178"/>
      <c r="K425" s="179">
        <f>ROUND(E425*J425,2)</f>
        <v>0</v>
      </c>
      <c r="L425" s="179">
        <v>21</v>
      </c>
      <c r="M425" s="179">
        <f>G425*(1+L425/100)</f>
        <v>0</v>
      </c>
      <c r="N425" s="179">
        <v>0</v>
      </c>
      <c r="O425" s="179">
        <f>ROUND(E425*N425,2)</f>
        <v>0</v>
      </c>
      <c r="P425" s="179">
        <v>0</v>
      </c>
      <c r="Q425" s="179">
        <f>ROUND(E425*P425,2)</f>
        <v>0</v>
      </c>
      <c r="R425" s="179"/>
      <c r="S425" s="179" t="s">
        <v>342</v>
      </c>
      <c r="T425" s="180" t="s">
        <v>311</v>
      </c>
      <c r="U425" s="160">
        <v>0</v>
      </c>
      <c r="V425" s="160">
        <f>ROUND(E425*U425,2)</f>
        <v>0</v>
      </c>
      <c r="W425" s="160"/>
      <c r="X425" s="150"/>
      <c r="Y425" s="150"/>
      <c r="Z425" s="150"/>
      <c r="AA425" s="150"/>
      <c r="AB425" s="150"/>
      <c r="AC425" s="150"/>
      <c r="AD425" s="150"/>
      <c r="AE425" s="150"/>
      <c r="AF425" s="150"/>
      <c r="AG425" s="150" t="s">
        <v>499</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2"/>
      <c r="D426" s="243"/>
      <c r="E426" s="243"/>
      <c r="F426" s="243"/>
      <c r="G426" s="243"/>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315</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74">
        <v>201</v>
      </c>
      <c r="B427" s="175" t="s">
        <v>2264</v>
      </c>
      <c r="C427" s="185" t="s">
        <v>2265</v>
      </c>
      <c r="D427" s="176" t="s">
        <v>929</v>
      </c>
      <c r="E427" s="177">
        <v>1</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342</v>
      </c>
      <c r="T427" s="180" t="s">
        <v>311</v>
      </c>
      <c r="U427" s="160">
        <v>0</v>
      </c>
      <c r="V427" s="160">
        <f>ROUND(E427*U427,2)</f>
        <v>0</v>
      </c>
      <c r="W427" s="160"/>
      <c r="X427" s="150"/>
      <c r="Y427" s="150"/>
      <c r="Z427" s="150"/>
      <c r="AA427" s="150"/>
      <c r="AB427" s="150"/>
      <c r="AC427" s="150"/>
      <c r="AD427" s="150"/>
      <c r="AE427" s="150"/>
      <c r="AF427" s="150"/>
      <c r="AG427" s="150" t="s">
        <v>499</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2"/>
      <c r="D428" s="243"/>
      <c r="E428" s="243"/>
      <c r="F428" s="243"/>
      <c r="G428" s="243"/>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315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202</v>
      </c>
      <c r="B429" s="175" t="s">
        <v>2266</v>
      </c>
      <c r="C429" s="185" t="s">
        <v>2267</v>
      </c>
      <c r="D429" s="176" t="s">
        <v>929</v>
      </c>
      <c r="E429" s="177">
        <v>42</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342</v>
      </c>
      <c r="T429" s="180" t="s">
        <v>311</v>
      </c>
      <c r="U429" s="160">
        <v>0</v>
      </c>
      <c r="V429" s="160">
        <f>ROUND(E429*U429,2)</f>
        <v>0</v>
      </c>
      <c r="W429" s="160"/>
      <c r="X429" s="150"/>
      <c r="Y429" s="150"/>
      <c r="Z429" s="150"/>
      <c r="AA429" s="150"/>
      <c r="AB429" s="150"/>
      <c r="AC429" s="150"/>
      <c r="AD429" s="150"/>
      <c r="AE429" s="150"/>
      <c r="AF429" s="150"/>
      <c r="AG429" s="150" t="s">
        <v>499</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315</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4">
        <v>203</v>
      </c>
      <c r="B431" s="175" t="s">
        <v>2268</v>
      </c>
      <c r="C431" s="185" t="s">
        <v>2269</v>
      </c>
      <c r="D431" s="176" t="s">
        <v>929</v>
      </c>
      <c r="E431" s="177">
        <v>32</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342</v>
      </c>
      <c r="T431" s="180" t="s">
        <v>311</v>
      </c>
      <c r="U431" s="160">
        <v>0</v>
      </c>
      <c r="V431" s="160">
        <f>ROUND(E431*U431,2)</f>
        <v>0</v>
      </c>
      <c r="W431" s="160"/>
      <c r="X431" s="150"/>
      <c r="Y431" s="150"/>
      <c r="Z431" s="150"/>
      <c r="AA431" s="150"/>
      <c r="AB431" s="150"/>
      <c r="AC431" s="150"/>
      <c r="AD431" s="150"/>
      <c r="AE431" s="150"/>
      <c r="AF431" s="150"/>
      <c r="AG431" s="150" t="s">
        <v>499</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315</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204</v>
      </c>
      <c r="B433" s="175" t="s">
        <v>2270</v>
      </c>
      <c r="C433" s="185" t="s">
        <v>2271</v>
      </c>
      <c r="D433" s="176" t="s">
        <v>1962</v>
      </c>
      <c r="E433" s="177">
        <v>3</v>
      </c>
      <c r="F433" s="178"/>
      <c r="G433" s="179">
        <f>ROUND(E433*F433,2)</f>
        <v>0</v>
      </c>
      <c r="H433" s="178"/>
      <c r="I433" s="179">
        <f>ROUND(E433*H433,2)</f>
        <v>0</v>
      </c>
      <c r="J433" s="178"/>
      <c r="K433" s="179">
        <f>ROUND(E433*J433,2)</f>
        <v>0</v>
      </c>
      <c r="L433" s="179">
        <v>21</v>
      </c>
      <c r="M433" s="179">
        <f>G433*(1+L433/100)</f>
        <v>0</v>
      </c>
      <c r="N433" s="179">
        <v>0</v>
      </c>
      <c r="O433" s="179">
        <f>ROUND(E433*N433,2)</f>
        <v>0</v>
      </c>
      <c r="P433" s="179">
        <v>0</v>
      </c>
      <c r="Q433" s="179">
        <f>ROUND(E433*P433,2)</f>
        <v>0</v>
      </c>
      <c r="R433" s="179"/>
      <c r="S433" s="179" t="s">
        <v>342</v>
      </c>
      <c r="T433" s="180" t="s">
        <v>311</v>
      </c>
      <c r="U433" s="160">
        <v>0</v>
      </c>
      <c r="V433" s="160">
        <f>ROUND(E433*U433,2)</f>
        <v>0</v>
      </c>
      <c r="W433" s="160"/>
      <c r="X433" s="150"/>
      <c r="Y433" s="150"/>
      <c r="Z433" s="150"/>
      <c r="AA433" s="150"/>
      <c r="AB433" s="150"/>
      <c r="AC433" s="150"/>
      <c r="AD433" s="150"/>
      <c r="AE433" s="150"/>
      <c r="AF433" s="150"/>
      <c r="AG433" s="150" t="s">
        <v>1963</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2"/>
      <c r="D434" s="243"/>
      <c r="E434" s="243"/>
      <c r="F434" s="243"/>
      <c r="G434" s="243"/>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315</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74">
        <v>205</v>
      </c>
      <c r="B435" s="175" t="s">
        <v>2272</v>
      </c>
      <c r="C435" s="185" t="s">
        <v>2273</v>
      </c>
      <c r="D435" s="176" t="s">
        <v>1962</v>
      </c>
      <c r="E435" s="177">
        <v>3</v>
      </c>
      <c r="F435" s="178"/>
      <c r="G435" s="179">
        <f>ROUND(E435*F435,2)</f>
        <v>0</v>
      </c>
      <c r="H435" s="178"/>
      <c r="I435" s="179">
        <f>ROUND(E435*H435,2)</f>
        <v>0</v>
      </c>
      <c r="J435" s="178"/>
      <c r="K435" s="179">
        <f>ROUND(E435*J435,2)</f>
        <v>0</v>
      </c>
      <c r="L435" s="179">
        <v>21</v>
      </c>
      <c r="M435" s="179">
        <f>G435*(1+L435/100)</f>
        <v>0</v>
      </c>
      <c r="N435" s="179">
        <v>0</v>
      </c>
      <c r="O435" s="179">
        <f>ROUND(E435*N435,2)</f>
        <v>0</v>
      </c>
      <c r="P435" s="179">
        <v>0</v>
      </c>
      <c r="Q435" s="179">
        <f>ROUND(E435*P435,2)</f>
        <v>0</v>
      </c>
      <c r="R435" s="179"/>
      <c r="S435" s="179" t="s">
        <v>342</v>
      </c>
      <c r="T435" s="180" t="s">
        <v>311</v>
      </c>
      <c r="U435" s="160">
        <v>0</v>
      </c>
      <c r="V435" s="160">
        <f>ROUND(E435*U435,2)</f>
        <v>0</v>
      </c>
      <c r="W435" s="160"/>
      <c r="X435" s="150"/>
      <c r="Y435" s="150"/>
      <c r="Z435" s="150"/>
      <c r="AA435" s="150"/>
      <c r="AB435" s="150"/>
      <c r="AC435" s="150"/>
      <c r="AD435" s="150"/>
      <c r="AE435" s="150"/>
      <c r="AF435" s="150"/>
      <c r="AG435" s="150" t="s">
        <v>1963</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2"/>
      <c r="D436" s="243"/>
      <c r="E436" s="243"/>
      <c r="F436" s="243"/>
      <c r="G436" s="243"/>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315</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4">
        <v>206</v>
      </c>
      <c r="B437" s="175" t="s">
        <v>2274</v>
      </c>
      <c r="C437" s="185" t="s">
        <v>2275</v>
      </c>
      <c r="D437" s="176" t="s">
        <v>1962</v>
      </c>
      <c r="E437" s="177">
        <v>3</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342</v>
      </c>
      <c r="T437" s="180" t="s">
        <v>311</v>
      </c>
      <c r="U437" s="160">
        <v>0</v>
      </c>
      <c r="V437" s="160">
        <f>ROUND(E437*U437,2)</f>
        <v>0</v>
      </c>
      <c r="W437" s="160"/>
      <c r="X437" s="150"/>
      <c r="Y437" s="150"/>
      <c r="Z437" s="150"/>
      <c r="AA437" s="150"/>
      <c r="AB437" s="150"/>
      <c r="AC437" s="150"/>
      <c r="AD437" s="150"/>
      <c r="AE437" s="150"/>
      <c r="AF437" s="150"/>
      <c r="AG437" s="150" t="s">
        <v>1963</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2"/>
      <c r="D438" s="243"/>
      <c r="E438" s="243"/>
      <c r="F438" s="243"/>
      <c r="G438" s="243"/>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74">
        <v>207</v>
      </c>
      <c r="B439" s="175" t="s">
        <v>2276</v>
      </c>
      <c r="C439" s="185" t="s">
        <v>2277</v>
      </c>
      <c r="D439" s="176" t="s">
        <v>1962</v>
      </c>
      <c r="E439" s="177">
        <v>1</v>
      </c>
      <c r="F439" s="178"/>
      <c r="G439" s="179">
        <f>ROUND(E439*F439,2)</f>
        <v>0</v>
      </c>
      <c r="H439" s="178"/>
      <c r="I439" s="179">
        <f>ROUND(E439*H439,2)</f>
        <v>0</v>
      </c>
      <c r="J439" s="178"/>
      <c r="K439" s="179">
        <f>ROUND(E439*J439,2)</f>
        <v>0</v>
      </c>
      <c r="L439" s="179">
        <v>21</v>
      </c>
      <c r="M439" s="179">
        <f>G439*(1+L439/100)</f>
        <v>0</v>
      </c>
      <c r="N439" s="179">
        <v>0</v>
      </c>
      <c r="O439" s="179">
        <f>ROUND(E439*N439,2)</f>
        <v>0</v>
      </c>
      <c r="P439" s="179">
        <v>0</v>
      </c>
      <c r="Q439" s="179">
        <f>ROUND(E439*P439,2)</f>
        <v>0</v>
      </c>
      <c r="R439" s="179"/>
      <c r="S439" s="179" t="s">
        <v>342</v>
      </c>
      <c r="T439" s="180" t="s">
        <v>311</v>
      </c>
      <c r="U439" s="160">
        <v>0</v>
      </c>
      <c r="V439" s="160">
        <f>ROUND(E439*U439,2)</f>
        <v>0</v>
      </c>
      <c r="W439" s="160"/>
      <c r="X439" s="150"/>
      <c r="Y439" s="150"/>
      <c r="Z439" s="150"/>
      <c r="AA439" s="150"/>
      <c r="AB439" s="150"/>
      <c r="AC439" s="150"/>
      <c r="AD439" s="150"/>
      <c r="AE439" s="150"/>
      <c r="AF439" s="150"/>
      <c r="AG439" s="150" t="s">
        <v>1963</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42"/>
      <c r="D440" s="243"/>
      <c r="E440" s="243"/>
      <c r="F440" s="243"/>
      <c r="G440" s="243"/>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315</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74">
        <v>208</v>
      </c>
      <c r="B441" s="175" t="s">
        <v>2278</v>
      </c>
      <c r="C441" s="185" t="s">
        <v>2279</v>
      </c>
      <c r="D441" s="176" t="s">
        <v>1962</v>
      </c>
      <c r="E441" s="177">
        <v>1</v>
      </c>
      <c r="F441" s="178"/>
      <c r="G441" s="179">
        <f>ROUND(E441*F441,2)</f>
        <v>0</v>
      </c>
      <c r="H441" s="178"/>
      <c r="I441" s="179">
        <f>ROUND(E441*H441,2)</f>
        <v>0</v>
      </c>
      <c r="J441" s="178"/>
      <c r="K441" s="179">
        <f>ROUND(E441*J441,2)</f>
        <v>0</v>
      </c>
      <c r="L441" s="179">
        <v>21</v>
      </c>
      <c r="M441" s="179">
        <f>G441*(1+L441/100)</f>
        <v>0</v>
      </c>
      <c r="N441" s="179">
        <v>0</v>
      </c>
      <c r="O441" s="179">
        <f>ROUND(E441*N441,2)</f>
        <v>0</v>
      </c>
      <c r="P441" s="179">
        <v>0</v>
      </c>
      <c r="Q441" s="179">
        <f>ROUND(E441*P441,2)</f>
        <v>0</v>
      </c>
      <c r="R441" s="179"/>
      <c r="S441" s="179" t="s">
        <v>342</v>
      </c>
      <c r="T441" s="180" t="s">
        <v>311</v>
      </c>
      <c r="U441" s="160">
        <v>0</v>
      </c>
      <c r="V441" s="160">
        <f>ROUND(E441*U441,2)</f>
        <v>0</v>
      </c>
      <c r="W441" s="160"/>
      <c r="X441" s="150"/>
      <c r="Y441" s="150"/>
      <c r="Z441" s="150"/>
      <c r="AA441" s="150"/>
      <c r="AB441" s="150"/>
      <c r="AC441" s="150"/>
      <c r="AD441" s="150"/>
      <c r="AE441" s="150"/>
      <c r="AF441" s="150"/>
      <c r="AG441" s="150" t="s">
        <v>1963</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2"/>
      <c r="D442" s="243"/>
      <c r="E442" s="243"/>
      <c r="F442" s="243"/>
      <c r="G442" s="243"/>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315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74">
        <v>209</v>
      </c>
      <c r="B443" s="175" t="s">
        <v>2280</v>
      </c>
      <c r="C443" s="185" t="s">
        <v>2281</v>
      </c>
      <c r="D443" s="176" t="s">
        <v>1962</v>
      </c>
      <c r="E443" s="177">
        <v>1</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342</v>
      </c>
      <c r="T443" s="180" t="s">
        <v>311</v>
      </c>
      <c r="U443" s="160">
        <v>0</v>
      </c>
      <c r="V443" s="160">
        <f>ROUND(E443*U443,2)</f>
        <v>0</v>
      </c>
      <c r="W443" s="160"/>
      <c r="X443" s="150"/>
      <c r="Y443" s="150"/>
      <c r="Z443" s="150"/>
      <c r="AA443" s="150"/>
      <c r="AB443" s="150"/>
      <c r="AC443" s="150"/>
      <c r="AD443" s="150"/>
      <c r="AE443" s="150"/>
      <c r="AF443" s="150"/>
      <c r="AG443" s="150" t="s">
        <v>1963</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2"/>
      <c r="D444" s="243"/>
      <c r="E444" s="243"/>
      <c r="F444" s="243"/>
      <c r="G444" s="243"/>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315</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74">
        <v>210</v>
      </c>
      <c r="B445" s="175" t="s">
        <v>2282</v>
      </c>
      <c r="C445" s="185" t="s">
        <v>2283</v>
      </c>
      <c r="D445" s="176" t="s">
        <v>1962</v>
      </c>
      <c r="E445" s="177">
        <v>7</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c r="S445" s="179" t="s">
        <v>342</v>
      </c>
      <c r="T445" s="180" t="s">
        <v>311</v>
      </c>
      <c r="U445" s="160">
        <v>0</v>
      </c>
      <c r="V445" s="160">
        <f>ROUND(E445*U445,2)</f>
        <v>0</v>
      </c>
      <c r="W445" s="160"/>
      <c r="X445" s="150"/>
      <c r="Y445" s="150"/>
      <c r="Z445" s="150"/>
      <c r="AA445" s="150"/>
      <c r="AB445" s="150"/>
      <c r="AC445" s="150"/>
      <c r="AD445" s="150"/>
      <c r="AE445" s="150"/>
      <c r="AF445" s="150"/>
      <c r="AG445" s="150" t="s">
        <v>1963</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2"/>
      <c r="D446" s="243"/>
      <c r="E446" s="243"/>
      <c r="F446" s="243"/>
      <c r="G446" s="243"/>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315</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74">
        <v>211</v>
      </c>
      <c r="B447" s="175" t="s">
        <v>2284</v>
      </c>
      <c r="C447" s="185" t="s">
        <v>2285</v>
      </c>
      <c r="D447" s="176" t="s">
        <v>1962</v>
      </c>
      <c r="E447" s="177">
        <v>8</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342</v>
      </c>
      <c r="T447" s="180" t="s">
        <v>311</v>
      </c>
      <c r="U447" s="160">
        <v>0</v>
      </c>
      <c r="V447" s="160">
        <f>ROUND(E447*U447,2)</f>
        <v>0</v>
      </c>
      <c r="W447" s="160"/>
      <c r="X447" s="150"/>
      <c r="Y447" s="150"/>
      <c r="Z447" s="150"/>
      <c r="AA447" s="150"/>
      <c r="AB447" s="150"/>
      <c r="AC447" s="150"/>
      <c r="AD447" s="150"/>
      <c r="AE447" s="150"/>
      <c r="AF447" s="150"/>
      <c r="AG447" s="150" t="s">
        <v>1963</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2"/>
      <c r="D448" s="243"/>
      <c r="E448" s="243"/>
      <c r="F448" s="243"/>
      <c r="G448" s="243"/>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315</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x14ac:dyDescent="0.2">
      <c r="A449" s="168" t="s">
        <v>305</v>
      </c>
      <c r="B449" s="169" t="s">
        <v>193</v>
      </c>
      <c r="C449" s="184" t="s">
        <v>194</v>
      </c>
      <c r="D449" s="170"/>
      <c r="E449" s="171"/>
      <c r="F449" s="172"/>
      <c r="G449" s="172">
        <f>SUMIF(AG450:AG572,"&lt;&gt;NOR",G450:G572)</f>
        <v>0</v>
      </c>
      <c r="H449" s="172"/>
      <c r="I449" s="172">
        <f>SUM(I450:I572)</f>
        <v>0</v>
      </c>
      <c r="J449" s="172"/>
      <c r="K449" s="172">
        <f>SUM(K450:K572)</f>
        <v>0</v>
      </c>
      <c r="L449" s="172"/>
      <c r="M449" s="172">
        <f>SUM(M450:M572)</f>
        <v>0</v>
      </c>
      <c r="N449" s="172"/>
      <c r="O449" s="172">
        <f>SUM(O450:O572)</f>
        <v>0</v>
      </c>
      <c r="P449" s="172"/>
      <c r="Q449" s="172">
        <f>SUM(Q450:Q572)</f>
        <v>0</v>
      </c>
      <c r="R449" s="172"/>
      <c r="S449" s="172"/>
      <c r="T449" s="173"/>
      <c r="U449" s="167"/>
      <c r="V449" s="167">
        <f>SUM(V450:V572)</f>
        <v>0</v>
      </c>
      <c r="W449" s="167"/>
      <c r="AG449" t="s">
        <v>306</v>
      </c>
    </row>
    <row r="450" spans="1:60" outlineLevel="1" x14ac:dyDescent="0.2">
      <c r="A450" s="174">
        <v>212</v>
      </c>
      <c r="B450" s="175" t="s">
        <v>2286</v>
      </c>
      <c r="C450" s="185" t="s">
        <v>2287</v>
      </c>
      <c r="D450" s="176" t="s">
        <v>1962</v>
      </c>
      <c r="E450" s="177">
        <v>1</v>
      </c>
      <c r="F450" s="178"/>
      <c r="G450" s="179">
        <f>ROUND(E450*F450,2)</f>
        <v>0</v>
      </c>
      <c r="H450" s="178"/>
      <c r="I450" s="179">
        <f>ROUND(E450*H450,2)</f>
        <v>0</v>
      </c>
      <c r="J450" s="178"/>
      <c r="K450" s="179">
        <f>ROUND(E450*J450,2)</f>
        <v>0</v>
      </c>
      <c r="L450" s="179">
        <v>21</v>
      </c>
      <c r="M450" s="179">
        <f>G450*(1+L450/100)</f>
        <v>0</v>
      </c>
      <c r="N450" s="179">
        <v>0</v>
      </c>
      <c r="O450" s="179">
        <f>ROUND(E450*N450,2)</f>
        <v>0</v>
      </c>
      <c r="P450" s="179">
        <v>0</v>
      </c>
      <c r="Q450" s="179">
        <f>ROUND(E450*P450,2)</f>
        <v>0</v>
      </c>
      <c r="R450" s="179"/>
      <c r="S450" s="179" t="s">
        <v>342</v>
      </c>
      <c r="T450" s="180" t="s">
        <v>311</v>
      </c>
      <c r="U450" s="160">
        <v>0</v>
      </c>
      <c r="V450" s="160">
        <f>ROUND(E450*U450,2)</f>
        <v>0</v>
      </c>
      <c r="W450" s="160"/>
      <c r="X450" s="150"/>
      <c r="Y450" s="150"/>
      <c r="Z450" s="150"/>
      <c r="AA450" s="150"/>
      <c r="AB450" s="150"/>
      <c r="AC450" s="150"/>
      <c r="AD450" s="150"/>
      <c r="AE450" s="150"/>
      <c r="AF450" s="150"/>
      <c r="AG450" s="150" t="s">
        <v>499</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42"/>
      <c r="D451" s="243"/>
      <c r="E451" s="243"/>
      <c r="F451" s="243"/>
      <c r="G451" s="243"/>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315</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74">
        <v>213</v>
      </c>
      <c r="B452" s="175" t="s">
        <v>2288</v>
      </c>
      <c r="C452" s="185" t="s">
        <v>2289</v>
      </c>
      <c r="D452" s="176" t="s">
        <v>1962</v>
      </c>
      <c r="E452" s="177">
        <v>2</v>
      </c>
      <c r="F452" s="178"/>
      <c r="G452" s="179">
        <f>ROUND(E452*F452,2)</f>
        <v>0</v>
      </c>
      <c r="H452" s="178"/>
      <c r="I452" s="179">
        <f>ROUND(E452*H452,2)</f>
        <v>0</v>
      </c>
      <c r="J452" s="178"/>
      <c r="K452" s="179">
        <f>ROUND(E452*J452,2)</f>
        <v>0</v>
      </c>
      <c r="L452" s="179">
        <v>21</v>
      </c>
      <c r="M452" s="179">
        <f>G452*(1+L452/100)</f>
        <v>0</v>
      </c>
      <c r="N452" s="179">
        <v>0</v>
      </c>
      <c r="O452" s="179">
        <f>ROUND(E452*N452,2)</f>
        <v>0</v>
      </c>
      <c r="P452" s="179">
        <v>0</v>
      </c>
      <c r="Q452" s="179">
        <f>ROUND(E452*P452,2)</f>
        <v>0</v>
      </c>
      <c r="R452" s="179"/>
      <c r="S452" s="179" t="s">
        <v>342</v>
      </c>
      <c r="T452" s="180" t="s">
        <v>311</v>
      </c>
      <c r="U452" s="160">
        <v>0</v>
      </c>
      <c r="V452" s="160">
        <f>ROUND(E452*U452,2)</f>
        <v>0</v>
      </c>
      <c r="W452" s="160"/>
      <c r="X452" s="150"/>
      <c r="Y452" s="150"/>
      <c r="Z452" s="150"/>
      <c r="AA452" s="150"/>
      <c r="AB452" s="150"/>
      <c r="AC452" s="150"/>
      <c r="AD452" s="150"/>
      <c r="AE452" s="150"/>
      <c r="AF452" s="150"/>
      <c r="AG452" s="150" t="s">
        <v>499</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42"/>
      <c r="D453" s="243"/>
      <c r="E453" s="243"/>
      <c r="F453" s="243"/>
      <c r="G453" s="243"/>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315</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74">
        <v>214</v>
      </c>
      <c r="B454" s="175" t="s">
        <v>2290</v>
      </c>
      <c r="C454" s="185" t="s">
        <v>2291</v>
      </c>
      <c r="D454" s="176" t="s">
        <v>1962</v>
      </c>
      <c r="E454" s="177">
        <v>1</v>
      </c>
      <c r="F454" s="178"/>
      <c r="G454" s="179">
        <f>ROUND(E454*F454,2)</f>
        <v>0</v>
      </c>
      <c r="H454" s="178"/>
      <c r="I454" s="179">
        <f>ROUND(E454*H454,2)</f>
        <v>0</v>
      </c>
      <c r="J454" s="178"/>
      <c r="K454" s="179">
        <f>ROUND(E454*J454,2)</f>
        <v>0</v>
      </c>
      <c r="L454" s="179">
        <v>21</v>
      </c>
      <c r="M454" s="179">
        <f>G454*(1+L454/100)</f>
        <v>0</v>
      </c>
      <c r="N454" s="179">
        <v>0</v>
      </c>
      <c r="O454" s="179">
        <f>ROUND(E454*N454,2)</f>
        <v>0</v>
      </c>
      <c r="P454" s="179">
        <v>0</v>
      </c>
      <c r="Q454" s="179">
        <f>ROUND(E454*P454,2)</f>
        <v>0</v>
      </c>
      <c r="R454" s="179"/>
      <c r="S454" s="179" t="s">
        <v>342</v>
      </c>
      <c r="T454" s="180" t="s">
        <v>311</v>
      </c>
      <c r="U454" s="160">
        <v>0</v>
      </c>
      <c r="V454" s="160">
        <f>ROUND(E454*U454,2)</f>
        <v>0</v>
      </c>
      <c r="W454" s="160"/>
      <c r="X454" s="150"/>
      <c r="Y454" s="150"/>
      <c r="Z454" s="150"/>
      <c r="AA454" s="150"/>
      <c r="AB454" s="150"/>
      <c r="AC454" s="150"/>
      <c r="AD454" s="150"/>
      <c r="AE454" s="150"/>
      <c r="AF454" s="150"/>
      <c r="AG454" s="150" t="s">
        <v>499</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42"/>
      <c r="D455" s="243"/>
      <c r="E455" s="243"/>
      <c r="F455" s="243"/>
      <c r="G455" s="243"/>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315</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74">
        <v>215</v>
      </c>
      <c r="B456" s="175" t="s">
        <v>2292</v>
      </c>
      <c r="C456" s="185" t="s">
        <v>2293</v>
      </c>
      <c r="D456" s="176" t="s">
        <v>1962</v>
      </c>
      <c r="E456" s="177">
        <v>1</v>
      </c>
      <c r="F456" s="178"/>
      <c r="G456" s="179">
        <f>ROUND(E456*F456,2)</f>
        <v>0</v>
      </c>
      <c r="H456" s="178"/>
      <c r="I456" s="179">
        <f>ROUND(E456*H456,2)</f>
        <v>0</v>
      </c>
      <c r="J456" s="178"/>
      <c r="K456" s="179">
        <f>ROUND(E456*J456,2)</f>
        <v>0</v>
      </c>
      <c r="L456" s="179">
        <v>21</v>
      </c>
      <c r="M456" s="179">
        <f>G456*(1+L456/100)</f>
        <v>0</v>
      </c>
      <c r="N456" s="179">
        <v>0</v>
      </c>
      <c r="O456" s="179">
        <f>ROUND(E456*N456,2)</f>
        <v>0</v>
      </c>
      <c r="P456" s="179">
        <v>0</v>
      </c>
      <c r="Q456" s="179">
        <f>ROUND(E456*P456,2)</f>
        <v>0</v>
      </c>
      <c r="R456" s="179"/>
      <c r="S456" s="179" t="s">
        <v>342</v>
      </c>
      <c r="T456" s="180" t="s">
        <v>311</v>
      </c>
      <c r="U456" s="160">
        <v>0</v>
      </c>
      <c r="V456" s="160">
        <f>ROUND(E456*U456,2)</f>
        <v>0</v>
      </c>
      <c r="W456" s="160"/>
      <c r="X456" s="150"/>
      <c r="Y456" s="150"/>
      <c r="Z456" s="150"/>
      <c r="AA456" s="150"/>
      <c r="AB456" s="150"/>
      <c r="AC456" s="150"/>
      <c r="AD456" s="150"/>
      <c r="AE456" s="150"/>
      <c r="AF456" s="150"/>
      <c r="AG456" s="150" t="s">
        <v>499</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42"/>
      <c r="D457" s="243"/>
      <c r="E457" s="243"/>
      <c r="F457" s="243"/>
      <c r="G457" s="243"/>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315</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74">
        <v>216</v>
      </c>
      <c r="B458" s="175" t="s">
        <v>2294</v>
      </c>
      <c r="C458" s="185" t="s">
        <v>2289</v>
      </c>
      <c r="D458" s="176" t="s">
        <v>1962</v>
      </c>
      <c r="E458" s="177">
        <v>2</v>
      </c>
      <c r="F458" s="178"/>
      <c r="G458" s="179">
        <f>ROUND(E458*F458,2)</f>
        <v>0</v>
      </c>
      <c r="H458" s="178"/>
      <c r="I458" s="179">
        <f>ROUND(E458*H458,2)</f>
        <v>0</v>
      </c>
      <c r="J458" s="178"/>
      <c r="K458" s="179">
        <f>ROUND(E458*J458,2)</f>
        <v>0</v>
      </c>
      <c r="L458" s="179">
        <v>21</v>
      </c>
      <c r="M458" s="179">
        <f>G458*(1+L458/100)</f>
        <v>0</v>
      </c>
      <c r="N458" s="179">
        <v>0</v>
      </c>
      <c r="O458" s="179">
        <f>ROUND(E458*N458,2)</f>
        <v>0</v>
      </c>
      <c r="P458" s="179">
        <v>0</v>
      </c>
      <c r="Q458" s="179">
        <f>ROUND(E458*P458,2)</f>
        <v>0</v>
      </c>
      <c r="R458" s="179"/>
      <c r="S458" s="179" t="s">
        <v>342</v>
      </c>
      <c r="T458" s="180" t="s">
        <v>311</v>
      </c>
      <c r="U458" s="160">
        <v>0</v>
      </c>
      <c r="V458" s="160">
        <f>ROUND(E458*U458,2)</f>
        <v>0</v>
      </c>
      <c r="W458" s="160"/>
      <c r="X458" s="150"/>
      <c r="Y458" s="150"/>
      <c r="Z458" s="150"/>
      <c r="AA458" s="150"/>
      <c r="AB458" s="150"/>
      <c r="AC458" s="150"/>
      <c r="AD458" s="150"/>
      <c r="AE458" s="150"/>
      <c r="AF458" s="150"/>
      <c r="AG458" s="150" t="s">
        <v>499</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42"/>
      <c r="D459" s="243"/>
      <c r="E459" s="243"/>
      <c r="F459" s="243"/>
      <c r="G459" s="243"/>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315</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74">
        <v>217</v>
      </c>
      <c r="B460" s="175" t="s">
        <v>2295</v>
      </c>
      <c r="C460" s="185" t="s">
        <v>2296</v>
      </c>
      <c r="D460" s="176" t="s">
        <v>1962</v>
      </c>
      <c r="E460" s="177">
        <v>1</v>
      </c>
      <c r="F460" s="178"/>
      <c r="G460" s="179">
        <f>ROUND(E460*F460,2)</f>
        <v>0</v>
      </c>
      <c r="H460" s="178"/>
      <c r="I460" s="179">
        <f>ROUND(E460*H460,2)</f>
        <v>0</v>
      </c>
      <c r="J460" s="178"/>
      <c r="K460" s="179">
        <f>ROUND(E460*J460,2)</f>
        <v>0</v>
      </c>
      <c r="L460" s="179">
        <v>21</v>
      </c>
      <c r="M460" s="179">
        <f>G460*(1+L460/100)</f>
        <v>0</v>
      </c>
      <c r="N460" s="179">
        <v>0</v>
      </c>
      <c r="O460" s="179">
        <f>ROUND(E460*N460,2)</f>
        <v>0</v>
      </c>
      <c r="P460" s="179">
        <v>0</v>
      </c>
      <c r="Q460" s="179">
        <f>ROUND(E460*P460,2)</f>
        <v>0</v>
      </c>
      <c r="R460" s="179"/>
      <c r="S460" s="179" t="s">
        <v>342</v>
      </c>
      <c r="T460" s="180" t="s">
        <v>311</v>
      </c>
      <c r="U460" s="160">
        <v>0</v>
      </c>
      <c r="V460" s="160">
        <f>ROUND(E460*U460,2)</f>
        <v>0</v>
      </c>
      <c r="W460" s="160"/>
      <c r="X460" s="150"/>
      <c r="Y460" s="150"/>
      <c r="Z460" s="150"/>
      <c r="AA460" s="150"/>
      <c r="AB460" s="150"/>
      <c r="AC460" s="150"/>
      <c r="AD460" s="150"/>
      <c r="AE460" s="150"/>
      <c r="AF460" s="150"/>
      <c r="AG460" s="150" t="s">
        <v>499</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42"/>
      <c r="D461" s="243"/>
      <c r="E461" s="243"/>
      <c r="F461" s="243"/>
      <c r="G461" s="243"/>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315</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74">
        <v>218</v>
      </c>
      <c r="B462" s="175" t="s">
        <v>2297</v>
      </c>
      <c r="C462" s="185" t="s">
        <v>2298</v>
      </c>
      <c r="D462" s="176" t="s">
        <v>1962</v>
      </c>
      <c r="E462" s="177">
        <v>1</v>
      </c>
      <c r="F462" s="178"/>
      <c r="G462" s="179">
        <f>ROUND(E462*F462,2)</f>
        <v>0</v>
      </c>
      <c r="H462" s="178"/>
      <c r="I462" s="179">
        <f>ROUND(E462*H462,2)</f>
        <v>0</v>
      </c>
      <c r="J462" s="178"/>
      <c r="K462" s="179">
        <f>ROUND(E462*J462,2)</f>
        <v>0</v>
      </c>
      <c r="L462" s="179">
        <v>21</v>
      </c>
      <c r="M462" s="179">
        <f>G462*(1+L462/100)</f>
        <v>0</v>
      </c>
      <c r="N462" s="179">
        <v>0</v>
      </c>
      <c r="O462" s="179">
        <f>ROUND(E462*N462,2)</f>
        <v>0</v>
      </c>
      <c r="P462" s="179">
        <v>0</v>
      </c>
      <c r="Q462" s="179">
        <f>ROUND(E462*P462,2)</f>
        <v>0</v>
      </c>
      <c r="R462" s="179"/>
      <c r="S462" s="179" t="s">
        <v>342</v>
      </c>
      <c r="T462" s="180" t="s">
        <v>311</v>
      </c>
      <c r="U462" s="160">
        <v>0</v>
      </c>
      <c r="V462" s="160">
        <f>ROUND(E462*U462,2)</f>
        <v>0</v>
      </c>
      <c r="W462" s="160"/>
      <c r="X462" s="150"/>
      <c r="Y462" s="150"/>
      <c r="Z462" s="150"/>
      <c r="AA462" s="150"/>
      <c r="AB462" s="150"/>
      <c r="AC462" s="150"/>
      <c r="AD462" s="150"/>
      <c r="AE462" s="150"/>
      <c r="AF462" s="150"/>
      <c r="AG462" s="150" t="s">
        <v>499</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42"/>
      <c r="D463" s="243"/>
      <c r="E463" s="243"/>
      <c r="F463" s="243"/>
      <c r="G463" s="243"/>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315</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74">
        <v>219</v>
      </c>
      <c r="B464" s="175" t="s">
        <v>2299</v>
      </c>
      <c r="C464" s="185" t="s">
        <v>2289</v>
      </c>
      <c r="D464" s="176" t="s">
        <v>1962</v>
      </c>
      <c r="E464" s="177">
        <v>2</v>
      </c>
      <c r="F464" s="178"/>
      <c r="G464" s="179">
        <f>ROUND(E464*F464,2)</f>
        <v>0</v>
      </c>
      <c r="H464" s="178"/>
      <c r="I464" s="179">
        <f>ROUND(E464*H464,2)</f>
        <v>0</v>
      </c>
      <c r="J464" s="178"/>
      <c r="K464" s="179">
        <f>ROUND(E464*J464,2)</f>
        <v>0</v>
      </c>
      <c r="L464" s="179">
        <v>21</v>
      </c>
      <c r="M464" s="179">
        <f>G464*(1+L464/100)</f>
        <v>0</v>
      </c>
      <c r="N464" s="179">
        <v>0</v>
      </c>
      <c r="O464" s="179">
        <f>ROUND(E464*N464,2)</f>
        <v>0</v>
      </c>
      <c r="P464" s="179">
        <v>0</v>
      </c>
      <c r="Q464" s="179">
        <f>ROUND(E464*P464,2)</f>
        <v>0</v>
      </c>
      <c r="R464" s="179"/>
      <c r="S464" s="179" t="s">
        <v>342</v>
      </c>
      <c r="T464" s="180" t="s">
        <v>311</v>
      </c>
      <c r="U464" s="160">
        <v>0</v>
      </c>
      <c r="V464" s="160">
        <f>ROUND(E464*U464,2)</f>
        <v>0</v>
      </c>
      <c r="W464" s="160"/>
      <c r="X464" s="150"/>
      <c r="Y464" s="150"/>
      <c r="Z464" s="150"/>
      <c r="AA464" s="150"/>
      <c r="AB464" s="150"/>
      <c r="AC464" s="150"/>
      <c r="AD464" s="150"/>
      <c r="AE464" s="150"/>
      <c r="AF464" s="150"/>
      <c r="AG464" s="150" t="s">
        <v>499</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2"/>
      <c r="D465" s="243"/>
      <c r="E465" s="243"/>
      <c r="F465" s="243"/>
      <c r="G465" s="243"/>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315</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74">
        <v>220</v>
      </c>
      <c r="B466" s="175" t="s">
        <v>2300</v>
      </c>
      <c r="C466" s="185" t="s">
        <v>2296</v>
      </c>
      <c r="D466" s="176" t="s">
        <v>1962</v>
      </c>
      <c r="E466" s="177">
        <v>1</v>
      </c>
      <c r="F466" s="178"/>
      <c r="G466" s="179">
        <f>ROUND(E466*F466,2)</f>
        <v>0</v>
      </c>
      <c r="H466" s="178"/>
      <c r="I466" s="179">
        <f>ROUND(E466*H466,2)</f>
        <v>0</v>
      </c>
      <c r="J466" s="178"/>
      <c r="K466" s="179">
        <f>ROUND(E466*J466,2)</f>
        <v>0</v>
      </c>
      <c r="L466" s="179">
        <v>21</v>
      </c>
      <c r="M466" s="179">
        <f>G466*(1+L466/100)</f>
        <v>0</v>
      </c>
      <c r="N466" s="179">
        <v>0</v>
      </c>
      <c r="O466" s="179">
        <f>ROUND(E466*N466,2)</f>
        <v>0</v>
      </c>
      <c r="P466" s="179">
        <v>0</v>
      </c>
      <c r="Q466" s="179">
        <f>ROUND(E466*P466,2)</f>
        <v>0</v>
      </c>
      <c r="R466" s="179"/>
      <c r="S466" s="179" t="s">
        <v>342</v>
      </c>
      <c r="T466" s="180" t="s">
        <v>311</v>
      </c>
      <c r="U466" s="160">
        <v>0</v>
      </c>
      <c r="V466" s="160">
        <f>ROUND(E466*U466,2)</f>
        <v>0</v>
      </c>
      <c r="W466" s="160"/>
      <c r="X466" s="150"/>
      <c r="Y466" s="150"/>
      <c r="Z466" s="150"/>
      <c r="AA466" s="150"/>
      <c r="AB466" s="150"/>
      <c r="AC466" s="150"/>
      <c r="AD466" s="150"/>
      <c r="AE466" s="150"/>
      <c r="AF466" s="150"/>
      <c r="AG466" s="150" t="s">
        <v>499</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2"/>
      <c r="D467" s="243"/>
      <c r="E467" s="243"/>
      <c r="F467" s="243"/>
      <c r="G467" s="243"/>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315</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ht="22.5" outlineLevel="1" x14ac:dyDescent="0.2">
      <c r="A468" s="174">
        <v>221</v>
      </c>
      <c r="B468" s="175" t="s">
        <v>2301</v>
      </c>
      <c r="C468" s="185" t="s">
        <v>2187</v>
      </c>
      <c r="D468" s="176" t="s">
        <v>929</v>
      </c>
      <c r="E468" s="177">
        <v>3</v>
      </c>
      <c r="F468" s="178"/>
      <c r="G468" s="179">
        <f>ROUND(E468*F468,2)</f>
        <v>0</v>
      </c>
      <c r="H468" s="178"/>
      <c r="I468" s="179">
        <f>ROUND(E468*H468,2)</f>
        <v>0</v>
      </c>
      <c r="J468" s="178"/>
      <c r="K468" s="179">
        <f>ROUND(E468*J468,2)</f>
        <v>0</v>
      </c>
      <c r="L468" s="179">
        <v>21</v>
      </c>
      <c r="M468" s="179">
        <f>G468*(1+L468/100)</f>
        <v>0</v>
      </c>
      <c r="N468" s="179">
        <v>0</v>
      </c>
      <c r="O468" s="179">
        <f>ROUND(E468*N468,2)</f>
        <v>0</v>
      </c>
      <c r="P468" s="179">
        <v>0</v>
      </c>
      <c r="Q468" s="179">
        <f>ROUND(E468*P468,2)</f>
        <v>0</v>
      </c>
      <c r="R468" s="179"/>
      <c r="S468" s="179" t="s">
        <v>342</v>
      </c>
      <c r="T468" s="180" t="s">
        <v>311</v>
      </c>
      <c r="U468" s="160">
        <v>0</v>
      </c>
      <c r="V468" s="160">
        <f>ROUND(E468*U468,2)</f>
        <v>0</v>
      </c>
      <c r="W468" s="160"/>
      <c r="X468" s="150"/>
      <c r="Y468" s="150"/>
      <c r="Z468" s="150"/>
      <c r="AA468" s="150"/>
      <c r="AB468" s="150"/>
      <c r="AC468" s="150"/>
      <c r="AD468" s="150"/>
      <c r="AE468" s="150"/>
      <c r="AF468" s="150"/>
      <c r="AG468" s="150" t="s">
        <v>499</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42"/>
      <c r="D469" s="243"/>
      <c r="E469" s="243"/>
      <c r="F469" s="243"/>
      <c r="G469" s="243"/>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315</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74">
        <v>222</v>
      </c>
      <c r="B470" s="175" t="s">
        <v>2302</v>
      </c>
      <c r="C470" s="185" t="s">
        <v>2189</v>
      </c>
      <c r="D470" s="176" t="s">
        <v>1962</v>
      </c>
      <c r="E470" s="177">
        <v>2</v>
      </c>
      <c r="F470" s="178"/>
      <c r="G470" s="179">
        <f>ROUND(E470*F470,2)</f>
        <v>0</v>
      </c>
      <c r="H470" s="178"/>
      <c r="I470" s="179">
        <f>ROUND(E470*H470,2)</f>
        <v>0</v>
      </c>
      <c r="J470" s="178"/>
      <c r="K470" s="179">
        <f>ROUND(E470*J470,2)</f>
        <v>0</v>
      </c>
      <c r="L470" s="179">
        <v>21</v>
      </c>
      <c r="M470" s="179">
        <f>G470*(1+L470/100)</f>
        <v>0</v>
      </c>
      <c r="N470" s="179">
        <v>0</v>
      </c>
      <c r="O470" s="179">
        <f>ROUND(E470*N470,2)</f>
        <v>0</v>
      </c>
      <c r="P470" s="179">
        <v>0</v>
      </c>
      <c r="Q470" s="179">
        <f>ROUND(E470*P470,2)</f>
        <v>0</v>
      </c>
      <c r="R470" s="179"/>
      <c r="S470" s="179" t="s">
        <v>342</v>
      </c>
      <c r="T470" s="180" t="s">
        <v>311</v>
      </c>
      <c r="U470" s="160">
        <v>0</v>
      </c>
      <c r="V470" s="160">
        <f>ROUND(E470*U470,2)</f>
        <v>0</v>
      </c>
      <c r="W470" s="160"/>
      <c r="X470" s="150"/>
      <c r="Y470" s="150"/>
      <c r="Z470" s="150"/>
      <c r="AA470" s="150"/>
      <c r="AB470" s="150"/>
      <c r="AC470" s="150"/>
      <c r="AD470" s="150"/>
      <c r="AE470" s="150"/>
      <c r="AF470" s="150"/>
      <c r="AG470" s="150" t="s">
        <v>499</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2"/>
      <c r="D471" s="243"/>
      <c r="E471" s="243"/>
      <c r="F471" s="243"/>
      <c r="G471" s="243"/>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315</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74">
        <v>223</v>
      </c>
      <c r="B472" s="175" t="s">
        <v>2303</v>
      </c>
      <c r="C472" s="185" t="s">
        <v>2191</v>
      </c>
      <c r="D472" s="176" t="s">
        <v>1962</v>
      </c>
      <c r="E472" s="177">
        <v>1</v>
      </c>
      <c r="F472" s="178"/>
      <c r="G472" s="179">
        <f>ROUND(E472*F472,2)</f>
        <v>0</v>
      </c>
      <c r="H472" s="178"/>
      <c r="I472" s="179">
        <f>ROUND(E472*H472,2)</f>
        <v>0</v>
      </c>
      <c r="J472" s="178"/>
      <c r="K472" s="179">
        <f>ROUND(E472*J472,2)</f>
        <v>0</v>
      </c>
      <c r="L472" s="179">
        <v>21</v>
      </c>
      <c r="M472" s="179">
        <f>G472*(1+L472/100)</f>
        <v>0</v>
      </c>
      <c r="N472" s="179">
        <v>0</v>
      </c>
      <c r="O472" s="179">
        <f>ROUND(E472*N472,2)</f>
        <v>0</v>
      </c>
      <c r="P472" s="179">
        <v>0</v>
      </c>
      <c r="Q472" s="179">
        <f>ROUND(E472*P472,2)</f>
        <v>0</v>
      </c>
      <c r="R472" s="179"/>
      <c r="S472" s="179" t="s">
        <v>342</v>
      </c>
      <c r="T472" s="180" t="s">
        <v>311</v>
      </c>
      <c r="U472" s="160">
        <v>0</v>
      </c>
      <c r="V472" s="160">
        <f>ROUND(E472*U472,2)</f>
        <v>0</v>
      </c>
      <c r="W472" s="160"/>
      <c r="X472" s="150"/>
      <c r="Y472" s="150"/>
      <c r="Z472" s="150"/>
      <c r="AA472" s="150"/>
      <c r="AB472" s="150"/>
      <c r="AC472" s="150"/>
      <c r="AD472" s="150"/>
      <c r="AE472" s="150"/>
      <c r="AF472" s="150"/>
      <c r="AG472" s="150" t="s">
        <v>499</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42"/>
      <c r="D473" s="243"/>
      <c r="E473" s="243"/>
      <c r="F473" s="243"/>
      <c r="G473" s="243"/>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315</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74">
        <v>224</v>
      </c>
      <c r="B474" s="175" t="s">
        <v>2304</v>
      </c>
      <c r="C474" s="185" t="s">
        <v>2193</v>
      </c>
      <c r="D474" s="176" t="s">
        <v>1962</v>
      </c>
      <c r="E474" s="177">
        <v>2</v>
      </c>
      <c r="F474" s="178"/>
      <c r="G474" s="179">
        <f>ROUND(E474*F474,2)</f>
        <v>0</v>
      </c>
      <c r="H474" s="178"/>
      <c r="I474" s="179">
        <f>ROUND(E474*H474,2)</f>
        <v>0</v>
      </c>
      <c r="J474" s="178"/>
      <c r="K474" s="179">
        <f>ROUND(E474*J474,2)</f>
        <v>0</v>
      </c>
      <c r="L474" s="179">
        <v>21</v>
      </c>
      <c r="M474" s="179">
        <f>G474*(1+L474/100)</f>
        <v>0</v>
      </c>
      <c r="N474" s="179">
        <v>0</v>
      </c>
      <c r="O474" s="179">
        <f>ROUND(E474*N474,2)</f>
        <v>0</v>
      </c>
      <c r="P474" s="179">
        <v>0</v>
      </c>
      <c r="Q474" s="179">
        <f>ROUND(E474*P474,2)</f>
        <v>0</v>
      </c>
      <c r="R474" s="179"/>
      <c r="S474" s="179" t="s">
        <v>342</v>
      </c>
      <c r="T474" s="180" t="s">
        <v>311</v>
      </c>
      <c r="U474" s="160">
        <v>0</v>
      </c>
      <c r="V474" s="160">
        <f>ROUND(E474*U474,2)</f>
        <v>0</v>
      </c>
      <c r="W474" s="160"/>
      <c r="X474" s="150"/>
      <c r="Y474" s="150"/>
      <c r="Z474" s="150"/>
      <c r="AA474" s="150"/>
      <c r="AB474" s="150"/>
      <c r="AC474" s="150"/>
      <c r="AD474" s="150"/>
      <c r="AE474" s="150"/>
      <c r="AF474" s="150"/>
      <c r="AG474" s="150" t="s">
        <v>499</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42"/>
      <c r="D475" s="243"/>
      <c r="E475" s="243"/>
      <c r="F475" s="243"/>
      <c r="G475" s="243"/>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315</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4">
        <v>225</v>
      </c>
      <c r="B476" s="175" t="s">
        <v>2305</v>
      </c>
      <c r="C476" s="185" t="s">
        <v>2195</v>
      </c>
      <c r="D476" s="176" t="s">
        <v>929</v>
      </c>
      <c r="E476" s="177">
        <v>8</v>
      </c>
      <c r="F476" s="178"/>
      <c r="G476" s="179">
        <f>ROUND(E476*F476,2)</f>
        <v>0</v>
      </c>
      <c r="H476" s="178"/>
      <c r="I476" s="179">
        <f>ROUND(E476*H476,2)</f>
        <v>0</v>
      </c>
      <c r="J476" s="178"/>
      <c r="K476" s="179">
        <f>ROUND(E476*J476,2)</f>
        <v>0</v>
      </c>
      <c r="L476" s="179">
        <v>21</v>
      </c>
      <c r="M476" s="179">
        <f>G476*(1+L476/100)</f>
        <v>0</v>
      </c>
      <c r="N476" s="179">
        <v>0</v>
      </c>
      <c r="O476" s="179">
        <f>ROUND(E476*N476,2)</f>
        <v>0</v>
      </c>
      <c r="P476" s="179">
        <v>0</v>
      </c>
      <c r="Q476" s="179">
        <f>ROUND(E476*P476,2)</f>
        <v>0</v>
      </c>
      <c r="R476" s="179"/>
      <c r="S476" s="179" t="s">
        <v>342</v>
      </c>
      <c r="T476" s="180" t="s">
        <v>311</v>
      </c>
      <c r="U476" s="160">
        <v>0</v>
      </c>
      <c r="V476" s="160">
        <f>ROUND(E476*U476,2)</f>
        <v>0</v>
      </c>
      <c r="W476" s="160"/>
      <c r="X476" s="150"/>
      <c r="Y476" s="150"/>
      <c r="Z476" s="150"/>
      <c r="AA476" s="150"/>
      <c r="AB476" s="150"/>
      <c r="AC476" s="150"/>
      <c r="AD476" s="150"/>
      <c r="AE476" s="150"/>
      <c r="AF476" s="150"/>
      <c r="AG476" s="150" t="s">
        <v>499</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42"/>
      <c r="D477" s="243"/>
      <c r="E477" s="243"/>
      <c r="F477" s="243"/>
      <c r="G477" s="243"/>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315</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74">
        <v>226</v>
      </c>
      <c r="B478" s="175" t="s">
        <v>2306</v>
      </c>
      <c r="C478" s="185" t="s">
        <v>2197</v>
      </c>
      <c r="D478" s="176" t="s">
        <v>1962</v>
      </c>
      <c r="E478" s="177">
        <v>4</v>
      </c>
      <c r="F478" s="178"/>
      <c r="G478" s="179">
        <f>ROUND(E478*F478,2)</f>
        <v>0</v>
      </c>
      <c r="H478" s="178"/>
      <c r="I478" s="179">
        <f>ROUND(E478*H478,2)</f>
        <v>0</v>
      </c>
      <c r="J478" s="178"/>
      <c r="K478" s="179">
        <f>ROUND(E478*J478,2)</f>
        <v>0</v>
      </c>
      <c r="L478" s="179">
        <v>21</v>
      </c>
      <c r="M478" s="179">
        <f>G478*(1+L478/100)</f>
        <v>0</v>
      </c>
      <c r="N478" s="179">
        <v>0</v>
      </c>
      <c r="O478" s="179">
        <f>ROUND(E478*N478,2)</f>
        <v>0</v>
      </c>
      <c r="P478" s="179">
        <v>0</v>
      </c>
      <c r="Q478" s="179">
        <f>ROUND(E478*P478,2)</f>
        <v>0</v>
      </c>
      <c r="R478" s="179"/>
      <c r="S478" s="179" t="s">
        <v>342</v>
      </c>
      <c r="T478" s="180" t="s">
        <v>311</v>
      </c>
      <c r="U478" s="160">
        <v>0</v>
      </c>
      <c r="V478" s="160">
        <f>ROUND(E478*U478,2)</f>
        <v>0</v>
      </c>
      <c r="W478" s="160"/>
      <c r="X478" s="150"/>
      <c r="Y478" s="150"/>
      <c r="Z478" s="150"/>
      <c r="AA478" s="150"/>
      <c r="AB478" s="150"/>
      <c r="AC478" s="150"/>
      <c r="AD478" s="150"/>
      <c r="AE478" s="150"/>
      <c r="AF478" s="150"/>
      <c r="AG478" s="150" t="s">
        <v>499</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2"/>
      <c r="D479" s="243"/>
      <c r="E479" s="243"/>
      <c r="F479" s="243"/>
      <c r="G479" s="243"/>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315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4">
        <v>227</v>
      </c>
      <c r="B480" s="175" t="s">
        <v>2307</v>
      </c>
      <c r="C480" s="185" t="s">
        <v>2199</v>
      </c>
      <c r="D480" s="176" t="s">
        <v>929</v>
      </c>
      <c r="E480" s="177">
        <v>9</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342</v>
      </c>
      <c r="T480" s="180" t="s">
        <v>311</v>
      </c>
      <c r="U480" s="160">
        <v>0</v>
      </c>
      <c r="V480" s="160">
        <f>ROUND(E480*U480,2)</f>
        <v>0</v>
      </c>
      <c r="W480" s="160"/>
      <c r="X480" s="150"/>
      <c r="Y480" s="150"/>
      <c r="Z480" s="150"/>
      <c r="AA480" s="150"/>
      <c r="AB480" s="150"/>
      <c r="AC480" s="150"/>
      <c r="AD480" s="150"/>
      <c r="AE480" s="150"/>
      <c r="AF480" s="150"/>
      <c r="AG480" s="150" t="s">
        <v>499</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42"/>
      <c r="D481" s="243"/>
      <c r="E481" s="243"/>
      <c r="F481" s="243"/>
      <c r="G481" s="243"/>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315</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74">
        <v>228</v>
      </c>
      <c r="B482" s="175" t="s">
        <v>2308</v>
      </c>
      <c r="C482" s="185" t="s">
        <v>2201</v>
      </c>
      <c r="D482" s="176" t="s">
        <v>929</v>
      </c>
      <c r="E482" s="177">
        <v>3</v>
      </c>
      <c r="F482" s="178"/>
      <c r="G482" s="179">
        <f>ROUND(E482*F482,2)</f>
        <v>0</v>
      </c>
      <c r="H482" s="178"/>
      <c r="I482" s="179">
        <f>ROUND(E482*H482,2)</f>
        <v>0</v>
      </c>
      <c r="J482" s="178"/>
      <c r="K482" s="179">
        <f>ROUND(E482*J482,2)</f>
        <v>0</v>
      </c>
      <c r="L482" s="179">
        <v>21</v>
      </c>
      <c r="M482" s="179">
        <f>G482*(1+L482/100)</f>
        <v>0</v>
      </c>
      <c r="N482" s="179">
        <v>0</v>
      </c>
      <c r="O482" s="179">
        <f>ROUND(E482*N482,2)</f>
        <v>0</v>
      </c>
      <c r="P482" s="179">
        <v>0</v>
      </c>
      <c r="Q482" s="179">
        <f>ROUND(E482*P482,2)</f>
        <v>0</v>
      </c>
      <c r="R482" s="179"/>
      <c r="S482" s="179" t="s">
        <v>342</v>
      </c>
      <c r="T482" s="180" t="s">
        <v>311</v>
      </c>
      <c r="U482" s="160">
        <v>0</v>
      </c>
      <c r="V482" s="160">
        <f>ROUND(E482*U482,2)</f>
        <v>0</v>
      </c>
      <c r="W482" s="160"/>
      <c r="X482" s="150"/>
      <c r="Y482" s="150"/>
      <c r="Z482" s="150"/>
      <c r="AA482" s="150"/>
      <c r="AB482" s="150"/>
      <c r="AC482" s="150"/>
      <c r="AD482" s="150"/>
      <c r="AE482" s="150"/>
      <c r="AF482" s="150"/>
      <c r="AG482" s="150" t="s">
        <v>499</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2"/>
      <c r="D483" s="243"/>
      <c r="E483" s="243"/>
      <c r="F483" s="243"/>
      <c r="G483" s="243"/>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315</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4">
        <v>229</v>
      </c>
      <c r="B484" s="175" t="s">
        <v>2309</v>
      </c>
      <c r="C484" s="185" t="s">
        <v>2203</v>
      </c>
      <c r="D484" s="176" t="s">
        <v>929</v>
      </c>
      <c r="E484" s="177">
        <v>1</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342</v>
      </c>
      <c r="T484" s="180" t="s">
        <v>311</v>
      </c>
      <c r="U484" s="160">
        <v>0</v>
      </c>
      <c r="V484" s="160">
        <f>ROUND(E484*U484,2)</f>
        <v>0</v>
      </c>
      <c r="W484" s="160"/>
      <c r="X484" s="150"/>
      <c r="Y484" s="150"/>
      <c r="Z484" s="150"/>
      <c r="AA484" s="150"/>
      <c r="AB484" s="150"/>
      <c r="AC484" s="150"/>
      <c r="AD484" s="150"/>
      <c r="AE484" s="150"/>
      <c r="AF484" s="150"/>
      <c r="AG484" s="150" t="s">
        <v>499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42"/>
      <c r="D485" s="243"/>
      <c r="E485" s="243"/>
      <c r="F485" s="243"/>
      <c r="G485" s="243"/>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315</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74">
        <v>230</v>
      </c>
      <c r="B486" s="175" t="s">
        <v>2310</v>
      </c>
      <c r="C486" s="185" t="s">
        <v>2205</v>
      </c>
      <c r="D486" s="176" t="s">
        <v>929</v>
      </c>
      <c r="E486" s="177">
        <v>20</v>
      </c>
      <c r="F486" s="178"/>
      <c r="G486" s="179">
        <f>ROUND(E486*F486,2)</f>
        <v>0</v>
      </c>
      <c r="H486" s="178"/>
      <c r="I486" s="179">
        <f>ROUND(E486*H486,2)</f>
        <v>0</v>
      </c>
      <c r="J486" s="178"/>
      <c r="K486" s="179">
        <f>ROUND(E486*J486,2)</f>
        <v>0</v>
      </c>
      <c r="L486" s="179">
        <v>21</v>
      </c>
      <c r="M486" s="179">
        <f>G486*(1+L486/100)</f>
        <v>0</v>
      </c>
      <c r="N486" s="179">
        <v>0</v>
      </c>
      <c r="O486" s="179">
        <f>ROUND(E486*N486,2)</f>
        <v>0</v>
      </c>
      <c r="P486" s="179">
        <v>0</v>
      </c>
      <c r="Q486" s="179">
        <f>ROUND(E486*P486,2)</f>
        <v>0</v>
      </c>
      <c r="R486" s="179"/>
      <c r="S486" s="179" t="s">
        <v>342</v>
      </c>
      <c r="T486" s="180" t="s">
        <v>311</v>
      </c>
      <c r="U486" s="160">
        <v>0</v>
      </c>
      <c r="V486" s="160">
        <f>ROUND(E486*U486,2)</f>
        <v>0</v>
      </c>
      <c r="W486" s="160"/>
      <c r="X486" s="150"/>
      <c r="Y486" s="150"/>
      <c r="Z486" s="150"/>
      <c r="AA486" s="150"/>
      <c r="AB486" s="150"/>
      <c r="AC486" s="150"/>
      <c r="AD486" s="150"/>
      <c r="AE486" s="150"/>
      <c r="AF486" s="150"/>
      <c r="AG486" s="150" t="s">
        <v>499</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2"/>
      <c r="D487" s="243"/>
      <c r="E487" s="243"/>
      <c r="F487" s="243"/>
      <c r="G487" s="243"/>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315</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4">
        <v>231</v>
      </c>
      <c r="B488" s="175" t="s">
        <v>2311</v>
      </c>
      <c r="C488" s="185" t="s">
        <v>2207</v>
      </c>
      <c r="D488" s="176" t="s">
        <v>929</v>
      </c>
      <c r="E488" s="177">
        <v>2</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342</v>
      </c>
      <c r="T488" s="180" t="s">
        <v>311</v>
      </c>
      <c r="U488" s="160">
        <v>0</v>
      </c>
      <c r="V488" s="160">
        <f>ROUND(E488*U488,2)</f>
        <v>0</v>
      </c>
      <c r="W488" s="160"/>
      <c r="X488" s="150"/>
      <c r="Y488" s="150"/>
      <c r="Z488" s="150"/>
      <c r="AA488" s="150"/>
      <c r="AB488" s="150"/>
      <c r="AC488" s="150"/>
      <c r="AD488" s="150"/>
      <c r="AE488" s="150"/>
      <c r="AF488" s="150"/>
      <c r="AG488" s="150" t="s">
        <v>499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42"/>
      <c r="D489" s="243"/>
      <c r="E489" s="243"/>
      <c r="F489" s="243"/>
      <c r="G489" s="243"/>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315</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74">
        <v>232</v>
      </c>
      <c r="B490" s="175" t="s">
        <v>2312</v>
      </c>
      <c r="C490" s="185" t="s">
        <v>2209</v>
      </c>
      <c r="D490" s="176" t="s">
        <v>929</v>
      </c>
      <c r="E490" s="177">
        <v>6</v>
      </c>
      <c r="F490" s="178"/>
      <c r="G490" s="179">
        <f>ROUND(E490*F490,2)</f>
        <v>0</v>
      </c>
      <c r="H490" s="178"/>
      <c r="I490" s="179">
        <f>ROUND(E490*H490,2)</f>
        <v>0</v>
      </c>
      <c r="J490" s="178"/>
      <c r="K490" s="179">
        <f>ROUND(E490*J490,2)</f>
        <v>0</v>
      </c>
      <c r="L490" s="179">
        <v>21</v>
      </c>
      <c r="M490" s="179">
        <f>G490*(1+L490/100)</f>
        <v>0</v>
      </c>
      <c r="N490" s="179">
        <v>0</v>
      </c>
      <c r="O490" s="179">
        <f>ROUND(E490*N490,2)</f>
        <v>0</v>
      </c>
      <c r="P490" s="179">
        <v>0</v>
      </c>
      <c r="Q490" s="179">
        <f>ROUND(E490*P490,2)</f>
        <v>0</v>
      </c>
      <c r="R490" s="179"/>
      <c r="S490" s="179" t="s">
        <v>342</v>
      </c>
      <c r="T490" s="180" t="s">
        <v>311</v>
      </c>
      <c r="U490" s="160">
        <v>0</v>
      </c>
      <c r="V490" s="160">
        <f>ROUND(E490*U490,2)</f>
        <v>0</v>
      </c>
      <c r="W490" s="160"/>
      <c r="X490" s="150"/>
      <c r="Y490" s="150"/>
      <c r="Z490" s="150"/>
      <c r="AA490" s="150"/>
      <c r="AB490" s="150"/>
      <c r="AC490" s="150"/>
      <c r="AD490" s="150"/>
      <c r="AE490" s="150"/>
      <c r="AF490" s="150"/>
      <c r="AG490" s="150" t="s">
        <v>499</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42"/>
      <c r="D491" s="243"/>
      <c r="E491" s="243"/>
      <c r="F491" s="243"/>
      <c r="G491" s="243"/>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315</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74">
        <v>233</v>
      </c>
      <c r="B492" s="175" t="s">
        <v>1580</v>
      </c>
      <c r="C492" s="185" t="s">
        <v>2211</v>
      </c>
      <c r="D492" s="176" t="s">
        <v>929</v>
      </c>
      <c r="E492" s="177">
        <v>3</v>
      </c>
      <c r="F492" s="178"/>
      <c r="G492" s="179">
        <f>ROUND(E492*F492,2)</f>
        <v>0</v>
      </c>
      <c r="H492" s="178"/>
      <c r="I492" s="179">
        <f>ROUND(E492*H492,2)</f>
        <v>0</v>
      </c>
      <c r="J492" s="178"/>
      <c r="K492" s="179">
        <f>ROUND(E492*J492,2)</f>
        <v>0</v>
      </c>
      <c r="L492" s="179">
        <v>21</v>
      </c>
      <c r="M492" s="179">
        <f>G492*(1+L492/100)</f>
        <v>0</v>
      </c>
      <c r="N492" s="179">
        <v>0</v>
      </c>
      <c r="O492" s="179">
        <f>ROUND(E492*N492,2)</f>
        <v>0</v>
      </c>
      <c r="P492" s="179">
        <v>0</v>
      </c>
      <c r="Q492" s="179">
        <f>ROUND(E492*P492,2)</f>
        <v>0</v>
      </c>
      <c r="R492" s="179"/>
      <c r="S492" s="179" t="s">
        <v>342</v>
      </c>
      <c r="T492" s="180" t="s">
        <v>311</v>
      </c>
      <c r="U492" s="160">
        <v>0</v>
      </c>
      <c r="V492" s="160">
        <f>ROUND(E492*U492,2)</f>
        <v>0</v>
      </c>
      <c r="W492" s="160"/>
      <c r="X492" s="150"/>
      <c r="Y492" s="150"/>
      <c r="Z492" s="150"/>
      <c r="AA492" s="150"/>
      <c r="AB492" s="150"/>
      <c r="AC492" s="150"/>
      <c r="AD492" s="150"/>
      <c r="AE492" s="150"/>
      <c r="AF492" s="150"/>
      <c r="AG492" s="150" t="s">
        <v>499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42"/>
      <c r="D493" s="243"/>
      <c r="E493" s="243"/>
      <c r="F493" s="243"/>
      <c r="G493" s="243"/>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315</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74">
        <v>234</v>
      </c>
      <c r="B494" s="175" t="s">
        <v>2313</v>
      </c>
      <c r="C494" s="185" t="s">
        <v>2213</v>
      </c>
      <c r="D494" s="176" t="s">
        <v>929</v>
      </c>
      <c r="E494" s="177">
        <v>1</v>
      </c>
      <c r="F494" s="178"/>
      <c r="G494" s="179">
        <f>ROUND(E494*F494,2)</f>
        <v>0</v>
      </c>
      <c r="H494" s="178"/>
      <c r="I494" s="179">
        <f>ROUND(E494*H494,2)</f>
        <v>0</v>
      </c>
      <c r="J494" s="178"/>
      <c r="K494" s="179">
        <f>ROUND(E494*J494,2)</f>
        <v>0</v>
      </c>
      <c r="L494" s="179">
        <v>21</v>
      </c>
      <c r="M494" s="179">
        <f>G494*(1+L494/100)</f>
        <v>0</v>
      </c>
      <c r="N494" s="179">
        <v>0</v>
      </c>
      <c r="O494" s="179">
        <f>ROUND(E494*N494,2)</f>
        <v>0</v>
      </c>
      <c r="P494" s="179">
        <v>0</v>
      </c>
      <c r="Q494" s="179">
        <f>ROUND(E494*P494,2)</f>
        <v>0</v>
      </c>
      <c r="R494" s="179"/>
      <c r="S494" s="179" t="s">
        <v>342</v>
      </c>
      <c r="T494" s="180" t="s">
        <v>311</v>
      </c>
      <c r="U494" s="160">
        <v>0</v>
      </c>
      <c r="V494" s="160">
        <f>ROUND(E494*U494,2)</f>
        <v>0</v>
      </c>
      <c r="W494" s="160"/>
      <c r="X494" s="150"/>
      <c r="Y494" s="150"/>
      <c r="Z494" s="150"/>
      <c r="AA494" s="150"/>
      <c r="AB494" s="150"/>
      <c r="AC494" s="150"/>
      <c r="AD494" s="150"/>
      <c r="AE494" s="150"/>
      <c r="AF494" s="150"/>
      <c r="AG494" s="150" t="s">
        <v>499</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2"/>
      <c r="D495" s="243"/>
      <c r="E495" s="243"/>
      <c r="F495" s="243"/>
      <c r="G495" s="243"/>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315</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4">
        <v>235</v>
      </c>
      <c r="B496" s="175" t="s">
        <v>2314</v>
      </c>
      <c r="C496" s="185" t="s">
        <v>2215</v>
      </c>
      <c r="D496" s="176" t="s">
        <v>929</v>
      </c>
      <c r="E496" s="177">
        <v>25</v>
      </c>
      <c r="F496" s="178"/>
      <c r="G496" s="179">
        <f>ROUND(E496*F496,2)</f>
        <v>0</v>
      </c>
      <c r="H496" s="178"/>
      <c r="I496" s="179">
        <f>ROUND(E496*H496,2)</f>
        <v>0</v>
      </c>
      <c r="J496" s="178"/>
      <c r="K496" s="179">
        <f>ROUND(E496*J496,2)</f>
        <v>0</v>
      </c>
      <c r="L496" s="179">
        <v>21</v>
      </c>
      <c r="M496" s="179">
        <f>G496*(1+L496/100)</f>
        <v>0</v>
      </c>
      <c r="N496" s="179">
        <v>0</v>
      </c>
      <c r="O496" s="179">
        <f>ROUND(E496*N496,2)</f>
        <v>0</v>
      </c>
      <c r="P496" s="179">
        <v>0</v>
      </c>
      <c r="Q496" s="179">
        <f>ROUND(E496*P496,2)</f>
        <v>0</v>
      </c>
      <c r="R496" s="179"/>
      <c r="S496" s="179" t="s">
        <v>342</v>
      </c>
      <c r="T496" s="180" t="s">
        <v>311</v>
      </c>
      <c r="U496" s="160">
        <v>0</v>
      </c>
      <c r="V496" s="160">
        <f>ROUND(E496*U496,2)</f>
        <v>0</v>
      </c>
      <c r="W496" s="160"/>
      <c r="X496" s="150"/>
      <c r="Y496" s="150"/>
      <c r="Z496" s="150"/>
      <c r="AA496" s="150"/>
      <c r="AB496" s="150"/>
      <c r="AC496" s="150"/>
      <c r="AD496" s="150"/>
      <c r="AE496" s="150"/>
      <c r="AF496" s="150"/>
      <c r="AG496" s="150" t="s">
        <v>499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42"/>
      <c r="D497" s="243"/>
      <c r="E497" s="243"/>
      <c r="F497" s="243"/>
      <c r="G497" s="243"/>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315</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ht="22.5" outlineLevel="1" x14ac:dyDescent="0.2">
      <c r="A498" s="174">
        <v>236</v>
      </c>
      <c r="B498" s="175" t="s">
        <v>2315</v>
      </c>
      <c r="C498" s="185" t="s">
        <v>2217</v>
      </c>
      <c r="D498" s="176" t="s">
        <v>929</v>
      </c>
      <c r="E498" s="177">
        <v>13</v>
      </c>
      <c r="F498" s="178"/>
      <c r="G498" s="179">
        <f>ROUND(E498*F498,2)</f>
        <v>0</v>
      </c>
      <c r="H498" s="178"/>
      <c r="I498" s="179">
        <f>ROUND(E498*H498,2)</f>
        <v>0</v>
      </c>
      <c r="J498" s="178"/>
      <c r="K498" s="179">
        <f>ROUND(E498*J498,2)</f>
        <v>0</v>
      </c>
      <c r="L498" s="179">
        <v>21</v>
      </c>
      <c r="M498" s="179">
        <f>G498*(1+L498/100)</f>
        <v>0</v>
      </c>
      <c r="N498" s="179">
        <v>0</v>
      </c>
      <c r="O498" s="179">
        <f>ROUND(E498*N498,2)</f>
        <v>0</v>
      </c>
      <c r="P498" s="179">
        <v>0</v>
      </c>
      <c r="Q498" s="179">
        <f>ROUND(E498*P498,2)</f>
        <v>0</v>
      </c>
      <c r="R498" s="179"/>
      <c r="S498" s="179" t="s">
        <v>342</v>
      </c>
      <c r="T498" s="180" t="s">
        <v>311</v>
      </c>
      <c r="U498" s="160">
        <v>0</v>
      </c>
      <c r="V498" s="160">
        <f>ROUND(E498*U498,2)</f>
        <v>0</v>
      </c>
      <c r="W498" s="160"/>
      <c r="X498" s="150"/>
      <c r="Y498" s="150"/>
      <c r="Z498" s="150"/>
      <c r="AA498" s="150"/>
      <c r="AB498" s="150"/>
      <c r="AC498" s="150"/>
      <c r="AD498" s="150"/>
      <c r="AE498" s="150"/>
      <c r="AF498" s="150"/>
      <c r="AG498" s="150" t="s">
        <v>499</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42"/>
      <c r="D499" s="243"/>
      <c r="E499" s="243"/>
      <c r="F499" s="243"/>
      <c r="G499" s="243"/>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315</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ht="22.5" outlineLevel="1" x14ac:dyDescent="0.2">
      <c r="A500" s="174">
        <v>237</v>
      </c>
      <c r="B500" s="175" t="s">
        <v>2316</v>
      </c>
      <c r="C500" s="185" t="s">
        <v>2221</v>
      </c>
      <c r="D500" s="176" t="s">
        <v>929</v>
      </c>
      <c r="E500" s="177">
        <v>1</v>
      </c>
      <c r="F500" s="178"/>
      <c r="G500" s="179">
        <f>ROUND(E500*F500,2)</f>
        <v>0</v>
      </c>
      <c r="H500" s="178"/>
      <c r="I500" s="179">
        <f>ROUND(E500*H500,2)</f>
        <v>0</v>
      </c>
      <c r="J500" s="178"/>
      <c r="K500" s="179">
        <f>ROUND(E500*J500,2)</f>
        <v>0</v>
      </c>
      <c r="L500" s="179">
        <v>21</v>
      </c>
      <c r="M500" s="179">
        <f>G500*(1+L500/100)</f>
        <v>0</v>
      </c>
      <c r="N500" s="179">
        <v>0</v>
      </c>
      <c r="O500" s="179">
        <f>ROUND(E500*N500,2)</f>
        <v>0</v>
      </c>
      <c r="P500" s="179">
        <v>0</v>
      </c>
      <c r="Q500" s="179">
        <f>ROUND(E500*P500,2)</f>
        <v>0</v>
      </c>
      <c r="R500" s="179"/>
      <c r="S500" s="179" t="s">
        <v>342</v>
      </c>
      <c r="T500" s="180" t="s">
        <v>311</v>
      </c>
      <c r="U500" s="160">
        <v>0</v>
      </c>
      <c r="V500" s="160">
        <f>ROUND(E500*U500,2)</f>
        <v>0</v>
      </c>
      <c r="W500" s="160"/>
      <c r="X500" s="150"/>
      <c r="Y500" s="150"/>
      <c r="Z500" s="150"/>
      <c r="AA500" s="150"/>
      <c r="AB500" s="150"/>
      <c r="AC500" s="150"/>
      <c r="AD500" s="150"/>
      <c r="AE500" s="150"/>
      <c r="AF500" s="150"/>
      <c r="AG500" s="150" t="s">
        <v>499</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42"/>
      <c r="D501" s="243"/>
      <c r="E501" s="243"/>
      <c r="F501" s="243"/>
      <c r="G501" s="243"/>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315</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ht="22.5" outlineLevel="1" x14ac:dyDescent="0.2">
      <c r="A502" s="174">
        <v>238</v>
      </c>
      <c r="B502" s="175" t="s">
        <v>2317</v>
      </c>
      <c r="C502" s="185" t="s">
        <v>2219</v>
      </c>
      <c r="D502" s="176" t="s">
        <v>929</v>
      </c>
      <c r="E502" s="177">
        <v>1</v>
      </c>
      <c r="F502" s="178"/>
      <c r="G502" s="179">
        <f>ROUND(E502*F502,2)</f>
        <v>0</v>
      </c>
      <c r="H502" s="178"/>
      <c r="I502" s="179">
        <f>ROUND(E502*H502,2)</f>
        <v>0</v>
      </c>
      <c r="J502" s="178"/>
      <c r="K502" s="179">
        <f>ROUND(E502*J502,2)</f>
        <v>0</v>
      </c>
      <c r="L502" s="179">
        <v>21</v>
      </c>
      <c r="M502" s="179">
        <f>G502*(1+L502/100)</f>
        <v>0</v>
      </c>
      <c r="N502" s="179">
        <v>0</v>
      </c>
      <c r="O502" s="179">
        <f>ROUND(E502*N502,2)</f>
        <v>0</v>
      </c>
      <c r="P502" s="179">
        <v>0</v>
      </c>
      <c r="Q502" s="179">
        <f>ROUND(E502*P502,2)</f>
        <v>0</v>
      </c>
      <c r="R502" s="179"/>
      <c r="S502" s="179" t="s">
        <v>342</v>
      </c>
      <c r="T502" s="180" t="s">
        <v>311</v>
      </c>
      <c r="U502" s="160">
        <v>0</v>
      </c>
      <c r="V502" s="160">
        <f>ROUND(E502*U502,2)</f>
        <v>0</v>
      </c>
      <c r="W502" s="160"/>
      <c r="X502" s="150"/>
      <c r="Y502" s="150"/>
      <c r="Z502" s="150"/>
      <c r="AA502" s="150"/>
      <c r="AB502" s="150"/>
      <c r="AC502" s="150"/>
      <c r="AD502" s="150"/>
      <c r="AE502" s="150"/>
      <c r="AF502" s="150"/>
      <c r="AG502" s="150" t="s">
        <v>499</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42"/>
      <c r="D503" s="243"/>
      <c r="E503" s="243"/>
      <c r="F503" s="243"/>
      <c r="G503" s="243"/>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315</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74">
        <v>239</v>
      </c>
      <c r="B504" s="175" t="s">
        <v>1257</v>
      </c>
      <c r="C504" s="185" t="s">
        <v>2223</v>
      </c>
      <c r="D504" s="176" t="s">
        <v>929</v>
      </c>
      <c r="E504" s="177">
        <v>1</v>
      </c>
      <c r="F504" s="178"/>
      <c r="G504" s="179">
        <f>ROUND(E504*F504,2)</f>
        <v>0</v>
      </c>
      <c r="H504" s="178"/>
      <c r="I504" s="179">
        <f>ROUND(E504*H504,2)</f>
        <v>0</v>
      </c>
      <c r="J504" s="178"/>
      <c r="K504" s="179">
        <f>ROUND(E504*J504,2)</f>
        <v>0</v>
      </c>
      <c r="L504" s="179">
        <v>21</v>
      </c>
      <c r="M504" s="179">
        <f>G504*(1+L504/100)</f>
        <v>0</v>
      </c>
      <c r="N504" s="179">
        <v>0</v>
      </c>
      <c r="O504" s="179">
        <f>ROUND(E504*N504,2)</f>
        <v>0</v>
      </c>
      <c r="P504" s="179">
        <v>0</v>
      </c>
      <c r="Q504" s="179">
        <f>ROUND(E504*P504,2)</f>
        <v>0</v>
      </c>
      <c r="R504" s="179"/>
      <c r="S504" s="179" t="s">
        <v>342</v>
      </c>
      <c r="T504" s="180" t="s">
        <v>311</v>
      </c>
      <c r="U504" s="160">
        <v>0</v>
      </c>
      <c r="V504" s="160">
        <f>ROUND(E504*U504,2)</f>
        <v>0</v>
      </c>
      <c r="W504" s="160"/>
      <c r="X504" s="150"/>
      <c r="Y504" s="150"/>
      <c r="Z504" s="150"/>
      <c r="AA504" s="150"/>
      <c r="AB504" s="150"/>
      <c r="AC504" s="150"/>
      <c r="AD504" s="150"/>
      <c r="AE504" s="150"/>
      <c r="AF504" s="150"/>
      <c r="AG504" s="150" t="s">
        <v>499</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42"/>
      <c r="D505" s="243"/>
      <c r="E505" s="243"/>
      <c r="F505" s="243"/>
      <c r="G505" s="243"/>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315</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74">
        <v>240</v>
      </c>
      <c r="B506" s="175" t="s">
        <v>2318</v>
      </c>
      <c r="C506" s="185" t="s">
        <v>2225</v>
      </c>
      <c r="D506" s="176" t="s">
        <v>929</v>
      </c>
      <c r="E506" s="177">
        <v>1</v>
      </c>
      <c r="F506" s="178"/>
      <c r="G506" s="179">
        <f>ROUND(E506*F506,2)</f>
        <v>0</v>
      </c>
      <c r="H506" s="178"/>
      <c r="I506" s="179">
        <f>ROUND(E506*H506,2)</f>
        <v>0</v>
      </c>
      <c r="J506" s="178"/>
      <c r="K506" s="179">
        <f>ROUND(E506*J506,2)</f>
        <v>0</v>
      </c>
      <c r="L506" s="179">
        <v>21</v>
      </c>
      <c r="M506" s="179">
        <f>G506*(1+L506/100)</f>
        <v>0</v>
      </c>
      <c r="N506" s="179">
        <v>0</v>
      </c>
      <c r="O506" s="179">
        <f>ROUND(E506*N506,2)</f>
        <v>0</v>
      </c>
      <c r="P506" s="179">
        <v>0</v>
      </c>
      <c r="Q506" s="179">
        <f>ROUND(E506*P506,2)</f>
        <v>0</v>
      </c>
      <c r="R506" s="179"/>
      <c r="S506" s="179" t="s">
        <v>342</v>
      </c>
      <c r="T506" s="180" t="s">
        <v>311</v>
      </c>
      <c r="U506" s="160">
        <v>0</v>
      </c>
      <c r="V506" s="160">
        <f>ROUND(E506*U506,2)</f>
        <v>0</v>
      </c>
      <c r="W506" s="160"/>
      <c r="X506" s="150"/>
      <c r="Y506" s="150"/>
      <c r="Z506" s="150"/>
      <c r="AA506" s="150"/>
      <c r="AB506" s="150"/>
      <c r="AC506" s="150"/>
      <c r="AD506" s="150"/>
      <c r="AE506" s="150"/>
      <c r="AF506" s="150"/>
      <c r="AG506" s="150" t="s">
        <v>499</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42"/>
      <c r="D507" s="243"/>
      <c r="E507" s="243"/>
      <c r="F507" s="243"/>
      <c r="G507" s="243"/>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315</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74">
        <v>241</v>
      </c>
      <c r="B508" s="175" t="s">
        <v>2319</v>
      </c>
      <c r="C508" s="185" t="s">
        <v>2227</v>
      </c>
      <c r="D508" s="176" t="s">
        <v>929</v>
      </c>
      <c r="E508" s="177">
        <v>2</v>
      </c>
      <c r="F508" s="178"/>
      <c r="G508" s="179">
        <f>ROUND(E508*F508,2)</f>
        <v>0</v>
      </c>
      <c r="H508" s="178"/>
      <c r="I508" s="179">
        <f>ROUND(E508*H508,2)</f>
        <v>0</v>
      </c>
      <c r="J508" s="178"/>
      <c r="K508" s="179">
        <f>ROUND(E508*J508,2)</f>
        <v>0</v>
      </c>
      <c r="L508" s="179">
        <v>21</v>
      </c>
      <c r="M508" s="179">
        <f>G508*(1+L508/100)</f>
        <v>0</v>
      </c>
      <c r="N508" s="179">
        <v>0</v>
      </c>
      <c r="O508" s="179">
        <f>ROUND(E508*N508,2)</f>
        <v>0</v>
      </c>
      <c r="P508" s="179">
        <v>0</v>
      </c>
      <c r="Q508" s="179">
        <f>ROUND(E508*P508,2)</f>
        <v>0</v>
      </c>
      <c r="R508" s="179"/>
      <c r="S508" s="179" t="s">
        <v>342</v>
      </c>
      <c r="T508" s="180" t="s">
        <v>311</v>
      </c>
      <c r="U508" s="160">
        <v>0</v>
      </c>
      <c r="V508" s="160">
        <f>ROUND(E508*U508,2)</f>
        <v>0</v>
      </c>
      <c r="W508" s="160"/>
      <c r="X508" s="150"/>
      <c r="Y508" s="150"/>
      <c r="Z508" s="150"/>
      <c r="AA508" s="150"/>
      <c r="AB508" s="150"/>
      <c r="AC508" s="150"/>
      <c r="AD508" s="150"/>
      <c r="AE508" s="150"/>
      <c r="AF508" s="150"/>
      <c r="AG508" s="150" t="s">
        <v>499</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42"/>
      <c r="D509" s="243"/>
      <c r="E509" s="243"/>
      <c r="F509" s="243"/>
      <c r="G509" s="243"/>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315</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ht="22.5" outlineLevel="1" x14ac:dyDescent="0.2">
      <c r="A510" s="174">
        <v>242</v>
      </c>
      <c r="B510" s="175" t="s">
        <v>2320</v>
      </c>
      <c r="C510" s="185" t="s">
        <v>2229</v>
      </c>
      <c r="D510" s="176" t="s">
        <v>929</v>
      </c>
      <c r="E510" s="177">
        <v>1</v>
      </c>
      <c r="F510" s="178"/>
      <c r="G510" s="179">
        <f>ROUND(E510*F510,2)</f>
        <v>0</v>
      </c>
      <c r="H510" s="178"/>
      <c r="I510" s="179">
        <f>ROUND(E510*H510,2)</f>
        <v>0</v>
      </c>
      <c r="J510" s="178"/>
      <c r="K510" s="179">
        <f>ROUND(E510*J510,2)</f>
        <v>0</v>
      </c>
      <c r="L510" s="179">
        <v>21</v>
      </c>
      <c r="M510" s="179">
        <f>G510*(1+L510/100)</f>
        <v>0</v>
      </c>
      <c r="N510" s="179">
        <v>0</v>
      </c>
      <c r="O510" s="179">
        <f>ROUND(E510*N510,2)</f>
        <v>0</v>
      </c>
      <c r="P510" s="179">
        <v>0</v>
      </c>
      <c r="Q510" s="179">
        <f>ROUND(E510*P510,2)</f>
        <v>0</v>
      </c>
      <c r="R510" s="179"/>
      <c r="S510" s="179" t="s">
        <v>342</v>
      </c>
      <c r="T510" s="180" t="s">
        <v>311</v>
      </c>
      <c r="U510" s="160">
        <v>0</v>
      </c>
      <c r="V510" s="160">
        <f>ROUND(E510*U510,2)</f>
        <v>0</v>
      </c>
      <c r="W510" s="160"/>
      <c r="X510" s="150"/>
      <c r="Y510" s="150"/>
      <c r="Z510" s="150"/>
      <c r="AA510" s="150"/>
      <c r="AB510" s="150"/>
      <c r="AC510" s="150"/>
      <c r="AD510" s="150"/>
      <c r="AE510" s="150"/>
      <c r="AF510" s="150"/>
      <c r="AG510" s="150" t="s">
        <v>499</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42"/>
      <c r="D511" s="243"/>
      <c r="E511" s="243"/>
      <c r="F511" s="243"/>
      <c r="G511" s="243"/>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315</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74">
        <v>243</v>
      </c>
      <c r="B512" s="175" t="s">
        <v>2321</v>
      </c>
      <c r="C512" s="185" t="s">
        <v>2231</v>
      </c>
      <c r="D512" s="176" t="s">
        <v>929</v>
      </c>
      <c r="E512" s="177">
        <v>1</v>
      </c>
      <c r="F512" s="178"/>
      <c r="G512" s="179">
        <f>ROUND(E512*F512,2)</f>
        <v>0</v>
      </c>
      <c r="H512" s="178"/>
      <c r="I512" s="179">
        <f>ROUND(E512*H512,2)</f>
        <v>0</v>
      </c>
      <c r="J512" s="178"/>
      <c r="K512" s="179">
        <f>ROUND(E512*J512,2)</f>
        <v>0</v>
      </c>
      <c r="L512" s="179">
        <v>21</v>
      </c>
      <c r="M512" s="179">
        <f>G512*(1+L512/100)</f>
        <v>0</v>
      </c>
      <c r="N512" s="179">
        <v>0</v>
      </c>
      <c r="O512" s="179">
        <f>ROUND(E512*N512,2)</f>
        <v>0</v>
      </c>
      <c r="P512" s="179">
        <v>0</v>
      </c>
      <c r="Q512" s="179">
        <f>ROUND(E512*P512,2)</f>
        <v>0</v>
      </c>
      <c r="R512" s="179"/>
      <c r="S512" s="179" t="s">
        <v>342</v>
      </c>
      <c r="T512" s="180" t="s">
        <v>311</v>
      </c>
      <c r="U512" s="160">
        <v>0</v>
      </c>
      <c r="V512" s="160">
        <f>ROUND(E512*U512,2)</f>
        <v>0</v>
      </c>
      <c r="W512" s="160"/>
      <c r="X512" s="150"/>
      <c r="Y512" s="150"/>
      <c r="Z512" s="150"/>
      <c r="AA512" s="150"/>
      <c r="AB512" s="150"/>
      <c r="AC512" s="150"/>
      <c r="AD512" s="150"/>
      <c r="AE512" s="150"/>
      <c r="AF512" s="150"/>
      <c r="AG512" s="150" t="s">
        <v>499</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42"/>
      <c r="D513" s="243"/>
      <c r="E513" s="243"/>
      <c r="F513" s="243"/>
      <c r="G513" s="243"/>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315</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ht="33.75" outlineLevel="1" x14ac:dyDescent="0.2">
      <c r="A514" s="174">
        <v>244</v>
      </c>
      <c r="B514" s="175" t="s">
        <v>2322</v>
      </c>
      <c r="C514" s="185" t="s">
        <v>2050</v>
      </c>
      <c r="D514" s="176" t="s">
        <v>929</v>
      </c>
      <c r="E514" s="177">
        <v>2</v>
      </c>
      <c r="F514" s="178"/>
      <c r="G514" s="179">
        <f>ROUND(E514*F514,2)</f>
        <v>0</v>
      </c>
      <c r="H514" s="178"/>
      <c r="I514" s="179">
        <f>ROUND(E514*H514,2)</f>
        <v>0</v>
      </c>
      <c r="J514" s="178"/>
      <c r="K514" s="179">
        <f>ROUND(E514*J514,2)</f>
        <v>0</v>
      </c>
      <c r="L514" s="179">
        <v>21</v>
      </c>
      <c r="M514" s="179">
        <f>G514*(1+L514/100)</f>
        <v>0</v>
      </c>
      <c r="N514" s="179">
        <v>0</v>
      </c>
      <c r="O514" s="179">
        <f>ROUND(E514*N514,2)</f>
        <v>0</v>
      </c>
      <c r="P514" s="179">
        <v>0</v>
      </c>
      <c r="Q514" s="179">
        <f>ROUND(E514*P514,2)</f>
        <v>0</v>
      </c>
      <c r="R514" s="179"/>
      <c r="S514" s="179" t="s">
        <v>342</v>
      </c>
      <c r="T514" s="180" t="s">
        <v>311</v>
      </c>
      <c r="U514" s="160">
        <v>0</v>
      </c>
      <c r="V514" s="160">
        <f>ROUND(E514*U514,2)</f>
        <v>0</v>
      </c>
      <c r="W514" s="160"/>
      <c r="X514" s="150"/>
      <c r="Y514" s="150"/>
      <c r="Z514" s="150"/>
      <c r="AA514" s="150"/>
      <c r="AB514" s="150"/>
      <c r="AC514" s="150"/>
      <c r="AD514" s="150"/>
      <c r="AE514" s="150"/>
      <c r="AF514" s="150"/>
      <c r="AG514" s="150" t="s">
        <v>499</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ht="22.5" outlineLevel="1" x14ac:dyDescent="0.2">
      <c r="A515" s="157"/>
      <c r="B515" s="158"/>
      <c r="C515" s="244" t="s">
        <v>2233</v>
      </c>
      <c r="D515" s="245"/>
      <c r="E515" s="245"/>
      <c r="F515" s="245"/>
      <c r="G515" s="245"/>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314</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81" t="str">
        <f>C515</f>
        <v>4xprogramovatelný vstupní kontakt, 4x programovatelný digitální vstup, signalizace, alarmová hlášení, připojení a přeženos dat pomocí RS485 s protokolem BMS) D1.03.06-111</v>
      </c>
      <c r="BB515" s="150"/>
      <c r="BC515" s="150"/>
      <c r="BD515" s="150"/>
      <c r="BE515" s="150"/>
      <c r="BF515" s="150"/>
      <c r="BG515" s="150"/>
      <c r="BH515" s="150"/>
    </row>
    <row r="516" spans="1:60" outlineLevel="1" x14ac:dyDescent="0.2">
      <c r="A516" s="157"/>
      <c r="B516" s="158"/>
      <c r="C516" s="246"/>
      <c r="D516" s="247"/>
      <c r="E516" s="247"/>
      <c r="F516" s="247"/>
      <c r="G516" s="247"/>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315</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74">
        <v>245</v>
      </c>
      <c r="B517" s="175" t="s">
        <v>2323</v>
      </c>
      <c r="C517" s="185" t="s">
        <v>2235</v>
      </c>
      <c r="D517" s="176" t="s">
        <v>929</v>
      </c>
      <c r="E517" s="177">
        <v>2</v>
      </c>
      <c r="F517" s="178"/>
      <c r="G517" s="179">
        <f>ROUND(E517*F517,2)</f>
        <v>0</v>
      </c>
      <c r="H517" s="178"/>
      <c r="I517" s="179">
        <f>ROUND(E517*H517,2)</f>
        <v>0</v>
      </c>
      <c r="J517" s="178"/>
      <c r="K517" s="179">
        <f>ROUND(E517*J517,2)</f>
        <v>0</v>
      </c>
      <c r="L517" s="179">
        <v>21</v>
      </c>
      <c r="M517" s="179">
        <f>G517*(1+L517/100)</f>
        <v>0</v>
      </c>
      <c r="N517" s="179">
        <v>0</v>
      </c>
      <c r="O517" s="179">
        <f>ROUND(E517*N517,2)</f>
        <v>0</v>
      </c>
      <c r="P517" s="179">
        <v>0</v>
      </c>
      <c r="Q517" s="179">
        <f>ROUND(E517*P517,2)</f>
        <v>0</v>
      </c>
      <c r="R517" s="179"/>
      <c r="S517" s="179" t="s">
        <v>342</v>
      </c>
      <c r="T517" s="180" t="s">
        <v>311</v>
      </c>
      <c r="U517" s="160">
        <v>0</v>
      </c>
      <c r="V517" s="160">
        <f>ROUND(E517*U517,2)</f>
        <v>0</v>
      </c>
      <c r="W517" s="160"/>
      <c r="X517" s="150"/>
      <c r="Y517" s="150"/>
      <c r="Z517" s="150"/>
      <c r="AA517" s="150"/>
      <c r="AB517" s="150"/>
      <c r="AC517" s="150"/>
      <c r="AD517" s="150"/>
      <c r="AE517" s="150"/>
      <c r="AF517" s="150"/>
      <c r="AG517" s="150" t="s">
        <v>499</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242"/>
      <c r="D518" s="243"/>
      <c r="E518" s="243"/>
      <c r="F518" s="243"/>
      <c r="G518" s="243"/>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315</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ht="33.75" outlineLevel="1" x14ac:dyDescent="0.2">
      <c r="A519" s="174">
        <v>246</v>
      </c>
      <c r="B519" s="175" t="s">
        <v>2324</v>
      </c>
      <c r="C519" s="185" t="s">
        <v>2237</v>
      </c>
      <c r="D519" s="176" t="s">
        <v>929</v>
      </c>
      <c r="E519" s="177">
        <v>1</v>
      </c>
      <c r="F519" s="178"/>
      <c r="G519" s="179">
        <f>ROUND(E519*F519,2)</f>
        <v>0</v>
      </c>
      <c r="H519" s="178"/>
      <c r="I519" s="179">
        <f>ROUND(E519*H519,2)</f>
        <v>0</v>
      </c>
      <c r="J519" s="178"/>
      <c r="K519" s="179">
        <f>ROUND(E519*J519,2)</f>
        <v>0</v>
      </c>
      <c r="L519" s="179">
        <v>21</v>
      </c>
      <c r="M519" s="179">
        <f>G519*(1+L519/100)</f>
        <v>0</v>
      </c>
      <c r="N519" s="179">
        <v>0</v>
      </c>
      <c r="O519" s="179">
        <f>ROUND(E519*N519,2)</f>
        <v>0</v>
      </c>
      <c r="P519" s="179">
        <v>0</v>
      </c>
      <c r="Q519" s="179">
        <f>ROUND(E519*P519,2)</f>
        <v>0</v>
      </c>
      <c r="R519" s="179"/>
      <c r="S519" s="179" t="s">
        <v>342</v>
      </c>
      <c r="T519" s="180" t="s">
        <v>311</v>
      </c>
      <c r="U519" s="160">
        <v>0</v>
      </c>
      <c r="V519" s="160">
        <f>ROUND(E519*U519,2)</f>
        <v>0</v>
      </c>
      <c r="W519" s="160"/>
      <c r="X519" s="150"/>
      <c r="Y519" s="150"/>
      <c r="Z519" s="150"/>
      <c r="AA519" s="150"/>
      <c r="AB519" s="150"/>
      <c r="AC519" s="150"/>
      <c r="AD519" s="150"/>
      <c r="AE519" s="150"/>
      <c r="AF519" s="150"/>
      <c r="AG519" s="150" t="s">
        <v>499</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42"/>
      <c r="D520" s="243"/>
      <c r="E520" s="243"/>
      <c r="F520" s="243"/>
      <c r="G520" s="243"/>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315</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ht="33.75" outlineLevel="1" x14ac:dyDescent="0.2">
      <c r="A521" s="174">
        <v>247</v>
      </c>
      <c r="B521" s="175" t="s">
        <v>2325</v>
      </c>
      <c r="C521" s="185" t="s">
        <v>2239</v>
      </c>
      <c r="D521" s="176" t="s">
        <v>929</v>
      </c>
      <c r="E521" s="177">
        <v>1</v>
      </c>
      <c r="F521" s="178"/>
      <c r="G521" s="179">
        <f>ROUND(E521*F521,2)</f>
        <v>0</v>
      </c>
      <c r="H521" s="178"/>
      <c r="I521" s="179">
        <f>ROUND(E521*H521,2)</f>
        <v>0</v>
      </c>
      <c r="J521" s="178"/>
      <c r="K521" s="179">
        <f>ROUND(E521*J521,2)</f>
        <v>0</v>
      </c>
      <c r="L521" s="179">
        <v>21</v>
      </c>
      <c r="M521" s="179">
        <f>G521*(1+L521/100)</f>
        <v>0</v>
      </c>
      <c r="N521" s="179">
        <v>0</v>
      </c>
      <c r="O521" s="179">
        <f>ROUND(E521*N521,2)</f>
        <v>0</v>
      </c>
      <c r="P521" s="179">
        <v>0</v>
      </c>
      <c r="Q521" s="179">
        <f>ROUND(E521*P521,2)</f>
        <v>0</v>
      </c>
      <c r="R521" s="179"/>
      <c r="S521" s="179" t="s">
        <v>342</v>
      </c>
      <c r="T521" s="180" t="s">
        <v>311</v>
      </c>
      <c r="U521" s="160">
        <v>0</v>
      </c>
      <c r="V521" s="160">
        <f>ROUND(E521*U521,2)</f>
        <v>0</v>
      </c>
      <c r="W521" s="160"/>
      <c r="X521" s="150"/>
      <c r="Y521" s="150"/>
      <c r="Z521" s="150"/>
      <c r="AA521" s="150"/>
      <c r="AB521" s="150"/>
      <c r="AC521" s="150"/>
      <c r="AD521" s="150"/>
      <c r="AE521" s="150"/>
      <c r="AF521" s="150"/>
      <c r="AG521" s="150" t="s">
        <v>499</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42"/>
      <c r="D522" s="243"/>
      <c r="E522" s="243"/>
      <c r="F522" s="243"/>
      <c r="G522" s="243"/>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315</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74">
        <v>248</v>
      </c>
      <c r="B523" s="175" t="s">
        <v>2326</v>
      </c>
      <c r="C523" s="185" t="s">
        <v>2241</v>
      </c>
      <c r="D523" s="176" t="s">
        <v>929</v>
      </c>
      <c r="E523" s="177">
        <v>2</v>
      </c>
      <c r="F523" s="178"/>
      <c r="G523" s="179">
        <f>ROUND(E523*F523,2)</f>
        <v>0</v>
      </c>
      <c r="H523" s="178"/>
      <c r="I523" s="179">
        <f>ROUND(E523*H523,2)</f>
        <v>0</v>
      </c>
      <c r="J523" s="178"/>
      <c r="K523" s="179">
        <f>ROUND(E523*J523,2)</f>
        <v>0</v>
      </c>
      <c r="L523" s="179">
        <v>21</v>
      </c>
      <c r="M523" s="179">
        <f>G523*(1+L523/100)</f>
        <v>0</v>
      </c>
      <c r="N523" s="179">
        <v>0</v>
      </c>
      <c r="O523" s="179">
        <f>ROUND(E523*N523,2)</f>
        <v>0</v>
      </c>
      <c r="P523" s="179">
        <v>0</v>
      </c>
      <c r="Q523" s="179">
        <f>ROUND(E523*P523,2)</f>
        <v>0</v>
      </c>
      <c r="R523" s="179"/>
      <c r="S523" s="179" t="s">
        <v>342</v>
      </c>
      <c r="T523" s="180" t="s">
        <v>311</v>
      </c>
      <c r="U523" s="160">
        <v>0</v>
      </c>
      <c r="V523" s="160">
        <f>ROUND(E523*U523,2)</f>
        <v>0</v>
      </c>
      <c r="W523" s="160"/>
      <c r="X523" s="150"/>
      <c r="Y523" s="150"/>
      <c r="Z523" s="150"/>
      <c r="AA523" s="150"/>
      <c r="AB523" s="150"/>
      <c r="AC523" s="150"/>
      <c r="AD523" s="150"/>
      <c r="AE523" s="150"/>
      <c r="AF523" s="150"/>
      <c r="AG523" s="150" t="s">
        <v>499</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2"/>
      <c r="D524" s="243"/>
      <c r="E524" s="243"/>
      <c r="F524" s="243"/>
      <c r="G524" s="243"/>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315</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74">
        <v>249</v>
      </c>
      <c r="B525" s="175" t="s">
        <v>2327</v>
      </c>
      <c r="C525" s="185" t="s">
        <v>2243</v>
      </c>
      <c r="D525" s="176" t="s">
        <v>929</v>
      </c>
      <c r="E525" s="177">
        <v>1</v>
      </c>
      <c r="F525" s="178"/>
      <c r="G525" s="179">
        <f>ROUND(E525*F525,2)</f>
        <v>0</v>
      </c>
      <c r="H525" s="178"/>
      <c r="I525" s="179">
        <f>ROUND(E525*H525,2)</f>
        <v>0</v>
      </c>
      <c r="J525" s="178"/>
      <c r="K525" s="179">
        <f>ROUND(E525*J525,2)</f>
        <v>0</v>
      </c>
      <c r="L525" s="179">
        <v>21</v>
      </c>
      <c r="M525" s="179">
        <f>G525*(1+L525/100)</f>
        <v>0</v>
      </c>
      <c r="N525" s="179">
        <v>0</v>
      </c>
      <c r="O525" s="179">
        <f>ROUND(E525*N525,2)</f>
        <v>0</v>
      </c>
      <c r="P525" s="179">
        <v>0</v>
      </c>
      <c r="Q525" s="179">
        <f>ROUND(E525*P525,2)</f>
        <v>0</v>
      </c>
      <c r="R525" s="179"/>
      <c r="S525" s="179" t="s">
        <v>342</v>
      </c>
      <c r="T525" s="180" t="s">
        <v>311</v>
      </c>
      <c r="U525" s="160">
        <v>0</v>
      </c>
      <c r="V525" s="160">
        <f>ROUND(E525*U525,2)</f>
        <v>0</v>
      </c>
      <c r="W525" s="160"/>
      <c r="X525" s="150"/>
      <c r="Y525" s="150"/>
      <c r="Z525" s="150"/>
      <c r="AA525" s="150"/>
      <c r="AB525" s="150"/>
      <c r="AC525" s="150"/>
      <c r="AD525" s="150"/>
      <c r="AE525" s="150"/>
      <c r="AF525" s="150"/>
      <c r="AG525" s="150" t="s">
        <v>499</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42"/>
      <c r="D526" s="243"/>
      <c r="E526" s="243"/>
      <c r="F526" s="243"/>
      <c r="G526" s="243"/>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315</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74">
        <v>250</v>
      </c>
      <c r="B527" s="175" t="s">
        <v>2328</v>
      </c>
      <c r="C527" s="185" t="s">
        <v>2245</v>
      </c>
      <c r="D527" s="176" t="s">
        <v>929</v>
      </c>
      <c r="E527" s="177">
        <v>1</v>
      </c>
      <c r="F527" s="178"/>
      <c r="G527" s="179">
        <f>ROUND(E527*F527,2)</f>
        <v>0</v>
      </c>
      <c r="H527" s="178"/>
      <c r="I527" s="179">
        <f>ROUND(E527*H527,2)</f>
        <v>0</v>
      </c>
      <c r="J527" s="178"/>
      <c r="K527" s="179">
        <f>ROUND(E527*J527,2)</f>
        <v>0</v>
      </c>
      <c r="L527" s="179">
        <v>21</v>
      </c>
      <c r="M527" s="179">
        <f>G527*(1+L527/100)</f>
        <v>0</v>
      </c>
      <c r="N527" s="179">
        <v>0</v>
      </c>
      <c r="O527" s="179">
        <f>ROUND(E527*N527,2)</f>
        <v>0</v>
      </c>
      <c r="P527" s="179">
        <v>0</v>
      </c>
      <c r="Q527" s="179">
        <f>ROUND(E527*P527,2)</f>
        <v>0</v>
      </c>
      <c r="R527" s="179"/>
      <c r="S527" s="179" t="s">
        <v>342</v>
      </c>
      <c r="T527" s="180" t="s">
        <v>311</v>
      </c>
      <c r="U527" s="160">
        <v>0</v>
      </c>
      <c r="V527" s="160">
        <f>ROUND(E527*U527,2)</f>
        <v>0</v>
      </c>
      <c r="W527" s="160"/>
      <c r="X527" s="150"/>
      <c r="Y527" s="150"/>
      <c r="Z527" s="150"/>
      <c r="AA527" s="150"/>
      <c r="AB527" s="150"/>
      <c r="AC527" s="150"/>
      <c r="AD527" s="150"/>
      <c r="AE527" s="150"/>
      <c r="AF527" s="150"/>
      <c r="AG527" s="150" t="s">
        <v>499</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42"/>
      <c r="D528" s="243"/>
      <c r="E528" s="243"/>
      <c r="F528" s="243"/>
      <c r="G528" s="243"/>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315</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74">
        <v>251</v>
      </c>
      <c r="B529" s="175" t="s">
        <v>2329</v>
      </c>
      <c r="C529" s="185" t="s">
        <v>2247</v>
      </c>
      <c r="D529" s="176" t="s">
        <v>929</v>
      </c>
      <c r="E529" s="177">
        <v>2</v>
      </c>
      <c r="F529" s="178"/>
      <c r="G529" s="179">
        <f>ROUND(E529*F529,2)</f>
        <v>0</v>
      </c>
      <c r="H529" s="178"/>
      <c r="I529" s="179">
        <f>ROUND(E529*H529,2)</f>
        <v>0</v>
      </c>
      <c r="J529" s="178"/>
      <c r="K529" s="179">
        <f>ROUND(E529*J529,2)</f>
        <v>0</v>
      </c>
      <c r="L529" s="179">
        <v>21</v>
      </c>
      <c r="M529" s="179">
        <f>G529*(1+L529/100)</f>
        <v>0</v>
      </c>
      <c r="N529" s="179">
        <v>0</v>
      </c>
      <c r="O529" s="179">
        <f>ROUND(E529*N529,2)</f>
        <v>0</v>
      </c>
      <c r="P529" s="179">
        <v>0</v>
      </c>
      <c r="Q529" s="179">
        <f>ROUND(E529*P529,2)</f>
        <v>0</v>
      </c>
      <c r="R529" s="179"/>
      <c r="S529" s="179" t="s">
        <v>342</v>
      </c>
      <c r="T529" s="180" t="s">
        <v>311</v>
      </c>
      <c r="U529" s="160">
        <v>0</v>
      </c>
      <c r="V529" s="160">
        <f>ROUND(E529*U529,2)</f>
        <v>0</v>
      </c>
      <c r="W529" s="160"/>
      <c r="X529" s="150"/>
      <c r="Y529" s="150"/>
      <c r="Z529" s="150"/>
      <c r="AA529" s="150"/>
      <c r="AB529" s="150"/>
      <c r="AC529" s="150"/>
      <c r="AD529" s="150"/>
      <c r="AE529" s="150"/>
      <c r="AF529" s="150"/>
      <c r="AG529" s="150" t="s">
        <v>499</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42"/>
      <c r="D530" s="243"/>
      <c r="E530" s="243"/>
      <c r="F530" s="243"/>
      <c r="G530" s="243"/>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315</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ht="22.5" outlineLevel="1" x14ac:dyDescent="0.2">
      <c r="A531" s="174">
        <v>252</v>
      </c>
      <c r="B531" s="175" t="s">
        <v>2330</v>
      </c>
      <c r="C531" s="185" t="s">
        <v>2249</v>
      </c>
      <c r="D531" s="176" t="s">
        <v>929</v>
      </c>
      <c r="E531" s="177">
        <v>4</v>
      </c>
      <c r="F531" s="178"/>
      <c r="G531" s="179">
        <f>ROUND(E531*F531,2)</f>
        <v>0</v>
      </c>
      <c r="H531" s="178"/>
      <c r="I531" s="179">
        <f>ROUND(E531*H531,2)</f>
        <v>0</v>
      </c>
      <c r="J531" s="178"/>
      <c r="K531" s="179">
        <f>ROUND(E531*J531,2)</f>
        <v>0</v>
      </c>
      <c r="L531" s="179">
        <v>21</v>
      </c>
      <c r="M531" s="179">
        <f>G531*(1+L531/100)</f>
        <v>0</v>
      </c>
      <c r="N531" s="179">
        <v>0</v>
      </c>
      <c r="O531" s="179">
        <f>ROUND(E531*N531,2)</f>
        <v>0</v>
      </c>
      <c r="P531" s="179">
        <v>0</v>
      </c>
      <c r="Q531" s="179">
        <f>ROUND(E531*P531,2)</f>
        <v>0</v>
      </c>
      <c r="R531" s="179"/>
      <c r="S531" s="179" t="s">
        <v>342</v>
      </c>
      <c r="T531" s="180" t="s">
        <v>311</v>
      </c>
      <c r="U531" s="160">
        <v>0</v>
      </c>
      <c r="V531" s="160">
        <f>ROUND(E531*U531,2)</f>
        <v>0</v>
      </c>
      <c r="W531" s="160"/>
      <c r="X531" s="150"/>
      <c r="Y531" s="150"/>
      <c r="Z531" s="150"/>
      <c r="AA531" s="150"/>
      <c r="AB531" s="150"/>
      <c r="AC531" s="150"/>
      <c r="AD531" s="150"/>
      <c r="AE531" s="150"/>
      <c r="AF531" s="150"/>
      <c r="AG531" s="150" t="s">
        <v>499</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42"/>
      <c r="D532" s="243"/>
      <c r="E532" s="243"/>
      <c r="F532" s="243"/>
      <c r="G532" s="243"/>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315</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ht="22.5" outlineLevel="1" x14ac:dyDescent="0.2">
      <c r="A533" s="174">
        <v>253</v>
      </c>
      <c r="B533" s="175" t="s">
        <v>2331</v>
      </c>
      <c r="C533" s="185" t="s">
        <v>2251</v>
      </c>
      <c r="D533" s="176" t="s">
        <v>929</v>
      </c>
      <c r="E533" s="177">
        <v>2</v>
      </c>
      <c r="F533" s="178"/>
      <c r="G533" s="179">
        <f>ROUND(E533*F533,2)</f>
        <v>0</v>
      </c>
      <c r="H533" s="178"/>
      <c r="I533" s="179">
        <f>ROUND(E533*H533,2)</f>
        <v>0</v>
      </c>
      <c r="J533" s="178"/>
      <c r="K533" s="179">
        <f>ROUND(E533*J533,2)</f>
        <v>0</v>
      </c>
      <c r="L533" s="179">
        <v>21</v>
      </c>
      <c r="M533" s="179">
        <f>G533*(1+L533/100)</f>
        <v>0</v>
      </c>
      <c r="N533" s="179">
        <v>0</v>
      </c>
      <c r="O533" s="179">
        <f>ROUND(E533*N533,2)</f>
        <v>0</v>
      </c>
      <c r="P533" s="179">
        <v>0</v>
      </c>
      <c r="Q533" s="179">
        <f>ROUND(E533*P533,2)</f>
        <v>0</v>
      </c>
      <c r="R533" s="179"/>
      <c r="S533" s="179" t="s">
        <v>342</v>
      </c>
      <c r="T533" s="180" t="s">
        <v>311</v>
      </c>
      <c r="U533" s="160">
        <v>0</v>
      </c>
      <c r="V533" s="160">
        <f>ROUND(E533*U533,2)</f>
        <v>0</v>
      </c>
      <c r="W533" s="160"/>
      <c r="X533" s="150"/>
      <c r="Y533" s="150"/>
      <c r="Z533" s="150"/>
      <c r="AA533" s="150"/>
      <c r="AB533" s="150"/>
      <c r="AC533" s="150"/>
      <c r="AD533" s="150"/>
      <c r="AE533" s="150"/>
      <c r="AF533" s="150"/>
      <c r="AG533" s="150" t="s">
        <v>499</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42"/>
      <c r="D534" s="243"/>
      <c r="E534" s="243"/>
      <c r="F534" s="243"/>
      <c r="G534" s="243"/>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315</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2.5" outlineLevel="1" x14ac:dyDescent="0.2">
      <c r="A535" s="174">
        <v>254</v>
      </c>
      <c r="B535" s="175" t="s">
        <v>2332</v>
      </c>
      <c r="C535" s="185" t="s">
        <v>2333</v>
      </c>
      <c r="D535" s="176" t="s">
        <v>929</v>
      </c>
      <c r="E535" s="177">
        <v>1</v>
      </c>
      <c r="F535" s="178"/>
      <c r="G535" s="179">
        <f>ROUND(E535*F535,2)</f>
        <v>0</v>
      </c>
      <c r="H535" s="178"/>
      <c r="I535" s="179">
        <f>ROUND(E535*H535,2)</f>
        <v>0</v>
      </c>
      <c r="J535" s="178"/>
      <c r="K535" s="179">
        <f>ROUND(E535*J535,2)</f>
        <v>0</v>
      </c>
      <c r="L535" s="179">
        <v>21</v>
      </c>
      <c r="M535" s="179">
        <f>G535*(1+L535/100)</f>
        <v>0</v>
      </c>
      <c r="N535" s="179">
        <v>0</v>
      </c>
      <c r="O535" s="179">
        <f>ROUND(E535*N535,2)</f>
        <v>0</v>
      </c>
      <c r="P535" s="179">
        <v>0</v>
      </c>
      <c r="Q535" s="179">
        <f>ROUND(E535*P535,2)</f>
        <v>0</v>
      </c>
      <c r="R535" s="179"/>
      <c r="S535" s="179" t="s">
        <v>342</v>
      </c>
      <c r="T535" s="180" t="s">
        <v>311</v>
      </c>
      <c r="U535" s="160">
        <v>0</v>
      </c>
      <c r="V535" s="160">
        <f>ROUND(E535*U535,2)</f>
        <v>0</v>
      </c>
      <c r="W535" s="160"/>
      <c r="X535" s="150"/>
      <c r="Y535" s="150"/>
      <c r="Z535" s="150"/>
      <c r="AA535" s="150"/>
      <c r="AB535" s="150"/>
      <c r="AC535" s="150"/>
      <c r="AD535" s="150"/>
      <c r="AE535" s="150"/>
      <c r="AF535" s="150"/>
      <c r="AG535" s="150" t="s">
        <v>499</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2"/>
      <c r="D536" s="243"/>
      <c r="E536" s="243"/>
      <c r="F536" s="243"/>
      <c r="G536" s="243"/>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315</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74">
        <v>255</v>
      </c>
      <c r="B537" s="175" t="s">
        <v>2334</v>
      </c>
      <c r="C537" s="185" t="s">
        <v>2253</v>
      </c>
      <c r="D537" s="176" t="s">
        <v>929</v>
      </c>
      <c r="E537" s="177">
        <v>1</v>
      </c>
      <c r="F537" s="178"/>
      <c r="G537" s="179">
        <f>ROUND(E537*F537,2)</f>
        <v>0</v>
      </c>
      <c r="H537" s="178"/>
      <c r="I537" s="179">
        <f>ROUND(E537*H537,2)</f>
        <v>0</v>
      </c>
      <c r="J537" s="178"/>
      <c r="K537" s="179">
        <f>ROUND(E537*J537,2)</f>
        <v>0</v>
      </c>
      <c r="L537" s="179">
        <v>21</v>
      </c>
      <c r="M537" s="179">
        <f>G537*(1+L537/100)</f>
        <v>0</v>
      </c>
      <c r="N537" s="179">
        <v>0</v>
      </c>
      <c r="O537" s="179">
        <f>ROUND(E537*N537,2)</f>
        <v>0</v>
      </c>
      <c r="P537" s="179">
        <v>0</v>
      </c>
      <c r="Q537" s="179">
        <f>ROUND(E537*P537,2)</f>
        <v>0</v>
      </c>
      <c r="R537" s="179"/>
      <c r="S537" s="179" t="s">
        <v>342</v>
      </c>
      <c r="T537" s="180" t="s">
        <v>311</v>
      </c>
      <c r="U537" s="160">
        <v>0</v>
      </c>
      <c r="V537" s="160">
        <f>ROUND(E537*U537,2)</f>
        <v>0</v>
      </c>
      <c r="W537" s="160"/>
      <c r="X537" s="150"/>
      <c r="Y537" s="150"/>
      <c r="Z537" s="150"/>
      <c r="AA537" s="150"/>
      <c r="AB537" s="150"/>
      <c r="AC537" s="150"/>
      <c r="AD537" s="150"/>
      <c r="AE537" s="150"/>
      <c r="AF537" s="150"/>
      <c r="AG537" s="150" t="s">
        <v>499</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42"/>
      <c r="D538" s="243"/>
      <c r="E538" s="243"/>
      <c r="F538" s="243"/>
      <c r="G538" s="243"/>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315</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74">
        <v>256</v>
      </c>
      <c r="B539" s="175" t="s">
        <v>2335</v>
      </c>
      <c r="C539" s="185" t="s">
        <v>2336</v>
      </c>
      <c r="D539" s="176" t="s">
        <v>929</v>
      </c>
      <c r="E539" s="177">
        <v>1</v>
      </c>
      <c r="F539" s="178"/>
      <c r="G539" s="179">
        <f>ROUND(E539*F539,2)</f>
        <v>0</v>
      </c>
      <c r="H539" s="178"/>
      <c r="I539" s="179">
        <f>ROUND(E539*H539,2)</f>
        <v>0</v>
      </c>
      <c r="J539" s="178"/>
      <c r="K539" s="179">
        <f>ROUND(E539*J539,2)</f>
        <v>0</v>
      </c>
      <c r="L539" s="179">
        <v>21</v>
      </c>
      <c r="M539" s="179">
        <f>G539*(1+L539/100)</f>
        <v>0</v>
      </c>
      <c r="N539" s="179">
        <v>0</v>
      </c>
      <c r="O539" s="179">
        <f>ROUND(E539*N539,2)</f>
        <v>0</v>
      </c>
      <c r="P539" s="179">
        <v>0</v>
      </c>
      <c r="Q539" s="179">
        <f>ROUND(E539*P539,2)</f>
        <v>0</v>
      </c>
      <c r="R539" s="179"/>
      <c r="S539" s="179" t="s">
        <v>342</v>
      </c>
      <c r="T539" s="180" t="s">
        <v>311</v>
      </c>
      <c r="U539" s="160">
        <v>0</v>
      </c>
      <c r="V539" s="160">
        <f>ROUND(E539*U539,2)</f>
        <v>0</v>
      </c>
      <c r="W539" s="160"/>
      <c r="X539" s="150"/>
      <c r="Y539" s="150"/>
      <c r="Z539" s="150"/>
      <c r="AA539" s="150"/>
      <c r="AB539" s="150"/>
      <c r="AC539" s="150"/>
      <c r="AD539" s="150"/>
      <c r="AE539" s="150"/>
      <c r="AF539" s="150"/>
      <c r="AG539" s="150" t="s">
        <v>499</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242"/>
      <c r="D540" s="243"/>
      <c r="E540" s="243"/>
      <c r="F540" s="243"/>
      <c r="G540" s="243"/>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315</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74">
        <v>257</v>
      </c>
      <c r="B541" s="175" t="s">
        <v>2337</v>
      </c>
      <c r="C541" s="185" t="s">
        <v>2255</v>
      </c>
      <c r="D541" s="176" t="s">
        <v>929</v>
      </c>
      <c r="E541" s="177">
        <v>14</v>
      </c>
      <c r="F541" s="178"/>
      <c r="G541" s="179">
        <f>ROUND(E541*F541,2)</f>
        <v>0</v>
      </c>
      <c r="H541" s="178"/>
      <c r="I541" s="179">
        <f>ROUND(E541*H541,2)</f>
        <v>0</v>
      </c>
      <c r="J541" s="178"/>
      <c r="K541" s="179">
        <f>ROUND(E541*J541,2)</f>
        <v>0</v>
      </c>
      <c r="L541" s="179">
        <v>21</v>
      </c>
      <c r="M541" s="179">
        <f>G541*(1+L541/100)</f>
        <v>0</v>
      </c>
      <c r="N541" s="179">
        <v>0</v>
      </c>
      <c r="O541" s="179">
        <f>ROUND(E541*N541,2)</f>
        <v>0</v>
      </c>
      <c r="P541" s="179">
        <v>0</v>
      </c>
      <c r="Q541" s="179">
        <f>ROUND(E541*P541,2)</f>
        <v>0</v>
      </c>
      <c r="R541" s="179"/>
      <c r="S541" s="179" t="s">
        <v>342</v>
      </c>
      <c r="T541" s="180" t="s">
        <v>311</v>
      </c>
      <c r="U541" s="160">
        <v>0</v>
      </c>
      <c r="V541" s="160">
        <f>ROUND(E541*U541,2)</f>
        <v>0</v>
      </c>
      <c r="W541" s="160"/>
      <c r="X541" s="150"/>
      <c r="Y541" s="150"/>
      <c r="Z541" s="150"/>
      <c r="AA541" s="150"/>
      <c r="AB541" s="150"/>
      <c r="AC541" s="150"/>
      <c r="AD541" s="150"/>
      <c r="AE541" s="150"/>
      <c r="AF541" s="150"/>
      <c r="AG541" s="150" t="s">
        <v>499</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42"/>
      <c r="D542" s="243"/>
      <c r="E542" s="243"/>
      <c r="F542" s="243"/>
      <c r="G542" s="243"/>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315</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74">
        <v>258</v>
      </c>
      <c r="B543" s="175" t="s">
        <v>2338</v>
      </c>
      <c r="C543" s="185" t="s">
        <v>2257</v>
      </c>
      <c r="D543" s="176" t="s">
        <v>929</v>
      </c>
      <c r="E543" s="177">
        <v>125</v>
      </c>
      <c r="F543" s="178"/>
      <c r="G543" s="179">
        <f>ROUND(E543*F543,2)</f>
        <v>0</v>
      </c>
      <c r="H543" s="178"/>
      <c r="I543" s="179">
        <f>ROUND(E543*H543,2)</f>
        <v>0</v>
      </c>
      <c r="J543" s="178"/>
      <c r="K543" s="179">
        <f>ROUND(E543*J543,2)</f>
        <v>0</v>
      </c>
      <c r="L543" s="179">
        <v>21</v>
      </c>
      <c r="M543" s="179">
        <f>G543*(1+L543/100)</f>
        <v>0</v>
      </c>
      <c r="N543" s="179">
        <v>0</v>
      </c>
      <c r="O543" s="179">
        <f>ROUND(E543*N543,2)</f>
        <v>0</v>
      </c>
      <c r="P543" s="179">
        <v>0</v>
      </c>
      <c r="Q543" s="179">
        <f>ROUND(E543*P543,2)</f>
        <v>0</v>
      </c>
      <c r="R543" s="179"/>
      <c r="S543" s="179" t="s">
        <v>342</v>
      </c>
      <c r="T543" s="180" t="s">
        <v>311</v>
      </c>
      <c r="U543" s="160">
        <v>0</v>
      </c>
      <c r="V543" s="160">
        <f>ROUND(E543*U543,2)</f>
        <v>0</v>
      </c>
      <c r="W543" s="160"/>
      <c r="X543" s="150"/>
      <c r="Y543" s="150"/>
      <c r="Z543" s="150"/>
      <c r="AA543" s="150"/>
      <c r="AB543" s="150"/>
      <c r="AC543" s="150"/>
      <c r="AD543" s="150"/>
      <c r="AE543" s="150"/>
      <c r="AF543" s="150"/>
      <c r="AG543" s="150" t="s">
        <v>499</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42"/>
      <c r="D544" s="243"/>
      <c r="E544" s="243"/>
      <c r="F544" s="243"/>
      <c r="G544" s="243"/>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315</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74">
        <v>259</v>
      </c>
      <c r="B545" s="175" t="s">
        <v>2339</v>
      </c>
      <c r="C545" s="185" t="s">
        <v>2259</v>
      </c>
      <c r="D545" s="176" t="s">
        <v>929</v>
      </c>
      <c r="E545" s="177">
        <v>4</v>
      </c>
      <c r="F545" s="178"/>
      <c r="G545" s="179">
        <f>ROUND(E545*F545,2)</f>
        <v>0</v>
      </c>
      <c r="H545" s="178"/>
      <c r="I545" s="179">
        <f>ROUND(E545*H545,2)</f>
        <v>0</v>
      </c>
      <c r="J545" s="178"/>
      <c r="K545" s="179">
        <f>ROUND(E545*J545,2)</f>
        <v>0</v>
      </c>
      <c r="L545" s="179">
        <v>21</v>
      </c>
      <c r="M545" s="179">
        <f>G545*(1+L545/100)</f>
        <v>0</v>
      </c>
      <c r="N545" s="179">
        <v>0</v>
      </c>
      <c r="O545" s="179">
        <f>ROUND(E545*N545,2)</f>
        <v>0</v>
      </c>
      <c r="P545" s="179">
        <v>0</v>
      </c>
      <c r="Q545" s="179">
        <f>ROUND(E545*P545,2)</f>
        <v>0</v>
      </c>
      <c r="R545" s="179"/>
      <c r="S545" s="179" t="s">
        <v>342</v>
      </c>
      <c r="T545" s="180" t="s">
        <v>311</v>
      </c>
      <c r="U545" s="160">
        <v>0</v>
      </c>
      <c r="V545" s="160">
        <f>ROUND(E545*U545,2)</f>
        <v>0</v>
      </c>
      <c r="W545" s="160"/>
      <c r="X545" s="150"/>
      <c r="Y545" s="150"/>
      <c r="Z545" s="150"/>
      <c r="AA545" s="150"/>
      <c r="AB545" s="150"/>
      <c r="AC545" s="150"/>
      <c r="AD545" s="150"/>
      <c r="AE545" s="150"/>
      <c r="AF545" s="150"/>
      <c r="AG545" s="150" t="s">
        <v>499</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242"/>
      <c r="D546" s="243"/>
      <c r="E546" s="243"/>
      <c r="F546" s="243"/>
      <c r="G546" s="243"/>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315</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74">
        <v>260</v>
      </c>
      <c r="B547" s="175" t="s">
        <v>2340</v>
      </c>
      <c r="C547" s="185" t="s">
        <v>2261</v>
      </c>
      <c r="D547" s="176" t="s">
        <v>929</v>
      </c>
      <c r="E547" s="177">
        <v>1</v>
      </c>
      <c r="F547" s="178"/>
      <c r="G547" s="179">
        <f>ROUND(E547*F547,2)</f>
        <v>0</v>
      </c>
      <c r="H547" s="178"/>
      <c r="I547" s="179">
        <f>ROUND(E547*H547,2)</f>
        <v>0</v>
      </c>
      <c r="J547" s="178"/>
      <c r="K547" s="179">
        <f>ROUND(E547*J547,2)</f>
        <v>0</v>
      </c>
      <c r="L547" s="179">
        <v>21</v>
      </c>
      <c r="M547" s="179">
        <f>G547*(1+L547/100)</f>
        <v>0</v>
      </c>
      <c r="N547" s="179">
        <v>0</v>
      </c>
      <c r="O547" s="179">
        <f>ROUND(E547*N547,2)</f>
        <v>0</v>
      </c>
      <c r="P547" s="179">
        <v>0</v>
      </c>
      <c r="Q547" s="179">
        <f>ROUND(E547*P547,2)</f>
        <v>0</v>
      </c>
      <c r="R547" s="179"/>
      <c r="S547" s="179" t="s">
        <v>342</v>
      </c>
      <c r="T547" s="180" t="s">
        <v>311</v>
      </c>
      <c r="U547" s="160">
        <v>0</v>
      </c>
      <c r="V547" s="160">
        <f>ROUND(E547*U547,2)</f>
        <v>0</v>
      </c>
      <c r="W547" s="160"/>
      <c r="X547" s="150"/>
      <c r="Y547" s="150"/>
      <c r="Z547" s="150"/>
      <c r="AA547" s="150"/>
      <c r="AB547" s="150"/>
      <c r="AC547" s="150"/>
      <c r="AD547" s="150"/>
      <c r="AE547" s="150"/>
      <c r="AF547" s="150"/>
      <c r="AG547" s="150" t="s">
        <v>499</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42"/>
      <c r="D548" s="243"/>
      <c r="E548" s="243"/>
      <c r="F548" s="243"/>
      <c r="G548" s="243"/>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315</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74">
        <v>261</v>
      </c>
      <c r="B549" s="175" t="s">
        <v>2341</v>
      </c>
      <c r="C549" s="185" t="s">
        <v>2263</v>
      </c>
      <c r="D549" s="176" t="s">
        <v>929</v>
      </c>
      <c r="E549" s="177">
        <v>1</v>
      </c>
      <c r="F549" s="178"/>
      <c r="G549" s="179">
        <f>ROUND(E549*F549,2)</f>
        <v>0</v>
      </c>
      <c r="H549" s="178"/>
      <c r="I549" s="179">
        <f>ROUND(E549*H549,2)</f>
        <v>0</v>
      </c>
      <c r="J549" s="178"/>
      <c r="K549" s="179">
        <f>ROUND(E549*J549,2)</f>
        <v>0</v>
      </c>
      <c r="L549" s="179">
        <v>21</v>
      </c>
      <c r="M549" s="179">
        <f>G549*(1+L549/100)</f>
        <v>0</v>
      </c>
      <c r="N549" s="179">
        <v>0</v>
      </c>
      <c r="O549" s="179">
        <f>ROUND(E549*N549,2)</f>
        <v>0</v>
      </c>
      <c r="P549" s="179">
        <v>0</v>
      </c>
      <c r="Q549" s="179">
        <f>ROUND(E549*P549,2)</f>
        <v>0</v>
      </c>
      <c r="R549" s="179"/>
      <c r="S549" s="179" t="s">
        <v>342</v>
      </c>
      <c r="T549" s="180" t="s">
        <v>311</v>
      </c>
      <c r="U549" s="160">
        <v>0</v>
      </c>
      <c r="V549" s="160">
        <f>ROUND(E549*U549,2)</f>
        <v>0</v>
      </c>
      <c r="W549" s="160"/>
      <c r="X549" s="150"/>
      <c r="Y549" s="150"/>
      <c r="Z549" s="150"/>
      <c r="AA549" s="150"/>
      <c r="AB549" s="150"/>
      <c r="AC549" s="150"/>
      <c r="AD549" s="150"/>
      <c r="AE549" s="150"/>
      <c r="AF549" s="150"/>
      <c r="AG549" s="150" t="s">
        <v>499</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42"/>
      <c r="D550" s="243"/>
      <c r="E550" s="243"/>
      <c r="F550" s="243"/>
      <c r="G550" s="243"/>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315</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74">
        <v>262</v>
      </c>
      <c r="B551" s="175" t="s">
        <v>2342</v>
      </c>
      <c r="C551" s="185" t="s">
        <v>2265</v>
      </c>
      <c r="D551" s="176" t="s">
        <v>929</v>
      </c>
      <c r="E551" s="177">
        <v>1</v>
      </c>
      <c r="F551" s="178"/>
      <c r="G551" s="179">
        <f>ROUND(E551*F551,2)</f>
        <v>0</v>
      </c>
      <c r="H551" s="178"/>
      <c r="I551" s="179">
        <f>ROUND(E551*H551,2)</f>
        <v>0</v>
      </c>
      <c r="J551" s="178"/>
      <c r="K551" s="179">
        <f>ROUND(E551*J551,2)</f>
        <v>0</v>
      </c>
      <c r="L551" s="179">
        <v>21</v>
      </c>
      <c r="M551" s="179">
        <f>G551*(1+L551/100)</f>
        <v>0</v>
      </c>
      <c r="N551" s="179">
        <v>0</v>
      </c>
      <c r="O551" s="179">
        <f>ROUND(E551*N551,2)</f>
        <v>0</v>
      </c>
      <c r="P551" s="179">
        <v>0</v>
      </c>
      <c r="Q551" s="179">
        <f>ROUND(E551*P551,2)</f>
        <v>0</v>
      </c>
      <c r="R551" s="179"/>
      <c r="S551" s="179" t="s">
        <v>342</v>
      </c>
      <c r="T551" s="180" t="s">
        <v>311</v>
      </c>
      <c r="U551" s="160">
        <v>0</v>
      </c>
      <c r="V551" s="160">
        <f>ROUND(E551*U551,2)</f>
        <v>0</v>
      </c>
      <c r="W551" s="160"/>
      <c r="X551" s="150"/>
      <c r="Y551" s="150"/>
      <c r="Z551" s="150"/>
      <c r="AA551" s="150"/>
      <c r="AB551" s="150"/>
      <c r="AC551" s="150"/>
      <c r="AD551" s="150"/>
      <c r="AE551" s="150"/>
      <c r="AF551" s="150"/>
      <c r="AG551" s="150" t="s">
        <v>499</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42"/>
      <c r="D552" s="243"/>
      <c r="E552" s="243"/>
      <c r="F552" s="243"/>
      <c r="G552" s="243"/>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315</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74">
        <v>263</v>
      </c>
      <c r="B553" s="175" t="s">
        <v>2343</v>
      </c>
      <c r="C553" s="185" t="s">
        <v>2344</v>
      </c>
      <c r="D553" s="176" t="s">
        <v>929</v>
      </c>
      <c r="E553" s="177">
        <v>48</v>
      </c>
      <c r="F553" s="178"/>
      <c r="G553" s="179">
        <f>ROUND(E553*F553,2)</f>
        <v>0</v>
      </c>
      <c r="H553" s="178"/>
      <c r="I553" s="179">
        <f>ROUND(E553*H553,2)</f>
        <v>0</v>
      </c>
      <c r="J553" s="178"/>
      <c r="K553" s="179">
        <f>ROUND(E553*J553,2)</f>
        <v>0</v>
      </c>
      <c r="L553" s="179">
        <v>21</v>
      </c>
      <c r="M553" s="179">
        <f>G553*(1+L553/100)</f>
        <v>0</v>
      </c>
      <c r="N553" s="179">
        <v>0</v>
      </c>
      <c r="O553" s="179">
        <f>ROUND(E553*N553,2)</f>
        <v>0</v>
      </c>
      <c r="P553" s="179">
        <v>0</v>
      </c>
      <c r="Q553" s="179">
        <f>ROUND(E553*P553,2)</f>
        <v>0</v>
      </c>
      <c r="R553" s="179"/>
      <c r="S553" s="179" t="s">
        <v>342</v>
      </c>
      <c r="T553" s="180" t="s">
        <v>311</v>
      </c>
      <c r="U553" s="160">
        <v>0</v>
      </c>
      <c r="V553" s="160">
        <f>ROUND(E553*U553,2)</f>
        <v>0</v>
      </c>
      <c r="W553" s="160"/>
      <c r="X553" s="150"/>
      <c r="Y553" s="150"/>
      <c r="Z553" s="150"/>
      <c r="AA553" s="150"/>
      <c r="AB553" s="150"/>
      <c r="AC553" s="150"/>
      <c r="AD553" s="150"/>
      <c r="AE553" s="150"/>
      <c r="AF553" s="150"/>
      <c r="AG553" s="150" t="s">
        <v>499</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42"/>
      <c r="D554" s="243"/>
      <c r="E554" s="243"/>
      <c r="F554" s="243"/>
      <c r="G554" s="243"/>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315</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74">
        <v>264</v>
      </c>
      <c r="B555" s="175" t="s">
        <v>2345</v>
      </c>
      <c r="C555" s="185" t="s">
        <v>2269</v>
      </c>
      <c r="D555" s="176" t="s">
        <v>929</v>
      </c>
      <c r="E555" s="177">
        <v>32</v>
      </c>
      <c r="F555" s="178"/>
      <c r="G555" s="179">
        <f>ROUND(E555*F555,2)</f>
        <v>0</v>
      </c>
      <c r="H555" s="178"/>
      <c r="I555" s="179">
        <f>ROUND(E555*H555,2)</f>
        <v>0</v>
      </c>
      <c r="J555" s="178"/>
      <c r="K555" s="179">
        <f>ROUND(E555*J555,2)</f>
        <v>0</v>
      </c>
      <c r="L555" s="179">
        <v>21</v>
      </c>
      <c r="M555" s="179">
        <f>G555*(1+L555/100)</f>
        <v>0</v>
      </c>
      <c r="N555" s="179">
        <v>0</v>
      </c>
      <c r="O555" s="179">
        <f>ROUND(E555*N555,2)</f>
        <v>0</v>
      </c>
      <c r="P555" s="179">
        <v>0</v>
      </c>
      <c r="Q555" s="179">
        <f>ROUND(E555*P555,2)</f>
        <v>0</v>
      </c>
      <c r="R555" s="179"/>
      <c r="S555" s="179" t="s">
        <v>342</v>
      </c>
      <c r="T555" s="180" t="s">
        <v>311</v>
      </c>
      <c r="U555" s="160">
        <v>0</v>
      </c>
      <c r="V555" s="160">
        <f>ROUND(E555*U555,2)</f>
        <v>0</v>
      </c>
      <c r="W555" s="160"/>
      <c r="X555" s="150"/>
      <c r="Y555" s="150"/>
      <c r="Z555" s="150"/>
      <c r="AA555" s="150"/>
      <c r="AB555" s="150"/>
      <c r="AC555" s="150"/>
      <c r="AD555" s="150"/>
      <c r="AE555" s="150"/>
      <c r="AF555" s="150"/>
      <c r="AG555" s="150" t="s">
        <v>499</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42"/>
      <c r="D556" s="243"/>
      <c r="E556" s="243"/>
      <c r="F556" s="243"/>
      <c r="G556" s="243"/>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315</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74">
        <v>265</v>
      </c>
      <c r="B557" s="175" t="s">
        <v>2346</v>
      </c>
      <c r="C557" s="185" t="s">
        <v>2271</v>
      </c>
      <c r="D557" s="176" t="s">
        <v>1962</v>
      </c>
      <c r="E557" s="177">
        <v>3</v>
      </c>
      <c r="F557" s="178"/>
      <c r="G557" s="179">
        <f>ROUND(E557*F557,2)</f>
        <v>0</v>
      </c>
      <c r="H557" s="178"/>
      <c r="I557" s="179">
        <f>ROUND(E557*H557,2)</f>
        <v>0</v>
      </c>
      <c r="J557" s="178"/>
      <c r="K557" s="179">
        <f>ROUND(E557*J557,2)</f>
        <v>0</v>
      </c>
      <c r="L557" s="179">
        <v>21</v>
      </c>
      <c r="M557" s="179">
        <f>G557*(1+L557/100)</f>
        <v>0</v>
      </c>
      <c r="N557" s="179">
        <v>0</v>
      </c>
      <c r="O557" s="179">
        <f>ROUND(E557*N557,2)</f>
        <v>0</v>
      </c>
      <c r="P557" s="179">
        <v>0</v>
      </c>
      <c r="Q557" s="179">
        <f>ROUND(E557*P557,2)</f>
        <v>0</v>
      </c>
      <c r="R557" s="179"/>
      <c r="S557" s="179" t="s">
        <v>342</v>
      </c>
      <c r="T557" s="180" t="s">
        <v>311</v>
      </c>
      <c r="U557" s="160">
        <v>0</v>
      </c>
      <c r="V557" s="160">
        <f>ROUND(E557*U557,2)</f>
        <v>0</v>
      </c>
      <c r="W557" s="160"/>
      <c r="X557" s="150"/>
      <c r="Y557" s="150"/>
      <c r="Z557" s="150"/>
      <c r="AA557" s="150"/>
      <c r="AB557" s="150"/>
      <c r="AC557" s="150"/>
      <c r="AD557" s="150"/>
      <c r="AE557" s="150"/>
      <c r="AF557" s="150"/>
      <c r="AG557" s="150" t="s">
        <v>1963</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42"/>
      <c r="D558" s="243"/>
      <c r="E558" s="243"/>
      <c r="F558" s="243"/>
      <c r="G558" s="243"/>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315</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74">
        <v>266</v>
      </c>
      <c r="B559" s="175" t="s">
        <v>2347</v>
      </c>
      <c r="C559" s="185" t="s">
        <v>2273</v>
      </c>
      <c r="D559" s="176" t="s">
        <v>1962</v>
      </c>
      <c r="E559" s="177">
        <v>3</v>
      </c>
      <c r="F559" s="178"/>
      <c r="G559" s="179">
        <f>ROUND(E559*F559,2)</f>
        <v>0</v>
      </c>
      <c r="H559" s="178"/>
      <c r="I559" s="179">
        <f>ROUND(E559*H559,2)</f>
        <v>0</v>
      </c>
      <c r="J559" s="178"/>
      <c r="K559" s="179">
        <f>ROUND(E559*J559,2)</f>
        <v>0</v>
      </c>
      <c r="L559" s="179">
        <v>21</v>
      </c>
      <c r="M559" s="179">
        <f>G559*(1+L559/100)</f>
        <v>0</v>
      </c>
      <c r="N559" s="179">
        <v>0</v>
      </c>
      <c r="O559" s="179">
        <f>ROUND(E559*N559,2)</f>
        <v>0</v>
      </c>
      <c r="P559" s="179">
        <v>0</v>
      </c>
      <c r="Q559" s="179">
        <f>ROUND(E559*P559,2)</f>
        <v>0</v>
      </c>
      <c r="R559" s="179"/>
      <c r="S559" s="179" t="s">
        <v>342</v>
      </c>
      <c r="T559" s="180" t="s">
        <v>311</v>
      </c>
      <c r="U559" s="160">
        <v>0</v>
      </c>
      <c r="V559" s="160">
        <f>ROUND(E559*U559,2)</f>
        <v>0</v>
      </c>
      <c r="W559" s="160"/>
      <c r="X559" s="150"/>
      <c r="Y559" s="150"/>
      <c r="Z559" s="150"/>
      <c r="AA559" s="150"/>
      <c r="AB559" s="150"/>
      <c r="AC559" s="150"/>
      <c r="AD559" s="150"/>
      <c r="AE559" s="150"/>
      <c r="AF559" s="150"/>
      <c r="AG559" s="150" t="s">
        <v>1963</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42"/>
      <c r="D560" s="243"/>
      <c r="E560" s="243"/>
      <c r="F560" s="243"/>
      <c r="G560" s="243"/>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315</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74">
        <v>267</v>
      </c>
      <c r="B561" s="175" t="s">
        <v>2348</v>
      </c>
      <c r="C561" s="185" t="s">
        <v>2275</v>
      </c>
      <c r="D561" s="176" t="s">
        <v>1962</v>
      </c>
      <c r="E561" s="177">
        <v>3</v>
      </c>
      <c r="F561" s="178"/>
      <c r="G561" s="179">
        <f>ROUND(E561*F561,2)</f>
        <v>0</v>
      </c>
      <c r="H561" s="178"/>
      <c r="I561" s="179">
        <f>ROUND(E561*H561,2)</f>
        <v>0</v>
      </c>
      <c r="J561" s="178"/>
      <c r="K561" s="179">
        <f>ROUND(E561*J561,2)</f>
        <v>0</v>
      </c>
      <c r="L561" s="179">
        <v>21</v>
      </c>
      <c r="M561" s="179">
        <f>G561*(1+L561/100)</f>
        <v>0</v>
      </c>
      <c r="N561" s="179">
        <v>0</v>
      </c>
      <c r="O561" s="179">
        <f>ROUND(E561*N561,2)</f>
        <v>0</v>
      </c>
      <c r="P561" s="179">
        <v>0</v>
      </c>
      <c r="Q561" s="179">
        <f>ROUND(E561*P561,2)</f>
        <v>0</v>
      </c>
      <c r="R561" s="179"/>
      <c r="S561" s="179" t="s">
        <v>342</v>
      </c>
      <c r="T561" s="180" t="s">
        <v>311</v>
      </c>
      <c r="U561" s="160">
        <v>0</v>
      </c>
      <c r="V561" s="160">
        <f>ROUND(E561*U561,2)</f>
        <v>0</v>
      </c>
      <c r="W561" s="160"/>
      <c r="X561" s="150"/>
      <c r="Y561" s="150"/>
      <c r="Z561" s="150"/>
      <c r="AA561" s="150"/>
      <c r="AB561" s="150"/>
      <c r="AC561" s="150"/>
      <c r="AD561" s="150"/>
      <c r="AE561" s="150"/>
      <c r="AF561" s="150"/>
      <c r="AG561" s="150" t="s">
        <v>1963</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242"/>
      <c r="D562" s="243"/>
      <c r="E562" s="243"/>
      <c r="F562" s="243"/>
      <c r="G562" s="243"/>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315</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74">
        <v>268</v>
      </c>
      <c r="B563" s="175" t="s">
        <v>2349</v>
      </c>
      <c r="C563" s="185" t="s">
        <v>2277</v>
      </c>
      <c r="D563" s="176" t="s">
        <v>1962</v>
      </c>
      <c r="E563" s="177">
        <v>1</v>
      </c>
      <c r="F563" s="178"/>
      <c r="G563" s="179">
        <f>ROUND(E563*F563,2)</f>
        <v>0</v>
      </c>
      <c r="H563" s="178"/>
      <c r="I563" s="179">
        <f>ROUND(E563*H563,2)</f>
        <v>0</v>
      </c>
      <c r="J563" s="178"/>
      <c r="K563" s="179">
        <f>ROUND(E563*J563,2)</f>
        <v>0</v>
      </c>
      <c r="L563" s="179">
        <v>21</v>
      </c>
      <c r="M563" s="179">
        <f>G563*(1+L563/100)</f>
        <v>0</v>
      </c>
      <c r="N563" s="179">
        <v>0</v>
      </c>
      <c r="O563" s="179">
        <f>ROUND(E563*N563,2)</f>
        <v>0</v>
      </c>
      <c r="P563" s="179">
        <v>0</v>
      </c>
      <c r="Q563" s="179">
        <f>ROUND(E563*P563,2)</f>
        <v>0</v>
      </c>
      <c r="R563" s="179"/>
      <c r="S563" s="179" t="s">
        <v>342</v>
      </c>
      <c r="T563" s="180" t="s">
        <v>311</v>
      </c>
      <c r="U563" s="160">
        <v>0</v>
      </c>
      <c r="V563" s="160">
        <f>ROUND(E563*U563,2)</f>
        <v>0</v>
      </c>
      <c r="W563" s="160"/>
      <c r="X563" s="150"/>
      <c r="Y563" s="150"/>
      <c r="Z563" s="150"/>
      <c r="AA563" s="150"/>
      <c r="AB563" s="150"/>
      <c r="AC563" s="150"/>
      <c r="AD563" s="150"/>
      <c r="AE563" s="150"/>
      <c r="AF563" s="150"/>
      <c r="AG563" s="150" t="s">
        <v>1963</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42"/>
      <c r="D564" s="243"/>
      <c r="E564" s="243"/>
      <c r="F564" s="243"/>
      <c r="G564" s="243"/>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315</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74">
        <v>269</v>
      </c>
      <c r="B565" s="175" t="s">
        <v>2350</v>
      </c>
      <c r="C565" s="185" t="s">
        <v>2279</v>
      </c>
      <c r="D565" s="176" t="s">
        <v>1962</v>
      </c>
      <c r="E565" s="177">
        <v>1</v>
      </c>
      <c r="F565" s="178"/>
      <c r="G565" s="179">
        <f>ROUND(E565*F565,2)</f>
        <v>0</v>
      </c>
      <c r="H565" s="178"/>
      <c r="I565" s="179">
        <f>ROUND(E565*H565,2)</f>
        <v>0</v>
      </c>
      <c r="J565" s="178"/>
      <c r="K565" s="179">
        <f>ROUND(E565*J565,2)</f>
        <v>0</v>
      </c>
      <c r="L565" s="179">
        <v>21</v>
      </c>
      <c r="M565" s="179">
        <f>G565*(1+L565/100)</f>
        <v>0</v>
      </c>
      <c r="N565" s="179">
        <v>0</v>
      </c>
      <c r="O565" s="179">
        <f>ROUND(E565*N565,2)</f>
        <v>0</v>
      </c>
      <c r="P565" s="179">
        <v>0</v>
      </c>
      <c r="Q565" s="179">
        <f>ROUND(E565*P565,2)</f>
        <v>0</v>
      </c>
      <c r="R565" s="179"/>
      <c r="S565" s="179" t="s">
        <v>342</v>
      </c>
      <c r="T565" s="180" t="s">
        <v>311</v>
      </c>
      <c r="U565" s="160">
        <v>0</v>
      </c>
      <c r="V565" s="160">
        <f>ROUND(E565*U565,2)</f>
        <v>0</v>
      </c>
      <c r="W565" s="160"/>
      <c r="X565" s="150"/>
      <c r="Y565" s="150"/>
      <c r="Z565" s="150"/>
      <c r="AA565" s="150"/>
      <c r="AB565" s="150"/>
      <c r="AC565" s="150"/>
      <c r="AD565" s="150"/>
      <c r="AE565" s="150"/>
      <c r="AF565" s="150"/>
      <c r="AG565" s="150" t="s">
        <v>1963</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42"/>
      <c r="D566" s="243"/>
      <c r="E566" s="243"/>
      <c r="F566" s="243"/>
      <c r="G566" s="243"/>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315</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74">
        <v>270</v>
      </c>
      <c r="B567" s="175" t="s">
        <v>2351</v>
      </c>
      <c r="C567" s="185" t="s">
        <v>2281</v>
      </c>
      <c r="D567" s="176" t="s">
        <v>1962</v>
      </c>
      <c r="E567" s="177">
        <v>1</v>
      </c>
      <c r="F567" s="178"/>
      <c r="G567" s="179">
        <f>ROUND(E567*F567,2)</f>
        <v>0</v>
      </c>
      <c r="H567" s="178"/>
      <c r="I567" s="179">
        <f>ROUND(E567*H567,2)</f>
        <v>0</v>
      </c>
      <c r="J567" s="178"/>
      <c r="K567" s="179">
        <f>ROUND(E567*J567,2)</f>
        <v>0</v>
      </c>
      <c r="L567" s="179">
        <v>21</v>
      </c>
      <c r="M567" s="179">
        <f>G567*(1+L567/100)</f>
        <v>0</v>
      </c>
      <c r="N567" s="179">
        <v>0</v>
      </c>
      <c r="O567" s="179">
        <f>ROUND(E567*N567,2)</f>
        <v>0</v>
      </c>
      <c r="P567" s="179">
        <v>0</v>
      </c>
      <c r="Q567" s="179">
        <f>ROUND(E567*P567,2)</f>
        <v>0</v>
      </c>
      <c r="R567" s="179"/>
      <c r="S567" s="179" t="s">
        <v>342</v>
      </c>
      <c r="T567" s="180" t="s">
        <v>311</v>
      </c>
      <c r="U567" s="160">
        <v>0</v>
      </c>
      <c r="V567" s="160">
        <f>ROUND(E567*U567,2)</f>
        <v>0</v>
      </c>
      <c r="W567" s="160"/>
      <c r="X567" s="150"/>
      <c r="Y567" s="150"/>
      <c r="Z567" s="150"/>
      <c r="AA567" s="150"/>
      <c r="AB567" s="150"/>
      <c r="AC567" s="150"/>
      <c r="AD567" s="150"/>
      <c r="AE567" s="150"/>
      <c r="AF567" s="150"/>
      <c r="AG567" s="150" t="s">
        <v>1963</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2"/>
      <c r="D568" s="243"/>
      <c r="E568" s="243"/>
      <c r="F568" s="243"/>
      <c r="G568" s="243"/>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315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74">
        <v>271</v>
      </c>
      <c r="B569" s="175" t="s">
        <v>2352</v>
      </c>
      <c r="C569" s="185" t="s">
        <v>2283</v>
      </c>
      <c r="D569" s="176" t="s">
        <v>1962</v>
      </c>
      <c r="E569" s="177">
        <v>7</v>
      </c>
      <c r="F569" s="178"/>
      <c r="G569" s="179">
        <f>ROUND(E569*F569,2)</f>
        <v>0</v>
      </c>
      <c r="H569" s="178"/>
      <c r="I569" s="179">
        <f>ROUND(E569*H569,2)</f>
        <v>0</v>
      </c>
      <c r="J569" s="178"/>
      <c r="K569" s="179">
        <f>ROUND(E569*J569,2)</f>
        <v>0</v>
      </c>
      <c r="L569" s="179">
        <v>21</v>
      </c>
      <c r="M569" s="179">
        <f>G569*(1+L569/100)</f>
        <v>0</v>
      </c>
      <c r="N569" s="179">
        <v>0</v>
      </c>
      <c r="O569" s="179">
        <f>ROUND(E569*N569,2)</f>
        <v>0</v>
      </c>
      <c r="P569" s="179">
        <v>0</v>
      </c>
      <c r="Q569" s="179">
        <f>ROUND(E569*P569,2)</f>
        <v>0</v>
      </c>
      <c r="R569" s="179"/>
      <c r="S569" s="179" t="s">
        <v>342</v>
      </c>
      <c r="T569" s="180" t="s">
        <v>311</v>
      </c>
      <c r="U569" s="160">
        <v>0</v>
      </c>
      <c r="V569" s="160">
        <f>ROUND(E569*U569,2)</f>
        <v>0</v>
      </c>
      <c r="W569" s="160"/>
      <c r="X569" s="150"/>
      <c r="Y569" s="150"/>
      <c r="Z569" s="150"/>
      <c r="AA569" s="150"/>
      <c r="AB569" s="150"/>
      <c r="AC569" s="150"/>
      <c r="AD569" s="150"/>
      <c r="AE569" s="150"/>
      <c r="AF569" s="150"/>
      <c r="AG569" s="150" t="s">
        <v>1963</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42"/>
      <c r="D570" s="243"/>
      <c r="E570" s="243"/>
      <c r="F570" s="243"/>
      <c r="G570" s="243"/>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315</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74">
        <v>272</v>
      </c>
      <c r="B571" s="175" t="s">
        <v>2353</v>
      </c>
      <c r="C571" s="185" t="s">
        <v>2285</v>
      </c>
      <c r="D571" s="176" t="s">
        <v>1962</v>
      </c>
      <c r="E571" s="177">
        <v>8</v>
      </c>
      <c r="F571" s="178"/>
      <c r="G571" s="179">
        <f>ROUND(E571*F571,2)</f>
        <v>0</v>
      </c>
      <c r="H571" s="178"/>
      <c r="I571" s="179">
        <f>ROUND(E571*H571,2)</f>
        <v>0</v>
      </c>
      <c r="J571" s="178"/>
      <c r="K571" s="179">
        <f>ROUND(E571*J571,2)</f>
        <v>0</v>
      </c>
      <c r="L571" s="179">
        <v>21</v>
      </c>
      <c r="M571" s="179">
        <f>G571*(1+L571/100)</f>
        <v>0</v>
      </c>
      <c r="N571" s="179">
        <v>0</v>
      </c>
      <c r="O571" s="179">
        <f>ROUND(E571*N571,2)</f>
        <v>0</v>
      </c>
      <c r="P571" s="179">
        <v>0</v>
      </c>
      <c r="Q571" s="179">
        <f>ROUND(E571*P571,2)</f>
        <v>0</v>
      </c>
      <c r="R571" s="179"/>
      <c r="S571" s="179" t="s">
        <v>342</v>
      </c>
      <c r="T571" s="180" t="s">
        <v>311</v>
      </c>
      <c r="U571" s="160">
        <v>0</v>
      </c>
      <c r="V571" s="160">
        <f>ROUND(E571*U571,2)</f>
        <v>0</v>
      </c>
      <c r="W571" s="160"/>
      <c r="X571" s="150"/>
      <c r="Y571" s="150"/>
      <c r="Z571" s="150"/>
      <c r="AA571" s="150"/>
      <c r="AB571" s="150"/>
      <c r="AC571" s="150"/>
      <c r="AD571" s="150"/>
      <c r="AE571" s="150"/>
      <c r="AF571" s="150"/>
      <c r="AG571" s="150" t="s">
        <v>1963</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42"/>
      <c r="D572" s="243"/>
      <c r="E572" s="243"/>
      <c r="F572" s="243"/>
      <c r="G572" s="243"/>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315</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x14ac:dyDescent="0.2">
      <c r="A573" s="168" t="s">
        <v>305</v>
      </c>
      <c r="B573" s="169" t="s">
        <v>195</v>
      </c>
      <c r="C573" s="184" t="s">
        <v>196</v>
      </c>
      <c r="D573" s="170"/>
      <c r="E573" s="171"/>
      <c r="F573" s="172"/>
      <c r="G573" s="172">
        <f>SUMIF(AG574:AG617,"&lt;&gt;NOR",G574:G617)</f>
        <v>0</v>
      </c>
      <c r="H573" s="172"/>
      <c r="I573" s="172">
        <f>SUM(I574:I617)</f>
        <v>0</v>
      </c>
      <c r="J573" s="172"/>
      <c r="K573" s="172">
        <f>SUM(K574:K617)</f>
        <v>0</v>
      </c>
      <c r="L573" s="172"/>
      <c r="M573" s="172">
        <f>SUM(M574:M617)</f>
        <v>0</v>
      </c>
      <c r="N573" s="172"/>
      <c r="O573" s="172">
        <f>SUM(O574:O617)</f>
        <v>0</v>
      </c>
      <c r="P573" s="172"/>
      <c r="Q573" s="172">
        <f>SUM(Q574:Q617)</f>
        <v>0</v>
      </c>
      <c r="R573" s="172"/>
      <c r="S573" s="172"/>
      <c r="T573" s="173"/>
      <c r="U573" s="167"/>
      <c r="V573" s="167">
        <f>SUM(V574:V617)</f>
        <v>0</v>
      </c>
      <c r="W573" s="167"/>
      <c r="AG573" t="s">
        <v>306</v>
      </c>
    </row>
    <row r="574" spans="1:60" ht="22.5" outlineLevel="1" x14ac:dyDescent="0.2">
      <c r="A574" s="174">
        <v>273</v>
      </c>
      <c r="B574" s="175" t="s">
        <v>2354</v>
      </c>
      <c r="C574" s="185" t="s">
        <v>2355</v>
      </c>
      <c r="D574" s="176" t="s">
        <v>929</v>
      </c>
      <c r="E574" s="177">
        <v>1</v>
      </c>
      <c r="F574" s="178"/>
      <c r="G574" s="179">
        <f>ROUND(E574*F574,2)</f>
        <v>0</v>
      </c>
      <c r="H574" s="178"/>
      <c r="I574" s="179">
        <f>ROUND(E574*H574,2)</f>
        <v>0</v>
      </c>
      <c r="J574" s="178"/>
      <c r="K574" s="179">
        <f>ROUND(E574*J574,2)</f>
        <v>0</v>
      </c>
      <c r="L574" s="179">
        <v>21</v>
      </c>
      <c r="M574" s="179">
        <f>G574*(1+L574/100)</f>
        <v>0</v>
      </c>
      <c r="N574" s="179">
        <v>0</v>
      </c>
      <c r="O574" s="179">
        <f>ROUND(E574*N574,2)</f>
        <v>0</v>
      </c>
      <c r="P574" s="179">
        <v>0</v>
      </c>
      <c r="Q574" s="179">
        <f>ROUND(E574*P574,2)</f>
        <v>0</v>
      </c>
      <c r="R574" s="179"/>
      <c r="S574" s="179" t="s">
        <v>342</v>
      </c>
      <c r="T574" s="180" t="s">
        <v>311</v>
      </c>
      <c r="U574" s="160">
        <v>0</v>
      </c>
      <c r="V574" s="160">
        <f>ROUND(E574*U574,2)</f>
        <v>0</v>
      </c>
      <c r="W574" s="160"/>
      <c r="X574" s="150"/>
      <c r="Y574" s="150"/>
      <c r="Z574" s="150"/>
      <c r="AA574" s="150"/>
      <c r="AB574" s="150"/>
      <c r="AC574" s="150"/>
      <c r="AD574" s="150"/>
      <c r="AE574" s="150"/>
      <c r="AF574" s="150"/>
      <c r="AG574" s="150" t="s">
        <v>499</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42"/>
      <c r="D575" s="243"/>
      <c r="E575" s="243"/>
      <c r="F575" s="243"/>
      <c r="G575" s="243"/>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315</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74">
        <v>274</v>
      </c>
      <c r="B576" s="175" t="s">
        <v>2356</v>
      </c>
      <c r="C576" s="185" t="s">
        <v>2357</v>
      </c>
      <c r="D576" s="176" t="s">
        <v>929</v>
      </c>
      <c r="E576" s="177">
        <v>1</v>
      </c>
      <c r="F576" s="178"/>
      <c r="G576" s="179">
        <f>ROUND(E576*F576,2)</f>
        <v>0</v>
      </c>
      <c r="H576" s="178"/>
      <c r="I576" s="179">
        <f>ROUND(E576*H576,2)</f>
        <v>0</v>
      </c>
      <c r="J576" s="178"/>
      <c r="K576" s="179">
        <f>ROUND(E576*J576,2)</f>
        <v>0</v>
      </c>
      <c r="L576" s="179">
        <v>21</v>
      </c>
      <c r="M576" s="179">
        <f>G576*(1+L576/100)</f>
        <v>0</v>
      </c>
      <c r="N576" s="179">
        <v>0</v>
      </c>
      <c r="O576" s="179">
        <f>ROUND(E576*N576,2)</f>
        <v>0</v>
      </c>
      <c r="P576" s="179">
        <v>0</v>
      </c>
      <c r="Q576" s="179">
        <f>ROUND(E576*P576,2)</f>
        <v>0</v>
      </c>
      <c r="R576" s="179"/>
      <c r="S576" s="179" t="s">
        <v>342</v>
      </c>
      <c r="T576" s="180" t="s">
        <v>311</v>
      </c>
      <c r="U576" s="160">
        <v>0</v>
      </c>
      <c r="V576" s="160">
        <f>ROUND(E576*U576,2)</f>
        <v>0</v>
      </c>
      <c r="W576" s="160"/>
      <c r="X576" s="150"/>
      <c r="Y576" s="150"/>
      <c r="Z576" s="150"/>
      <c r="AA576" s="150"/>
      <c r="AB576" s="150"/>
      <c r="AC576" s="150"/>
      <c r="AD576" s="150"/>
      <c r="AE576" s="150"/>
      <c r="AF576" s="150"/>
      <c r="AG576" s="150" t="s">
        <v>499</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42"/>
      <c r="D577" s="243"/>
      <c r="E577" s="243"/>
      <c r="F577" s="243"/>
      <c r="G577" s="243"/>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315</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74">
        <v>275</v>
      </c>
      <c r="B578" s="175" t="s">
        <v>2358</v>
      </c>
      <c r="C578" s="185" t="s">
        <v>2359</v>
      </c>
      <c r="D578" s="176" t="s">
        <v>929</v>
      </c>
      <c r="E578" s="177">
        <v>5</v>
      </c>
      <c r="F578" s="178"/>
      <c r="G578" s="179">
        <f>ROUND(E578*F578,2)</f>
        <v>0</v>
      </c>
      <c r="H578" s="178"/>
      <c r="I578" s="179">
        <f>ROUND(E578*H578,2)</f>
        <v>0</v>
      </c>
      <c r="J578" s="178"/>
      <c r="K578" s="179">
        <f>ROUND(E578*J578,2)</f>
        <v>0</v>
      </c>
      <c r="L578" s="179">
        <v>21</v>
      </c>
      <c r="M578" s="179">
        <f>G578*(1+L578/100)</f>
        <v>0</v>
      </c>
      <c r="N578" s="179">
        <v>0</v>
      </c>
      <c r="O578" s="179">
        <f>ROUND(E578*N578,2)</f>
        <v>0</v>
      </c>
      <c r="P578" s="179">
        <v>0</v>
      </c>
      <c r="Q578" s="179">
        <f>ROUND(E578*P578,2)</f>
        <v>0</v>
      </c>
      <c r="R578" s="179"/>
      <c r="S578" s="179" t="s">
        <v>342</v>
      </c>
      <c r="T578" s="180" t="s">
        <v>311</v>
      </c>
      <c r="U578" s="160">
        <v>0</v>
      </c>
      <c r="V578" s="160">
        <f>ROUND(E578*U578,2)</f>
        <v>0</v>
      </c>
      <c r="W578" s="160"/>
      <c r="X578" s="150"/>
      <c r="Y578" s="150"/>
      <c r="Z578" s="150"/>
      <c r="AA578" s="150"/>
      <c r="AB578" s="150"/>
      <c r="AC578" s="150"/>
      <c r="AD578" s="150"/>
      <c r="AE578" s="150"/>
      <c r="AF578" s="150"/>
      <c r="AG578" s="150" t="s">
        <v>499</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42"/>
      <c r="D579" s="243"/>
      <c r="E579" s="243"/>
      <c r="F579" s="243"/>
      <c r="G579" s="243"/>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315</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ht="22.5" outlineLevel="1" x14ac:dyDescent="0.2">
      <c r="A580" s="174">
        <v>276</v>
      </c>
      <c r="B580" s="175" t="s">
        <v>140</v>
      </c>
      <c r="C580" s="185" t="s">
        <v>2360</v>
      </c>
      <c r="D580" s="176" t="s">
        <v>929</v>
      </c>
      <c r="E580" s="177">
        <v>2</v>
      </c>
      <c r="F580" s="178"/>
      <c r="G580" s="179">
        <f>ROUND(E580*F580,2)</f>
        <v>0</v>
      </c>
      <c r="H580" s="178"/>
      <c r="I580" s="179">
        <f>ROUND(E580*H580,2)</f>
        <v>0</v>
      </c>
      <c r="J580" s="178"/>
      <c r="K580" s="179">
        <f>ROUND(E580*J580,2)</f>
        <v>0</v>
      </c>
      <c r="L580" s="179">
        <v>21</v>
      </c>
      <c r="M580" s="179">
        <f>G580*(1+L580/100)</f>
        <v>0</v>
      </c>
      <c r="N580" s="179">
        <v>0</v>
      </c>
      <c r="O580" s="179">
        <f>ROUND(E580*N580,2)</f>
        <v>0</v>
      </c>
      <c r="P580" s="179">
        <v>0</v>
      </c>
      <c r="Q580" s="179">
        <f>ROUND(E580*P580,2)</f>
        <v>0</v>
      </c>
      <c r="R580" s="179"/>
      <c r="S580" s="179" t="s">
        <v>342</v>
      </c>
      <c r="T580" s="180" t="s">
        <v>311</v>
      </c>
      <c r="U580" s="160">
        <v>0</v>
      </c>
      <c r="V580" s="160">
        <f>ROUND(E580*U580,2)</f>
        <v>0</v>
      </c>
      <c r="W580" s="160"/>
      <c r="X580" s="150"/>
      <c r="Y580" s="150"/>
      <c r="Z580" s="150"/>
      <c r="AA580" s="150"/>
      <c r="AB580" s="150"/>
      <c r="AC580" s="150"/>
      <c r="AD580" s="150"/>
      <c r="AE580" s="150"/>
      <c r="AF580" s="150"/>
      <c r="AG580" s="150" t="s">
        <v>499</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42"/>
      <c r="D581" s="243"/>
      <c r="E581" s="243"/>
      <c r="F581" s="243"/>
      <c r="G581" s="243"/>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315</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74">
        <v>277</v>
      </c>
      <c r="B582" s="175" t="s">
        <v>2361</v>
      </c>
      <c r="C582" s="185" t="s">
        <v>2362</v>
      </c>
      <c r="D582" s="176" t="s">
        <v>929</v>
      </c>
      <c r="E582" s="177">
        <v>2</v>
      </c>
      <c r="F582" s="178"/>
      <c r="G582" s="179">
        <f>ROUND(E582*F582,2)</f>
        <v>0</v>
      </c>
      <c r="H582" s="178"/>
      <c r="I582" s="179">
        <f>ROUND(E582*H582,2)</f>
        <v>0</v>
      </c>
      <c r="J582" s="178"/>
      <c r="K582" s="179">
        <f>ROUND(E582*J582,2)</f>
        <v>0</v>
      </c>
      <c r="L582" s="179">
        <v>21</v>
      </c>
      <c r="M582" s="179">
        <f>G582*(1+L582/100)</f>
        <v>0</v>
      </c>
      <c r="N582" s="179">
        <v>0</v>
      </c>
      <c r="O582" s="179">
        <f>ROUND(E582*N582,2)</f>
        <v>0</v>
      </c>
      <c r="P582" s="179">
        <v>0</v>
      </c>
      <c r="Q582" s="179">
        <f>ROUND(E582*P582,2)</f>
        <v>0</v>
      </c>
      <c r="R582" s="179"/>
      <c r="S582" s="179" t="s">
        <v>342</v>
      </c>
      <c r="T582" s="180" t="s">
        <v>311</v>
      </c>
      <c r="U582" s="160">
        <v>0</v>
      </c>
      <c r="V582" s="160">
        <f>ROUND(E582*U582,2)</f>
        <v>0</v>
      </c>
      <c r="W582" s="160"/>
      <c r="X582" s="150"/>
      <c r="Y582" s="150"/>
      <c r="Z582" s="150"/>
      <c r="AA582" s="150"/>
      <c r="AB582" s="150"/>
      <c r="AC582" s="150"/>
      <c r="AD582" s="150"/>
      <c r="AE582" s="150"/>
      <c r="AF582" s="150"/>
      <c r="AG582" s="150" t="s">
        <v>499</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42"/>
      <c r="D583" s="243"/>
      <c r="E583" s="243"/>
      <c r="F583" s="243"/>
      <c r="G583" s="243"/>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315</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74">
        <v>278</v>
      </c>
      <c r="B584" s="175" t="s">
        <v>2363</v>
      </c>
      <c r="C584" s="185" t="s">
        <v>2364</v>
      </c>
      <c r="D584" s="176" t="s">
        <v>1962</v>
      </c>
      <c r="E584" s="177">
        <v>2</v>
      </c>
      <c r="F584" s="178"/>
      <c r="G584" s="179">
        <f>ROUND(E584*F584,2)</f>
        <v>0</v>
      </c>
      <c r="H584" s="178"/>
      <c r="I584" s="179">
        <f>ROUND(E584*H584,2)</f>
        <v>0</v>
      </c>
      <c r="J584" s="178"/>
      <c r="K584" s="179">
        <f>ROUND(E584*J584,2)</f>
        <v>0</v>
      </c>
      <c r="L584" s="179">
        <v>21</v>
      </c>
      <c r="M584" s="179">
        <f>G584*(1+L584/100)</f>
        <v>0</v>
      </c>
      <c r="N584" s="179">
        <v>0</v>
      </c>
      <c r="O584" s="179">
        <f>ROUND(E584*N584,2)</f>
        <v>0</v>
      </c>
      <c r="P584" s="179">
        <v>0</v>
      </c>
      <c r="Q584" s="179">
        <f>ROUND(E584*P584,2)</f>
        <v>0</v>
      </c>
      <c r="R584" s="179"/>
      <c r="S584" s="179" t="s">
        <v>342</v>
      </c>
      <c r="T584" s="180" t="s">
        <v>311</v>
      </c>
      <c r="U584" s="160">
        <v>0</v>
      </c>
      <c r="V584" s="160">
        <f>ROUND(E584*U584,2)</f>
        <v>0</v>
      </c>
      <c r="W584" s="160"/>
      <c r="X584" s="150"/>
      <c r="Y584" s="150"/>
      <c r="Z584" s="150"/>
      <c r="AA584" s="150"/>
      <c r="AB584" s="150"/>
      <c r="AC584" s="150"/>
      <c r="AD584" s="150"/>
      <c r="AE584" s="150"/>
      <c r="AF584" s="150"/>
      <c r="AG584" s="150" t="s">
        <v>499</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242"/>
      <c r="D585" s="243"/>
      <c r="E585" s="243"/>
      <c r="F585" s="243"/>
      <c r="G585" s="243"/>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315</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74">
        <v>279</v>
      </c>
      <c r="B586" s="175" t="s">
        <v>2365</v>
      </c>
      <c r="C586" s="185" t="s">
        <v>2366</v>
      </c>
      <c r="D586" s="176" t="s">
        <v>929</v>
      </c>
      <c r="E586" s="177">
        <v>11</v>
      </c>
      <c r="F586" s="178"/>
      <c r="G586" s="179">
        <f>ROUND(E586*F586,2)</f>
        <v>0</v>
      </c>
      <c r="H586" s="178"/>
      <c r="I586" s="179">
        <f>ROUND(E586*H586,2)</f>
        <v>0</v>
      </c>
      <c r="J586" s="178"/>
      <c r="K586" s="179">
        <f>ROUND(E586*J586,2)</f>
        <v>0</v>
      </c>
      <c r="L586" s="179">
        <v>21</v>
      </c>
      <c r="M586" s="179">
        <f>G586*(1+L586/100)</f>
        <v>0</v>
      </c>
      <c r="N586" s="179">
        <v>0</v>
      </c>
      <c r="O586" s="179">
        <f>ROUND(E586*N586,2)</f>
        <v>0</v>
      </c>
      <c r="P586" s="179">
        <v>0</v>
      </c>
      <c r="Q586" s="179">
        <f>ROUND(E586*P586,2)</f>
        <v>0</v>
      </c>
      <c r="R586" s="179"/>
      <c r="S586" s="179" t="s">
        <v>342</v>
      </c>
      <c r="T586" s="180" t="s">
        <v>311</v>
      </c>
      <c r="U586" s="160">
        <v>0</v>
      </c>
      <c r="V586" s="160">
        <f>ROUND(E586*U586,2)</f>
        <v>0</v>
      </c>
      <c r="W586" s="160"/>
      <c r="X586" s="150"/>
      <c r="Y586" s="150"/>
      <c r="Z586" s="150"/>
      <c r="AA586" s="150"/>
      <c r="AB586" s="150"/>
      <c r="AC586" s="150"/>
      <c r="AD586" s="150"/>
      <c r="AE586" s="150"/>
      <c r="AF586" s="150"/>
      <c r="AG586" s="150" t="s">
        <v>499</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2"/>
      <c r="D587" s="243"/>
      <c r="E587" s="243"/>
      <c r="F587" s="243"/>
      <c r="G587" s="243"/>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315</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74">
        <v>280</v>
      </c>
      <c r="B588" s="175" t="s">
        <v>2367</v>
      </c>
      <c r="C588" s="185" t="s">
        <v>2368</v>
      </c>
      <c r="D588" s="176" t="s">
        <v>929</v>
      </c>
      <c r="E588" s="177">
        <v>1</v>
      </c>
      <c r="F588" s="178"/>
      <c r="G588" s="179">
        <f>ROUND(E588*F588,2)</f>
        <v>0</v>
      </c>
      <c r="H588" s="178"/>
      <c r="I588" s="179">
        <f>ROUND(E588*H588,2)</f>
        <v>0</v>
      </c>
      <c r="J588" s="178"/>
      <c r="K588" s="179">
        <f>ROUND(E588*J588,2)</f>
        <v>0</v>
      </c>
      <c r="L588" s="179">
        <v>21</v>
      </c>
      <c r="M588" s="179">
        <f>G588*(1+L588/100)</f>
        <v>0</v>
      </c>
      <c r="N588" s="179">
        <v>0</v>
      </c>
      <c r="O588" s="179">
        <f>ROUND(E588*N588,2)</f>
        <v>0</v>
      </c>
      <c r="P588" s="179">
        <v>0</v>
      </c>
      <c r="Q588" s="179">
        <f>ROUND(E588*P588,2)</f>
        <v>0</v>
      </c>
      <c r="R588" s="179"/>
      <c r="S588" s="179" t="s">
        <v>342</v>
      </c>
      <c r="T588" s="180" t="s">
        <v>311</v>
      </c>
      <c r="U588" s="160">
        <v>0</v>
      </c>
      <c r="V588" s="160">
        <f>ROUND(E588*U588,2)</f>
        <v>0</v>
      </c>
      <c r="W588" s="160"/>
      <c r="X588" s="150"/>
      <c r="Y588" s="150"/>
      <c r="Z588" s="150"/>
      <c r="AA588" s="150"/>
      <c r="AB588" s="150"/>
      <c r="AC588" s="150"/>
      <c r="AD588" s="150"/>
      <c r="AE588" s="150"/>
      <c r="AF588" s="150"/>
      <c r="AG588" s="150" t="s">
        <v>499</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42"/>
      <c r="D589" s="243"/>
      <c r="E589" s="243"/>
      <c r="F589" s="243"/>
      <c r="G589" s="243"/>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315</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74">
        <v>281</v>
      </c>
      <c r="B590" s="175" t="s">
        <v>2369</v>
      </c>
      <c r="C590" s="185" t="s">
        <v>2370</v>
      </c>
      <c r="D590" s="176" t="s">
        <v>929</v>
      </c>
      <c r="E590" s="177">
        <v>2</v>
      </c>
      <c r="F590" s="178"/>
      <c r="G590" s="179">
        <f>ROUND(E590*F590,2)</f>
        <v>0</v>
      </c>
      <c r="H590" s="178"/>
      <c r="I590" s="179">
        <f>ROUND(E590*H590,2)</f>
        <v>0</v>
      </c>
      <c r="J590" s="178"/>
      <c r="K590" s="179">
        <f>ROUND(E590*J590,2)</f>
        <v>0</v>
      </c>
      <c r="L590" s="179">
        <v>21</v>
      </c>
      <c r="M590" s="179">
        <f>G590*(1+L590/100)</f>
        <v>0</v>
      </c>
      <c r="N590" s="179">
        <v>0</v>
      </c>
      <c r="O590" s="179">
        <f>ROUND(E590*N590,2)</f>
        <v>0</v>
      </c>
      <c r="P590" s="179">
        <v>0</v>
      </c>
      <c r="Q590" s="179">
        <f>ROUND(E590*P590,2)</f>
        <v>0</v>
      </c>
      <c r="R590" s="179"/>
      <c r="S590" s="179" t="s">
        <v>342</v>
      </c>
      <c r="T590" s="180" t="s">
        <v>311</v>
      </c>
      <c r="U590" s="160">
        <v>0</v>
      </c>
      <c r="V590" s="160">
        <f>ROUND(E590*U590,2)</f>
        <v>0</v>
      </c>
      <c r="W590" s="160"/>
      <c r="X590" s="150"/>
      <c r="Y590" s="150"/>
      <c r="Z590" s="150"/>
      <c r="AA590" s="150"/>
      <c r="AB590" s="150"/>
      <c r="AC590" s="150"/>
      <c r="AD590" s="150"/>
      <c r="AE590" s="150"/>
      <c r="AF590" s="150"/>
      <c r="AG590" s="150" t="s">
        <v>499</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42"/>
      <c r="D591" s="243"/>
      <c r="E591" s="243"/>
      <c r="F591" s="243"/>
      <c r="G591" s="243"/>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315</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74">
        <v>282</v>
      </c>
      <c r="B592" s="175" t="s">
        <v>2371</v>
      </c>
      <c r="C592" s="185" t="s">
        <v>2372</v>
      </c>
      <c r="D592" s="176" t="s">
        <v>929</v>
      </c>
      <c r="E592" s="177">
        <v>1</v>
      </c>
      <c r="F592" s="178"/>
      <c r="G592" s="179">
        <f>ROUND(E592*F592,2)</f>
        <v>0</v>
      </c>
      <c r="H592" s="178"/>
      <c r="I592" s="179">
        <f>ROUND(E592*H592,2)</f>
        <v>0</v>
      </c>
      <c r="J592" s="178"/>
      <c r="K592" s="179">
        <f>ROUND(E592*J592,2)</f>
        <v>0</v>
      </c>
      <c r="L592" s="179">
        <v>21</v>
      </c>
      <c r="M592" s="179">
        <f>G592*(1+L592/100)</f>
        <v>0</v>
      </c>
      <c r="N592" s="179">
        <v>0</v>
      </c>
      <c r="O592" s="179">
        <f>ROUND(E592*N592,2)</f>
        <v>0</v>
      </c>
      <c r="P592" s="179">
        <v>0</v>
      </c>
      <c r="Q592" s="179">
        <f>ROUND(E592*P592,2)</f>
        <v>0</v>
      </c>
      <c r="R592" s="179"/>
      <c r="S592" s="179" t="s">
        <v>342</v>
      </c>
      <c r="T592" s="180" t="s">
        <v>311</v>
      </c>
      <c r="U592" s="160">
        <v>0</v>
      </c>
      <c r="V592" s="160">
        <f>ROUND(E592*U592,2)</f>
        <v>0</v>
      </c>
      <c r="W592" s="160"/>
      <c r="X592" s="150"/>
      <c r="Y592" s="150"/>
      <c r="Z592" s="150"/>
      <c r="AA592" s="150"/>
      <c r="AB592" s="150"/>
      <c r="AC592" s="150"/>
      <c r="AD592" s="150"/>
      <c r="AE592" s="150"/>
      <c r="AF592" s="150"/>
      <c r="AG592" s="150" t="s">
        <v>499</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2"/>
      <c r="D593" s="243"/>
      <c r="E593" s="243"/>
      <c r="F593" s="243"/>
      <c r="G593" s="243"/>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315</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74">
        <v>283</v>
      </c>
      <c r="B594" s="175" t="s">
        <v>2373</v>
      </c>
      <c r="C594" s="185" t="s">
        <v>2374</v>
      </c>
      <c r="D594" s="176" t="s">
        <v>929</v>
      </c>
      <c r="E594" s="177">
        <v>1</v>
      </c>
      <c r="F594" s="178"/>
      <c r="G594" s="179">
        <f>ROUND(E594*F594,2)</f>
        <v>0</v>
      </c>
      <c r="H594" s="178"/>
      <c r="I594" s="179">
        <f>ROUND(E594*H594,2)</f>
        <v>0</v>
      </c>
      <c r="J594" s="178"/>
      <c r="K594" s="179">
        <f>ROUND(E594*J594,2)</f>
        <v>0</v>
      </c>
      <c r="L594" s="179">
        <v>21</v>
      </c>
      <c r="M594" s="179">
        <f>G594*(1+L594/100)</f>
        <v>0</v>
      </c>
      <c r="N594" s="179">
        <v>0</v>
      </c>
      <c r="O594" s="179">
        <f>ROUND(E594*N594,2)</f>
        <v>0</v>
      </c>
      <c r="P594" s="179">
        <v>0</v>
      </c>
      <c r="Q594" s="179">
        <f>ROUND(E594*P594,2)</f>
        <v>0</v>
      </c>
      <c r="R594" s="179"/>
      <c r="S594" s="179" t="s">
        <v>342</v>
      </c>
      <c r="T594" s="180" t="s">
        <v>311</v>
      </c>
      <c r="U594" s="160">
        <v>0</v>
      </c>
      <c r="V594" s="160">
        <f>ROUND(E594*U594,2)</f>
        <v>0</v>
      </c>
      <c r="W594" s="160"/>
      <c r="X594" s="150"/>
      <c r="Y594" s="150"/>
      <c r="Z594" s="150"/>
      <c r="AA594" s="150"/>
      <c r="AB594" s="150"/>
      <c r="AC594" s="150"/>
      <c r="AD594" s="150"/>
      <c r="AE594" s="150"/>
      <c r="AF594" s="150"/>
      <c r="AG594" s="150" t="s">
        <v>499</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2"/>
      <c r="D595" s="243"/>
      <c r="E595" s="243"/>
      <c r="F595" s="243"/>
      <c r="G595" s="243"/>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315</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74">
        <v>284</v>
      </c>
      <c r="B596" s="175" t="s">
        <v>2375</v>
      </c>
      <c r="C596" s="185" t="s">
        <v>2376</v>
      </c>
      <c r="D596" s="176" t="s">
        <v>929</v>
      </c>
      <c r="E596" s="177">
        <v>2</v>
      </c>
      <c r="F596" s="178"/>
      <c r="G596" s="179">
        <f>ROUND(E596*F596,2)</f>
        <v>0</v>
      </c>
      <c r="H596" s="178"/>
      <c r="I596" s="179">
        <f>ROUND(E596*H596,2)</f>
        <v>0</v>
      </c>
      <c r="J596" s="178"/>
      <c r="K596" s="179">
        <f>ROUND(E596*J596,2)</f>
        <v>0</v>
      </c>
      <c r="L596" s="179">
        <v>21</v>
      </c>
      <c r="M596" s="179">
        <f>G596*(1+L596/100)</f>
        <v>0</v>
      </c>
      <c r="N596" s="179">
        <v>0</v>
      </c>
      <c r="O596" s="179">
        <f>ROUND(E596*N596,2)</f>
        <v>0</v>
      </c>
      <c r="P596" s="179">
        <v>0</v>
      </c>
      <c r="Q596" s="179">
        <f>ROUND(E596*P596,2)</f>
        <v>0</v>
      </c>
      <c r="R596" s="179"/>
      <c r="S596" s="179" t="s">
        <v>342</v>
      </c>
      <c r="T596" s="180" t="s">
        <v>311</v>
      </c>
      <c r="U596" s="160">
        <v>0</v>
      </c>
      <c r="V596" s="160">
        <f>ROUND(E596*U596,2)</f>
        <v>0</v>
      </c>
      <c r="W596" s="160"/>
      <c r="X596" s="150"/>
      <c r="Y596" s="150"/>
      <c r="Z596" s="150"/>
      <c r="AA596" s="150"/>
      <c r="AB596" s="150"/>
      <c r="AC596" s="150"/>
      <c r="AD596" s="150"/>
      <c r="AE596" s="150"/>
      <c r="AF596" s="150"/>
      <c r="AG596" s="150" t="s">
        <v>499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242"/>
      <c r="D597" s="243"/>
      <c r="E597" s="243"/>
      <c r="F597" s="243"/>
      <c r="G597" s="243"/>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315</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74">
        <v>285</v>
      </c>
      <c r="B598" s="175" t="s">
        <v>2377</v>
      </c>
      <c r="C598" s="185" t="s">
        <v>2378</v>
      </c>
      <c r="D598" s="176" t="s">
        <v>929</v>
      </c>
      <c r="E598" s="177">
        <v>10</v>
      </c>
      <c r="F598" s="178"/>
      <c r="G598" s="179">
        <f>ROUND(E598*F598,2)</f>
        <v>0</v>
      </c>
      <c r="H598" s="178"/>
      <c r="I598" s="179">
        <f>ROUND(E598*H598,2)</f>
        <v>0</v>
      </c>
      <c r="J598" s="178"/>
      <c r="K598" s="179">
        <f>ROUND(E598*J598,2)</f>
        <v>0</v>
      </c>
      <c r="L598" s="179">
        <v>21</v>
      </c>
      <c r="M598" s="179">
        <f>G598*(1+L598/100)</f>
        <v>0</v>
      </c>
      <c r="N598" s="179">
        <v>0</v>
      </c>
      <c r="O598" s="179">
        <f>ROUND(E598*N598,2)</f>
        <v>0</v>
      </c>
      <c r="P598" s="179">
        <v>0</v>
      </c>
      <c r="Q598" s="179">
        <f>ROUND(E598*P598,2)</f>
        <v>0</v>
      </c>
      <c r="R598" s="179"/>
      <c r="S598" s="179" t="s">
        <v>342</v>
      </c>
      <c r="T598" s="180" t="s">
        <v>311</v>
      </c>
      <c r="U598" s="160">
        <v>0</v>
      </c>
      <c r="V598" s="160">
        <f>ROUND(E598*U598,2)</f>
        <v>0</v>
      </c>
      <c r="W598" s="160"/>
      <c r="X598" s="150"/>
      <c r="Y598" s="150"/>
      <c r="Z598" s="150"/>
      <c r="AA598" s="150"/>
      <c r="AB598" s="150"/>
      <c r="AC598" s="150"/>
      <c r="AD598" s="150"/>
      <c r="AE598" s="150"/>
      <c r="AF598" s="150"/>
      <c r="AG598" s="150" t="s">
        <v>499</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242"/>
      <c r="D599" s="243"/>
      <c r="E599" s="243"/>
      <c r="F599" s="243"/>
      <c r="G599" s="243"/>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315</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ht="22.5" outlineLevel="1" x14ac:dyDescent="0.2">
      <c r="A600" s="174">
        <v>286</v>
      </c>
      <c r="B600" s="175" t="s">
        <v>2379</v>
      </c>
      <c r="C600" s="185" t="s">
        <v>2380</v>
      </c>
      <c r="D600" s="176" t="s">
        <v>929</v>
      </c>
      <c r="E600" s="177">
        <v>8</v>
      </c>
      <c r="F600" s="178"/>
      <c r="G600" s="179">
        <f>ROUND(E600*F600,2)</f>
        <v>0</v>
      </c>
      <c r="H600" s="178"/>
      <c r="I600" s="179">
        <f>ROUND(E600*H600,2)</f>
        <v>0</v>
      </c>
      <c r="J600" s="178"/>
      <c r="K600" s="179">
        <f>ROUND(E600*J600,2)</f>
        <v>0</v>
      </c>
      <c r="L600" s="179">
        <v>21</v>
      </c>
      <c r="M600" s="179">
        <f>G600*(1+L600/100)</f>
        <v>0</v>
      </c>
      <c r="N600" s="179">
        <v>0</v>
      </c>
      <c r="O600" s="179">
        <f>ROUND(E600*N600,2)</f>
        <v>0</v>
      </c>
      <c r="P600" s="179">
        <v>0</v>
      </c>
      <c r="Q600" s="179">
        <f>ROUND(E600*P600,2)</f>
        <v>0</v>
      </c>
      <c r="R600" s="179"/>
      <c r="S600" s="179" t="s">
        <v>342</v>
      </c>
      <c r="T600" s="180" t="s">
        <v>311</v>
      </c>
      <c r="U600" s="160">
        <v>0</v>
      </c>
      <c r="V600" s="160">
        <f>ROUND(E600*U600,2)</f>
        <v>0</v>
      </c>
      <c r="W600" s="160"/>
      <c r="X600" s="150"/>
      <c r="Y600" s="150"/>
      <c r="Z600" s="150"/>
      <c r="AA600" s="150"/>
      <c r="AB600" s="150"/>
      <c r="AC600" s="150"/>
      <c r="AD600" s="150"/>
      <c r="AE600" s="150"/>
      <c r="AF600" s="150"/>
      <c r="AG600" s="150" t="s">
        <v>499</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242"/>
      <c r="D601" s="243"/>
      <c r="E601" s="243"/>
      <c r="F601" s="243"/>
      <c r="G601" s="243"/>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315</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ht="22.5" outlineLevel="1" x14ac:dyDescent="0.2">
      <c r="A602" s="174">
        <v>287</v>
      </c>
      <c r="B602" s="175" t="s">
        <v>2381</v>
      </c>
      <c r="C602" s="185" t="s">
        <v>2382</v>
      </c>
      <c r="D602" s="176" t="s">
        <v>929</v>
      </c>
      <c r="E602" s="177">
        <v>1</v>
      </c>
      <c r="F602" s="178"/>
      <c r="G602" s="179">
        <f>ROUND(E602*F602,2)</f>
        <v>0</v>
      </c>
      <c r="H602" s="178"/>
      <c r="I602" s="179">
        <f>ROUND(E602*H602,2)</f>
        <v>0</v>
      </c>
      <c r="J602" s="178"/>
      <c r="K602" s="179">
        <f>ROUND(E602*J602,2)</f>
        <v>0</v>
      </c>
      <c r="L602" s="179">
        <v>21</v>
      </c>
      <c r="M602" s="179">
        <f>G602*(1+L602/100)</f>
        <v>0</v>
      </c>
      <c r="N602" s="179">
        <v>0</v>
      </c>
      <c r="O602" s="179">
        <f>ROUND(E602*N602,2)</f>
        <v>0</v>
      </c>
      <c r="P602" s="179">
        <v>0</v>
      </c>
      <c r="Q602" s="179">
        <f>ROUND(E602*P602,2)</f>
        <v>0</v>
      </c>
      <c r="R602" s="179"/>
      <c r="S602" s="179" t="s">
        <v>342</v>
      </c>
      <c r="T602" s="180" t="s">
        <v>311</v>
      </c>
      <c r="U602" s="160">
        <v>0</v>
      </c>
      <c r="V602" s="160">
        <f>ROUND(E602*U602,2)</f>
        <v>0</v>
      </c>
      <c r="W602" s="160"/>
      <c r="X602" s="150"/>
      <c r="Y602" s="150"/>
      <c r="Z602" s="150"/>
      <c r="AA602" s="150"/>
      <c r="AB602" s="150"/>
      <c r="AC602" s="150"/>
      <c r="AD602" s="150"/>
      <c r="AE602" s="150"/>
      <c r="AF602" s="150"/>
      <c r="AG602" s="150" t="s">
        <v>499</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242"/>
      <c r="D603" s="243"/>
      <c r="E603" s="243"/>
      <c r="F603" s="243"/>
      <c r="G603" s="243"/>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315</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74">
        <v>288</v>
      </c>
      <c r="B604" s="175" t="s">
        <v>2383</v>
      </c>
      <c r="C604" s="185" t="s">
        <v>2384</v>
      </c>
      <c r="D604" s="176" t="s">
        <v>929</v>
      </c>
      <c r="E604" s="177">
        <v>4</v>
      </c>
      <c r="F604" s="178"/>
      <c r="G604" s="179">
        <f>ROUND(E604*F604,2)</f>
        <v>0</v>
      </c>
      <c r="H604" s="178"/>
      <c r="I604" s="179">
        <f>ROUND(E604*H604,2)</f>
        <v>0</v>
      </c>
      <c r="J604" s="178"/>
      <c r="K604" s="179">
        <f>ROUND(E604*J604,2)</f>
        <v>0</v>
      </c>
      <c r="L604" s="179">
        <v>21</v>
      </c>
      <c r="M604" s="179">
        <f>G604*(1+L604/100)</f>
        <v>0</v>
      </c>
      <c r="N604" s="179">
        <v>0</v>
      </c>
      <c r="O604" s="179">
        <f>ROUND(E604*N604,2)</f>
        <v>0</v>
      </c>
      <c r="P604" s="179">
        <v>0</v>
      </c>
      <c r="Q604" s="179">
        <f>ROUND(E604*P604,2)</f>
        <v>0</v>
      </c>
      <c r="R604" s="179"/>
      <c r="S604" s="179" t="s">
        <v>342</v>
      </c>
      <c r="T604" s="180" t="s">
        <v>311</v>
      </c>
      <c r="U604" s="160">
        <v>0</v>
      </c>
      <c r="V604" s="160">
        <f>ROUND(E604*U604,2)</f>
        <v>0</v>
      </c>
      <c r="W604" s="160"/>
      <c r="X604" s="150"/>
      <c r="Y604" s="150"/>
      <c r="Z604" s="150"/>
      <c r="AA604" s="150"/>
      <c r="AB604" s="150"/>
      <c r="AC604" s="150"/>
      <c r="AD604" s="150"/>
      <c r="AE604" s="150"/>
      <c r="AF604" s="150"/>
      <c r="AG604" s="150" t="s">
        <v>499</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242"/>
      <c r="D605" s="243"/>
      <c r="E605" s="243"/>
      <c r="F605" s="243"/>
      <c r="G605" s="243"/>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315</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74">
        <v>289</v>
      </c>
      <c r="B606" s="175" t="s">
        <v>2385</v>
      </c>
      <c r="C606" s="185" t="s">
        <v>2386</v>
      </c>
      <c r="D606" s="176" t="s">
        <v>929</v>
      </c>
      <c r="E606" s="177">
        <v>45</v>
      </c>
      <c r="F606" s="178"/>
      <c r="G606" s="179">
        <f>ROUND(E606*F606,2)</f>
        <v>0</v>
      </c>
      <c r="H606" s="178"/>
      <c r="I606" s="179">
        <f>ROUND(E606*H606,2)</f>
        <v>0</v>
      </c>
      <c r="J606" s="178"/>
      <c r="K606" s="179">
        <f>ROUND(E606*J606,2)</f>
        <v>0</v>
      </c>
      <c r="L606" s="179">
        <v>21</v>
      </c>
      <c r="M606" s="179">
        <f>G606*(1+L606/100)</f>
        <v>0</v>
      </c>
      <c r="N606" s="179">
        <v>0</v>
      </c>
      <c r="O606" s="179">
        <f>ROUND(E606*N606,2)</f>
        <v>0</v>
      </c>
      <c r="P606" s="179">
        <v>0</v>
      </c>
      <c r="Q606" s="179">
        <f>ROUND(E606*P606,2)</f>
        <v>0</v>
      </c>
      <c r="R606" s="179"/>
      <c r="S606" s="179" t="s">
        <v>342</v>
      </c>
      <c r="T606" s="180" t="s">
        <v>311</v>
      </c>
      <c r="U606" s="160">
        <v>0</v>
      </c>
      <c r="V606" s="160">
        <f>ROUND(E606*U606,2)</f>
        <v>0</v>
      </c>
      <c r="W606" s="160"/>
      <c r="X606" s="150"/>
      <c r="Y606" s="150"/>
      <c r="Z606" s="150"/>
      <c r="AA606" s="150"/>
      <c r="AB606" s="150"/>
      <c r="AC606" s="150"/>
      <c r="AD606" s="150"/>
      <c r="AE606" s="150"/>
      <c r="AF606" s="150"/>
      <c r="AG606" s="150" t="s">
        <v>499</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242"/>
      <c r="D607" s="243"/>
      <c r="E607" s="243"/>
      <c r="F607" s="243"/>
      <c r="G607" s="243"/>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315</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74">
        <v>290</v>
      </c>
      <c r="B608" s="175" t="s">
        <v>2387</v>
      </c>
      <c r="C608" s="185" t="s">
        <v>2388</v>
      </c>
      <c r="D608" s="176" t="s">
        <v>929</v>
      </c>
      <c r="E608" s="177">
        <v>2</v>
      </c>
      <c r="F608" s="178"/>
      <c r="G608" s="179">
        <f>ROUND(E608*F608,2)</f>
        <v>0</v>
      </c>
      <c r="H608" s="178"/>
      <c r="I608" s="179">
        <f>ROUND(E608*H608,2)</f>
        <v>0</v>
      </c>
      <c r="J608" s="178"/>
      <c r="K608" s="179">
        <f>ROUND(E608*J608,2)</f>
        <v>0</v>
      </c>
      <c r="L608" s="179">
        <v>21</v>
      </c>
      <c r="M608" s="179">
        <f>G608*(1+L608/100)</f>
        <v>0</v>
      </c>
      <c r="N608" s="179">
        <v>0</v>
      </c>
      <c r="O608" s="179">
        <f>ROUND(E608*N608,2)</f>
        <v>0</v>
      </c>
      <c r="P608" s="179">
        <v>0</v>
      </c>
      <c r="Q608" s="179">
        <f>ROUND(E608*P608,2)</f>
        <v>0</v>
      </c>
      <c r="R608" s="179"/>
      <c r="S608" s="179" t="s">
        <v>342</v>
      </c>
      <c r="T608" s="180" t="s">
        <v>311</v>
      </c>
      <c r="U608" s="160">
        <v>0</v>
      </c>
      <c r="V608" s="160">
        <f>ROUND(E608*U608,2)</f>
        <v>0</v>
      </c>
      <c r="W608" s="160"/>
      <c r="X608" s="150"/>
      <c r="Y608" s="150"/>
      <c r="Z608" s="150"/>
      <c r="AA608" s="150"/>
      <c r="AB608" s="150"/>
      <c r="AC608" s="150"/>
      <c r="AD608" s="150"/>
      <c r="AE608" s="150"/>
      <c r="AF608" s="150"/>
      <c r="AG608" s="150" t="s">
        <v>499</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242"/>
      <c r="D609" s="243"/>
      <c r="E609" s="243"/>
      <c r="F609" s="243"/>
      <c r="G609" s="243"/>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315</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74">
        <v>291</v>
      </c>
      <c r="B610" s="175" t="s">
        <v>2389</v>
      </c>
      <c r="C610" s="185" t="s">
        <v>2390</v>
      </c>
      <c r="D610" s="176" t="s">
        <v>929</v>
      </c>
      <c r="E610" s="177">
        <v>11</v>
      </c>
      <c r="F610" s="178"/>
      <c r="G610" s="179">
        <f>ROUND(E610*F610,2)</f>
        <v>0</v>
      </c>
      <c r="H610" s="178"/>
      <c r="I610" s="179">
        <f>ROUND(E610*H610,2)</f>
        <v>0</v>
      </c>
      <c r="J610" s="178"/>
      <c r="K610" s="179">
        <f>ROUND(E610*J610,2)</f>
        <v>0</v>
      </c>
      <c r="L610" s="179">
        <v>21</v>
      </c>
      <c r="M610" s="179">
        <f>G610*(1+L610/100)</f>
        <v>0</v>
      </c>
      <c r="N610" s="179">
        <v>0</v>
      </c>
      <c r="O610" s="179">
        <f>ROUND(E610*N610,2)</f>
        <v>0</v>
      </c>
      <c r="P610" s="179">
        <v>0</v>
      </c>
      <c r="Q610" s="179">
        <f>ROUND(E610*P610,2)</f>
        <v>0</v>
      </c>
      <c r="R610" s="179"/>
      <c r="S610" s="179" t="s">
        <v>342</v>
      </c>
      <c r="T610" s="180" t="s">
        <v>311</v>
      </c>
      <c r="U610" s="160">
        <v>0</v>
      </c>
      <c r="V610" s="160">
        <f>ROUND(E610*U610,2)</f>
        <v>0</v>
      </c>
      <c r="W610" s="160"/>
      <c r="X610" s="150"/>
      <c r="Y610" s="150"/>
      <c r="Z610" s="150"/>
      <c r="AA610" s="150"/>
      <c r="AB610" s="150"/>
      <c r="AC610" s="150"/>
      <c r="AD610" s="150"/>
      <c r="AE610" s="150"/>
      <c r="AF610" s="150"/>
      <c r="AG610" s="150" t="s">
        <v>499</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242"/>
      <c r="D611" s="243"/>
      <c r="E611" s="243"/>
      <c r="F611" s="243"/>
      <c r="G611" s="243"/>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315</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74">
        <v>292</v>
      </c>
      <c r="B612" s="175" t="s">
        <v>2391</v>
      </c>
      <c r="C612" s="185" t="s">
        <v>2392</v>
      </c>
      <c r="D612" s="176" t="s">
        <v>929</v>
      </c>
      <c r="E612" s="177">
        <v>28</v>
      </c>
      <c r="F612" s="178"/>
      <c r="G612" s="179">
        <f>ROUND(E612*F612,2)</f>
        <v>0</v>
      </c>
      <c r="H612" s="178"/>
      <c r="I612" s="179">
        <f>ROUND(E612*H612,2)</f>
        <v>0</v>
      </c>
      <c r="J612" s="178"/>
      <c r="K612" s="179">
        <f>ROUND(E612*J612,2)</f>
        <v>0</v>
      </c>
      <c r="L612" s="179">
        <v>21</v>
      </c>
      <c r="M612" s="179">
        <f>G612*(1+L612/100)</f>
        <v>0</v>
      </c>
      <c r="N612" s="179">
        <v>0</v>
      </c>
      <c r="O612" s="179">
        <f>ROUND(E612*N612,2)</f>
        <v>0</v>
      </c>
      <c r="P612" s="179">
        <v>0</v>
      </c>
      <c r="Q612" s="179">
        <f>ROUND(E612*P612,2)</f>
        <v>0</v>
      </c>
      <c r="R612" s="179"/>
      <c r="S612" s="179" t="s">
        <v>342</v>
      </c>
      <c r="T612" s="180" t="s">
        <v>311</v>
      </c>
      <c r="U612" s="160">
        <v>0</v>
      </c>
      <c r="V612" s="160">
        <f>ROUND(E612*U612,2)</f>
        <v>0</v>
      </c>
      <c r="W612" s="160"/>
      <c r="X612" s="150"/>
      <c r="Y612" s="150"/>
      <c r="Z612" s="150"/>
      <c r="AA612" s="150"/>
      <c r="AB612" s="150"/>
      <c r="AC612" s="150"/>
      <c r="AD612" s="150"/>
      <c r="AE612" s="150"/>
      <c r="AF612" s="150"/>
      <c r="AG612" s="150" t="s">
        <v>499</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242"/>
      <c r="D613" s="243"/>
      <c r="E613" s="243"/>
      <c r="F613" s="243"/>
      <c r="G613" s="243"/>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315</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ht="22.5" outlineLevel="1" x14ac:dyDescent="0.2">
      <c r="A614" s="174">
        <v>293</v>
      </c>
      <c r="B614" s="175" t="s">
        <v>2393</v>
      </c>
      <c r="C614" s="185" t="s">
        <v>2394</v>
      </c>
      <c r="D614" s="176" t="s">
        <v>1962</v>
      </c>
      <c r="E614" s="177">
        <v>1</v>
      </c>
      <c r="F614" s="178"/>
      <c r="G614" s="179">
        <f>ROUND(E614*F614,2)</f>
        <v>0</v>
      </c>
      <c r="H614" s="178"/>
      <c r="I614" s="179">
        <f>ROUND(E614*H614,2)</f>
        <v>0</v>
      </c>
      <c r="J614" s="178"/>
      <c r="K614" s="179">
        <f>ROUND(E614*J614,2)</f>
        <v>0</v>
      </c>
      <c r="L614" s="179">
        <v>21</v>
      </c>
      <c r="M614" s="179">
        <f>G614*(1+L614/100)</f>
        <v>0</v>
      </c>
      <c r="N614" s="179">
        <v>0</v>
      </c>
      <c r="O614" s="179">
        <f>ROUND(E614*N614,2)</f>
        <v>0</v>
      </c>
      <c r="P614" s="179">
        <v>0</v>
      </c>
      <c r="Q614" s="179">
        <f>ROUND(E614*P614,2)</f>
        <v>0</v>
      </c>
      <c r="R614" s="179"/>
      <c r="S614" s="179" t="s">
        <v>342</v>
      </c>
      <c r="T614" s="180" t="s">
        <v>311</v>
      </c>
      <c r="U614" s="160">
        <v>0</v>
      </c>
      <c r="V614" s="160">
        <f>ROUND(E614*U614,2)</f>
        <v>0</v>
      </c>
      <c r="W614" s="160"/>
      <c r="X614" s="150"/>
      <c r="Y614" s="150"/>
      <c r="Z614" s="150"/>
      <c r="AA614" s="150"/>
      <c r="AB614" s="150"/>
      <c r="AC614" s="150"/>
      <c r="AD614" s="150"/>
      <c r="AE614" s="150"/>
      <c r="AF614" s="150"/>
      <c r="AG614" s="150" t="s">
        <v>1963</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42"/>
      <c r="D615" s="243"/>
      <c r="E615" s="243"/>
      <c r="F615" s="243"/>
      <c r="G615" s="243"/>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315</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74">
        <v>294</v>
      </c>
      <c r="B616" s="175" t="s">
        <v>2395</v>
      </c>
      <c r="C616" s="185" t="s">
        <v>2396</v>
      </c>
      <c r="D616" s="176" t="s">
        <v>1962</v>
      </c>
      <c r="E616" s="177">
        <v>6</v>
      </c>
      <c r="F616" s="178"/>
      <c r="G616" s="179">
        <f>ROUND(E616*F616,2)</f>
        <v>0</v>
      </c>
      <c r="H616" s="178"/>
      <c r="I616" s="179">
        <f>ROUND(E616*H616,2)</f>
        <v>0</v>
      </c>
      <c r="J616" s="178"/>
      <c r="K616" s="179">
        <f>ROUND(E616*J616,2)</f>
        <v>0</v>
      </c>
      <c r="L616" s="179">
        <v>21</v>
      </c>
      <c r="M616" s="179">
        <f>G616*(1+L616/100)</f>
        <v>0</v>
      </c>
      <c r="N616" s="179">
        <v>0</v>
      </c>
      <c r="O616" s="179">
        <f>ROUND(E616*N616,2)</f>
        <v>0</v>
      </c>
      <c r="P616" s="179">
        <v>0</v>
      </c>
      <c r="Q616" s="179">
        <f>ROUND(E616*P616,2)</f>
        <v>0</v>
      </c>
      <c r="R616" s="179"/>
      <c r="S616" s="179" t="s">
        <v>342</v>
      </c>
      <c r="T616" s="180" t="s">
        <v>311</v>
      </c>
      <c r="U616" s="160">
        <v>0</v>
      </c>
      <c r="V616" s="160">
        <f>ROUND(E616*U616,2)</f>
        <v>0</v>
      </c>
      <c r="W616" s="160"/>
      <c r="X616" s="150"/>
      <c r="Y616" s="150"/>
      <c r="Z616" s="150"/>
      <c r="AA616" s="150"/>
      <c r="AB616" s="150"/>
      <c r="AC616" s="150"/>
      <c r="AD616" s="150"/>
      <c r="AE616" s="150"/>
      <c r="AF616" s="150"/>
      <c r="AG616" s="150" t="s">
        <v>1963</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42"/>
      <c r="D617" s="243"/>
      <c r="E617" s="243"/>
      <c r="F617" s="243"/>
      <c r="G617" s="243"/>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315</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x14ac:dyDescent="0.2">
      <c r="A618" s="168" t="s">
        <v>305</v>
      </c>
      <c r="B618" s="169" t="s">
        <v>197</v>
      </c>
      <c r="C618" s="184" t="s">
        <v>198</v>
      </c>
      <c r="D618" s="170"/>
      <c r="E618" s="171"/>
      <c r="F618" s="172"/>
      <c r="G618" s="172">
        <f>SUMIF(AG619:AG646,"&lt;&gt;NOR",G619:G646)</f>
        <v>0</v>
      </c>
      <c r="H618" s="172"/>
      <c r="I618" s="172">
        <f>SUM(I619:I646)</f>
        <v>0</v>
      </c>
      <c r="J618" s="172"/>
      <c r="K618" s="172">
        <f>SUM(K619:K646)</f>
        <v>0</v>
      </c>
      <c r="L618" s="172"/>
      <c r="M618" s="172">
        <f>SUM(M619:M646)</f>
        <v>0</v>
      </c>
      <c r="N618" s="172"/>
      <c r="O618" s="172">
        <f>SUM(O619:O646)</f>
        <v>0</v>
      </c>
      <c r="P618" s="172"/>
      <c r="Q618" s="172">
        <f>SUM(Q619:Q646)</f>
        <v>0</v>
      </c>
      <c r="R618" s="172"/>
      <c r="S618" s="172"/>
      <c r="T618" s="173"/>
      <c r="U618" s="167"/>
      <c r="V618" s="167">
        <f>SUM(V619:V646)</f>
        <v>0</v>
      </c>
      <c r="W618" s="167"/>
      <c r="AG618" t="s">
        <v>306</v>
      </c>
    </row>
    <row r="619" spans="1:60" ht="22.5" outlineLevel="1" x14ac:dyDescent="0.2">
      <c r="A619" s="174">
        <v>295</v>
      </c>
      <c r="B619" s="175" t="s">
        <v>2397</v>
      </c>
      <c r="C619" s="185" t="s">
        <v>2398</v>
      </c>
      <c r="D619" s="176" t="s">
        <v>929</v>
      </c>
      <c r="E619" s="177">
        <v>1</v>
      </c>
      <c r="F619" s="178"/>
      <c r="G619" s="179">
        <f>ROUND(E619*F619,2)</f>
        <v>0</v>
      </c>
      <c r="H619" s="178"/>
      <c r="I619" s="179">
        <f>ROUND(E619*H619,2)</f>
        <v>0</v>
      </c>
      <c r="J619" s="178"/>
      <c r="K619" s="179">
        <f>ROUND(E619*J619,2)</f>
        <v>0</v>
      </c>
      <c r="L619" s="179">
        <v>21</v>
      </c>
      <c r="M619" s="179">
        <f>G619*(1+L619/100)</f>
        <v>0</v>
      </c>
      <c r="N619" s="179">
        <v>0</v>
      </c>
      <c r="O619" s="179">
        <f>ROUND(E619*N619,2)</f>
        <v>0</v>
      </c>
      <c r="P619" s="179">
        <v>0</v>
      </c>
      <c r="Q619" s="179">
        <f>ROUND(E619*P619,2)</f>
        <v>0</v>
      </c>
      <c r="R619" s="179"/>
      <c r="S619" s="179" t="s">
        <v>342</v>
      </c>
      <c r="T619" s="180" t="s">
        <v>311</v>
      </c>
      <c r="U619" s="160">
        <v>0</v>
      </c>
      <c r="V619" s="160">
        <f>ROUND(E619*U619,2)</f>
        <v>0</v>
      </c>
      <c r="W619" s="160"/>
      <c r="X619" s="150"/>
      <c r="Y619" s="150"/>
      <c r="Z619" s="150"/>
      <c r="AA619" s="150"/>
      <c r="AB619" s="150"/>
      <c r="AC619" s="150"/>
      <c r="AD619" s="150"/>
      <c r="AE619" s="150"/>
      <c r="AF619" s="150"/>
      <c r="AG619" s="150" t="s">
        <v>499</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242"/>
      <c r="D620" s="243"/>
      <c r="E620" s="243"/>
      <c r="F620" s="243"/>
      <c r="G620" s="243"/>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315</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74">
        <v>296</v>
      </c>
      <c r="B621" s="175" t="s">
        <v>2399</v>
      </c>
      <c r="C621" s="185" t="s">
        <v>2400</v>
      </c>
      <c r="D621" s="176" t="s">
        <v>929</v>
      </c>
      <c r="E621" s="177">
        <v>1</v>
      </c>
      <c r="F621" s="178"/>
      <c r="G621" s="179">
        <f>ROUND(E621*F621,2)</f>
        <v>0</v>
      </c>
      <c r="H621" s="178"/>
      <c r="I621" s="179">
        <f>ROUND(E621*H621,2)</f>
        <v>0</v>
      </c>
      <c r="J621" s="178"/>
      <c r="K621" s="179">
        <f>ROUND(E621*J621,2)</f>
        <v>0</v>
      </c>
      <c r="L621" s="179">
        <v>21</v>
      </c>
      <c r="M621" s="179">
        <f>G621*(1+L621/100)</f>
        <v>0</v>
      </c>
      <c r="N621" s="179">
        <v>0</v>
      </c>
      <c r="O621" s="179">
        <f>ROUND(E621*N621,2)</f>
        <v>0</v>
      </c>
      <c r="P621" s="179">
        <v>0</v>
      </c>
      <c r="Q621" s="179">
        <f>ROUND(E621*P621,2)</f>
        <v>0</v>
      </c>
      <c r="R621" s="179"/>
      <c r="S621" s="179" t="s">
        <v>342</v>
      </c>
      <c r="T621" s="180" t="s">
        <v>311</v>
      </c>
      <c r="U621" s="160">
        <v>0</v>
      </c>
      <c r="V621" s="160">
        <f>ROUND(E621*U621,2)</f>
        <v>0</v>
      </c>
      <c r="W621" s="160"/>
      <c r="X621" s="150"/>
      <c r="Y621" s="150"/>
      <c r="Z621" s="150"/>
      <c r="AA621" s="150"/>
      <c r="AB621" s="150"/>
      <c r="AC621" s="150"/>
      <c r="AD621" s="150"/>
      <c r="AE621" s="150"/>
      <c r="AF621" s="150"/>
      <c r="AG621" s="150" t="s">
        <v>499</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42"/>
      <c r="D622" s="243"/>
      <c r="E622" s="243"/>
      <c r="F622" s="243"/>
      <c r="G622" s="243"/>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315</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74">
        <v>297</v>
      </c>
      <c r="B623" s="175" t="s">
        <v>2401</v>
      </c>
      <c r="C623" s="185" t="s">
        <v>2402</v>
      </c>
      <c r="D623" s="176" t="s">
        <v>929</v>
      </c>
      <c r="E623" s="177">
        <v>5</v>
      </c>
      <c r="F623" s="178"/>
      <c r="G623" s="179">
        <f>ROUND(E623*F623,2)</f>
        <v>0</v>
      </c>
      <c r="H623" s="178"/>
      <c r="I623" s="179">
        <f>ROUND(E623*H623,2)</f>
        <v>0</v>
      </c>
      <c r="J623" s="178"/>
      <c r="K623" s="179">
        <f>ROUND(E623*J623,2)</f>
        <v>0</v>
      </c>
      <c r="L623" s="179">
        <v>21</v>
      </c>
      <c r="M623" s="179">
        <f>G623*(1+L623/100)</f>
        <v>0</v>
      </c>
      <c r="N623" s="179">
        <v>0</v>
      </c>
      <c r="O623" s="179">
        <f>ROUND(E623*N623,2)</f>
        <v>0</v>
      </c>
      <c r="P623" s="179">
        <v>0</v>
      </c>
      <c r="Q623" s="179">
        <f>ROUND(E623*P623,2)</f>
        <v>0</v>
      </c>
      <c r="R623" s="179"/>
      <c r="S623" s="179" t="s">
        <v>342</v>
      </c>
      <c r="T623" s="180" t="s">
        <v>311</v>
      </c>
      <c r="U623" s="160">
        <v>0</v>
      </c>
      <c r="V623" s="160">
        <f>ROUND(E623*U623,2)</f>
        <v>0</v>
      </c>
      <c r="W623" s="160"/>
      <c r="X623" s="150"/>
      <c r="Y623" s="150"/>
      <c r="Z623" s="150"/>
      <c r="AA623" s="150"/>
      <c r="AB623" s="150"/>
      <c r="AC623" s="150"/>
      <c r="AD623" s="150"/>
      <c r="AE623" s="150"/>
      <c r="AF623" s="150"/>
      <c r="AG623" s="150" t="s">
        <v>499</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242"/>
      <c r="D624" s="243"/>
      <c r="E624" s="243"/>
      <c r="F624" s="243"/>
      <c r="G624" s="243"/>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315</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ht="22.5" outlineLevel="1" x14ac:dyDescent="0.2">
      <c r="A625" s="174">
        <v>298</v>
      </c>
      <c r="B625" s="175" t="s">
        <v>2403</v>
      </c>
      <c r="C625" s="185" t="s">
        <v>2404</v>
      </c>
      <c r="D625" s="176" t="s">
        <v>929</v>
      </c>
      <c r="E625" s="177">
        <v>3</v>
      </c>
      <c r="F625" s="178"/>
      <c r="G625" s="179">
        <f>ROUND(E625*F625,2)</f>
        <v>0</v>
      </c>
      <c r="H625" s="178"/>
      <c r="I625" s="179">
        <f>ROUND(E625*H625,2)</f>
        <v>0</v>
      </c>
      <c r="J625" s="178"/>
      <c r="K625" s="179">
        <f>ROUND(E625*J625,2)</f>
        <v>0</v>
      </c>
      <c r="L625" s="179">
        <v>21</v>
      </c>
      <c r="M625" s="179">
        <f>G625*(1+L625/100)</f>
        <v>0</v>
      </c>
      <c r="N625" s="179">
        <v>0</v>
      </c>
      <c r="O625" s="179">
        <f>ROUND(E625*N625,2)</f>
        <v>0</v>
      </c>
      <c r="P625" s="179">
        <v>0</v>
      </c>
      <c r="Q625" s="179">
        <f>ROUND(E625*P625,2)</f>
        <v>0</v>
      </c>
      <c r="R625" s="179"/>
      <c r="S625" s="179" t="s">
        <v>342</v>
      </c>
      <c r="T625" s="180" t="s">
        <v>311</v>
      </c>
      <c r="U625" s="160">
        <v>0</v>
      </c>
      <c r="V625" s="160">
        <f>ROUND(E625*U625,2)</f>
        <v>0</v>
      </c>
      <c r="W625" s="160"/>
      <c r="X625" s="150"/>
      <c r="Y625" s="150"/>
      <c r="Z625" s="150"/>
      <c r="AA625" s="150"/>
      <c r="AB625" s="150"/>
      <c r="AC625" s="150"/>
      <c r="AD625" s="150"/>
      <c r="AE625" s="150"/>
      <c r="AF625" s="150"/>
      <c r="AG625" s="150" t="s">
        <v>499</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42"/>
      <c r="D626" s="243"/>
      <c r="E626" s="243"/>
      <c r="F626" s="243"/>
      <c r="G626" s="243"/>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315</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74">
        <v>299</v>
      </c>
      <c r="B627" s="175" t="s">
        <v>2405</v>
      </c>
      <c r="C627" s="185" t="s">
        <v>2406</v>
      </c>
      <c r="D627" s="176" t="s">
        <v>1962</v>
      </c>
      <c r="E627" s="177">
        <v>1</v>
      </c>
      <c r="F627" s="178"/>
      <c r="G627" s="179">
        <f>ROUND(E627*F627,2)</f>
        <v>0</v>
      </c>
      <c r="H627" s="178"/>
      <c r="I627" s="179">
        <f>ROUND(E627*H627,2)</f>
        <v>0</v>
      </c>
      <c r="J627" s="178"/>
      <c r="K627" s="179">
        <f>ROUND(E627*J627,2)</f>
        <v>0</v>
      </c>
      <c r="L627" s="179">
        <v>21</v>
      </c>
      <c r="M627" s="179">
        <f>G627*(1+L627/100)</f>
        <v>0</v>
      </c>
      <c r="N627" s="179">
        <v>0</v>
      </c>
      <c r="O627" s="179">
        <f>ROUND(E627*N627,2)</f>
        <v>0</v>
      </c>
      <c r="P627" s="179">
        <v>0</v>
      </c>
      <c r="Q627" s="179">
        <f>ROUND(E627*P627,2)</f>
        <v>0</v>
      </c>
      <c r="R627" s="179"/>
      <c r="S627" s="179" t="s">
        <v>342</v>
      </c>
      <c r="T627" s="180" t="s">
        <v>311</v>
      </c>
      <c r="U627" s="160">
        <v>0</v>
      </c>
      <c r="V627" s="160">
        <f>ROUND(E627*U627,2)</f>
        <v>0</v>
      </c>
      <c r="W627" s="160"/>
      <c r="X627" s="150"/>
      <c r="Y627" s="150"/>
      <c r="Z627" s="150"/>
      <c r="AA627" s="150"/>
      <c r="AB627" s="150"/>
      <c r="AC627" s="150"/>
      <c r="AD627" s="150"/>
      <c r="AE627" s="150"/>
      <c r="AF627" s="150"/>
      <c r="AG627" s="150" t="s">
        <v>499</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242"/>
      <c r="D628" s="243"/>
      <c r="E628" s="243"/>
      <c r="F628" s="243"/>
      <c r="G628" s="243"/>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315</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74">
        <v>300</v>
      </c>
      <c r="B629" s="175" t="s">
        <v>2407</v>
      </c>
      <c r="C629" s="185" t="s">
        <v>2408</v>
      </c>
      <c r="D629" s="176" t="s">
        <v>1962</v>
      </c>
      <c r="E629" s="177">
        <v>1</v>
      </c>
      <c r="F629" s="178"/>
      <c r="G629" s="179">
        <f>ROUND(E629*F629,2)</f>
        <v>0</v>
      </c>
      <c r="H629" s="178"/>
      <c r="I629" s="179">
        <f>ROUND(E629*H629,2)</f>
        <v>0</v>
      </c>
      <c r="J629" s="178"/>
      <c r="K629" s="179">
        <f>ROUND(E629*J629,2)</f>
        <v>0</v>
      </c>
      <c r="L629" s="179">
        <v>21</v>
      </c>
      <c r="M629" s="179">
        <f>G629*(1+L629/100)</f>
        <v>0</v>
      </c>
      <c r="N629" s="179">
        <v>0</v>
      </c>
      <c r="O629" s="179">
        <f>ROUND(E629*N629,2)</f>
        <v>0</v>
      </c>
      <c r="P629" s="179">
        <v>0</v>
      </c>
      <c r="Q629" s="179">
        <f>ROUND(E629*P629,2)</f>
        <v>0</v>
      </c>
      <c r="R629" s="179"/>
      <c r="S629" s="179" t="s">
        <v>342</v>
      </c>
      <c r="T629" s="180" t="s">
        <v>311</v>
      </c>
      <c r="U629" s="160">
        <v>0</v>
      </c>
      <c r="V629" s="160">
        <f>ROUND(E629*U629,2)</f>
        <v>0</v>
      </c>
      <c r="W629" s="160"/>
      <c r="X629" s="150"/>
      <c r="Y629" s="150"/>
      <c r="Z629" s="150"/>
      <c r="AA629" s="150"/>
      <c r="AB629" s="150"/>
      <c r="AC629" s="150"/>
      <c r="AD629" s="150"/>
      <c r="AE629" s="150"/>
      <c r="AF629" s="150"/>
      <c r="AG629" s="150" t="s">
        <v>499</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42"/>
      <c r="D630" s="243"/>
      <c r="E630" s="243"/>
      <c r="F630" s="243"/>
      <c r="G630" s="243"/>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315</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74">
        <v>301</v>
      </c>
      <c r="B631" s="175" t="s">
        <v>2409</v>
      </c>
      <c r="C631" s="185" t="s">
        <v>2410</v>
      </c>
      <c r="D631" s="176" t="s">
        <v>929</v>
      </c>
      <c r="E631" s="177">
        <v>1</v>
      </c>
      <c r="F631" s="178"/>
      <c r="G631" s="179">
        <f>ROUND(E631*F631,2)</f>
        <v>0</v>
      </c>
      <c r="H631" s="178"/>
      <c r="I631" s="179">
        <f>ROUND(E631*H631,2)</f>
        <v>0</v>
      </c>
      <c r="J631" s="178"/>
      <c r="K631" s="179">
        <f>ROUND(E631*J631,2)</f>
        <v>0</v>
      </c>
      <c r="L631" s="179">
        <v>21</v>
      </c>
      <c r="M631" s="179">
        <f>G631*(1+L631/100)</f>
        <v>0</v>
      </c>
      <c r="N631" s="179">
        <v>0</v>
      </c>
      <c r="O631" s="179">
        <f>ROUND(E631*N631,2)</f>
        <v>0</v>
      </c>
      <c r="P631" s="179">
        <v>0</v>
      </c>
      <c r="Q631" s="179">
        <f>ROUND(E631*P631,2)</f>
        <v>0</v>
      </c>
      <c r="R631" s="179"/>
      <c r="S631" s="179" t="s">
        <v>342</v>
      </c>
      <c r="T631" s="180" t="s">
        <v>311</v>
      </c>
      <c r="U631" s="160">
        <v>0</v>
      </c>
      <c r="V631" s="160">
        <f>ROUND(E631*U631,2)</f>
        <v>0</v>
      </c>
      <c r="W631" s="160"/>
      <c r="X631" s="150"/>
      <c r="Y631" s="150"/>
      <c r="Z631" s="150"/>
      <c r="AA631" s="150"/>
      <c r="AB631" s="150"/>
      <c r="AC631" s="150"/>
      <c r="AD631" s="150"/>
      <c r="AE631" s="150"/>
      <c r="AF631" s="150"/>
      <c r="AG631" s="150" t="s">
        <v>499</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242"/>
      <c r="D632" s="243"/>
      <c r="E632" s="243"/>
      <c r="F632" s="243"/>
      <c r="G632" s="243"/>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315</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ht="22.5" outlineLevel="1" x14ac:dyDescent="0.2">
      <c r="A633" s="174">
        <v>302</v>
      </c>
      <c r="B633" s="175" t="s">
        <v>2411</v>
      </c>
      <c r="C633" s="185" t="s">
        <v>2412</v>
      </c>
      <c r="D633" s="176" t="s">
        <v>929</v>
      </c>
      <c r="E633" s="177">
        <v>18</v>
      </c>
      <c r="F633" s="178"/>
      <c r="G633" s="179">
        <f>ROUND(E633*F633,2)</f>
        <v>0</v>
      </c>
      <c r="H633" s="178"/>
      <c r="I633" s="179">
        <f>ROUND(E633*H633,2)</f>
        <v>0</v>
      </c>
      <c r="J633" s="178"/>
      <c r="K633" s="179">
        <f>ROUND(E633*J633,2)</f>
        <v>0</v>
      </c>
      <c r="L633" s="179">
        <v>21</v>
      </c>
      <c r="M633" s="179">
        <f>G633*(1+L633/100)</f>
        <v>0</v>
      </c>
      <c r="N633" s="179">
        <v>0</v>
      </c>
      <c r="O633" s="179">
        <f>ROUND(E633*N633,2)</f>
        <v>0</v>
      </c>
      <c r="P633" s="179">
        <v>0</v>
      </c>
      <c r="Q633" s="179">
        <f>ROUND(E633*P633,2)</f>
        <v>0</v>
      </c>
      <c r="R633" s="179"/>
      <c r="S633" s="179" t="s">
        <v>342</v>
      </c>
      <c r="T633" s="180" t="s">
        <v>311</v>
      </c>
      <c r="U633" s="160">
        <v>0</v>
      </c>
      <c r="V633" s="160">
        <f>ROUND(E633*U633,2)</f>
        <v>0</v>
      </c>
      <c r="W633" s="160"/>
      <c r="X633" s="150"/>
      <c r="Y633" s="150"/>
      <c r="Z633" s="150"/>
      <c r="AA633" s="150"/>
      <c r="AB633" s="150"/>
      <c r="AC633" s="150"/>
      <c r="AD633" s="150"/>
      <c r="AE633" s="150"/>
      <c r="AF633" s="150"/>
      <c r="AG633" s="150" t="s">
        <v>499</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242"/>
      <c r="D634" s="243"/>
      <c r="E634" s="243"/>
      <c r="F634" s="243"/>
      <c r="G634" s="243"/>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315</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74">
        <v>303</v>
      </c>
      <c r="B635" s="175" t="s">
        <v>2413</v>
      </c>
      <c r="C635" s="185" t="s">
        <v>2414</v>
      </c>
      <c r="D635" s="176" t="s">
        <v>929</v>
      </c>
      <c r="E635" s="177">
        <v>40</v>
      </c>
      <c r="F635" s="178"/>
      <c r="G635" s="179">
        <f>ROUND(E635*F635,2)</f>
        <v>0</v>
      </c>
      <c r="H635" s="178"/>
      <c r="I635" s="179">
        <f>ROUND(E635*H635,2)</f>
        <v>0</v>
      </c>
      <c r="J635" s="178"/>
      <c r="K635" s="179">
        <f>ROUND(E635*J635,2)</f>
        <v>0</v>
      </c>
      <c r="L635" s="179">
        <v>21</v>
      </c>
      <c r="M635" s="179">
        <f>G635*(1+L635/100)</f>
        <v>0</v>
      </c>
      <c r="N635" s="179">
        <v>0</v>
      </c>
      <c r="O635" s="179">
        <f>ROUND(E635*N635,2)</f>
        <v>0</v>
      </c>
      <c r="P635" s="179">
        <v>0</v>
      </c>
      <c r="Q635" s="179">
        <f>ROUND(E635*P635,2)</f>
        <v>0</v>
      </c>
      <c r="R635" s="179"/>
      <c r="S635" s="179" t="s">
        <v>342</v>
      </c>
      <c r="T635" s="180" t="s">
        <v>311</v>
      </c>
      <c r="U635" s="160">
        <v>0</v>
      </c>
      <c r="V635" s="160">
        <f>ROUND(E635*U635,2)</f>
        <v>0</v>
      </c>
      <c r="W635" s="160"/>
      <c r="X635" s="150"/>
      <c r="Y635" s="150"/>
      <c r="Z635" s="150"/>
      <c r="AA635" s="150"/>
      <c r="AB635" s="150"/>
      <c r="AC635" s="150"/>
      <c r="AD635" s="150"/>
      <c r="AE635" s="150"/>
      <c r="AF635" s="150"/>
      <c r="AG635" s="150" t="s">
        <v>499</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42"/>
      <c r="D636" s="243"/>
      <c r="E636" s="243"/>
      <c r="F636" s="243"/>
      <c r="G636" s="243"/>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315</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74">
        <v>304</v>
      </c>
      <c r="B637" s="175" t="s">
        <v>2415</v>
      </c>
      <c r="C637" s="185" t="s">
        <v>2416</v>
      </c>
      <c r="D637" s="176" t="s">
        <v>929</v>
      </c>
      <c r="E637" s="177">
        <v>1</v>
      </c>
      <c r="F637" s="178"/>
      <c r="G637" s="179">
        <f>ROUND(E637*F637,2)</f>
        <v>0</v>
      </c>
      <c r="H637" s="178"/>
      <c r="I637" s="179">
        <f>ROUND(E637*H637,2)</f>
        <v>0</v>
      </c>
      <c r="J637" s="178"/>
      <c r="K637" s="179">
        <f>ROUND(E637*J637,2)</f>
        <v>0</v>
      </c>
      <c r="L637" s="179">
        <v>21</v>
      </c>
      <c r="M637" s="179">
        <f>G637*(1+L637/100)</f>
        <v>0</v>
      </c>
      <c r="N637" s="179">
        <v>0</v>
      </c>
      <c r="O637" s="179">
        <f>ROUND(E637*N637,2)</f>
        <v>0</v>
      </c>
      <c r="P637" s="179">
        <v>0</v>
      </c>
      <c r="Q637" s="179">
        <f>ROUND(E637*P637,2)</f>
        <v>0</v>
      </c>
      <c r="R637" s="179"/>
      <c r="S637" s="179" t="s">
        <v>342</v>
      </c>
      <c r="T637" s="180" t="s">
        <v>311</v>
      </c>
      <c r="U637" s="160">
        <v>0</v>
      </c>
      <c r="V637" s="160">
        <f>ROUND(E637*U637,2)</f>
        <v>0</v>
      </c>
      <c r="W637" s="160"/>
      <c r="X637" s="150"/>
      <c r="Y637" s="150"/>
      <c r="Z637" s="150"/>
      <c r="AA637" s="150"/>
      <c r="AB637" s="150"/>
      <c r="AC637" s="150"/>
      <c r="AD637" s="150"/>
      <c r="AE637" s="150"/>
      <c r="AF637" s="150"/>
      <c r="AG637" s="150" t="s">
        <v>499</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242"/>
      <c r="D638" s="243"/>
      <c r="E638" s="243"/>
      <c r="F638" s="243"/>
      <c r="G638" s="243"/>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315</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74">
        <v>305</v>
      </c>
      <c r="B639" s="175" t="s">
        <v>2417</v>
      </c>
      <c r="C639" s="185" t="s">
        <v>2418</v>
      </c>
      <c r="D639" s="176" t="s">
        <v>929</v>
      </c>
      <c r="E639" s="177">
        <v>19</v>
      </c>
      <c r="F639" s="178"/>
      <c r="G639" s="179">
        <f>ROUND(E639*F639,2)</f>
        <v>0</v>
      </c>
      <c r="H639" s="178"/>
      <c r="I639" s="179">
        <f>ROUND(E639*H639,2)</f>
        <v>0</v>
      </c>
      <c r="J639" s="178"/>
      <c r="K639" s="179">
        <f>ROUND(E639*J639,2)</f>
        <v>0</v>
      </c>
      <c r="L639" s="179">
        <v>21</v>
      </c>
      <c r="M639" s="179">
        <f>G639*(1+L639/100)</f>
        <v>0</v>
      </c>
      <c r="N639" s="179">
        <v>0</v>
      </c>
      <c r="O639" s="179">
        <f>ROUND(E639*N639,2)</f>
        <v>0</v>
      </c>
      <c r="P639" s="179">
        <v>0</v>
      </c>
      <c r="Q639" s="179">
        <f>ROUND(E639*P639,2)</f>
        <v>0</v>
      </c>
      <c r="R639" s="179"/>
      <c r="S639" s="179" t="s">
        <v>342</v>
      </c>
      <c r="T639" s="180" t="s">
        <v>311</v>
      </c>
      <c r="U639" s="160">
        <v>0</v>
      </c>
      <c r="V639" s="160">
        <f>ROUND(E639*U639,2)</f>
        <v>0</v>
      </c>
      <c r="W639" s="160"/>
      <c r="X639" s="150"/>
      <c r="Y639" s="150"/>
      <c r="Z639" s="150"/>
      <c r="AA639" s="150"/>
      <c r="AB639" s="150"/>
      <c r="AC639" s="150"/>
      <c r="AD639" s="150"/>
      <c r="AE639" s="150"/>
      <c r="AF639" s="150"/>
      <c r="AG639" s="150" t="s">
        <v>499</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42"/>
      <c r="D640" s="243"/>
      <c r="E640" s="243"/>
      <c r="F640" s="243"/>
      <c r="G640" s="243"/>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315</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74">
        <v>306</v>
      </c>
      <c r="B641" s="175" t="s">
        <v>2419</v>
      </c>
      <c r="C641" s="185" t="s">
        <v>2420</v>
      </c>
      <c r="D641" s="176" t="s">
        <v>929</v>
      </c>
      <c r="E641" s="177">
        <v>1</v>
      </c>
      <c r="F641" s="178"/>
      <c r="G641" s="179">
        <f>ROUND(E641*F641,2)</f>
        <v>0</v>
      </c>
      <c r="H641" s="178"/>
      <c r="I641" s="179">
        <f>ROUND(E641*H641,2)</f>
        <v>0</v>
      </c>
      <c r="J641" s="178"/>
      <c r="K641" s="179">
        <f>ROUND(E641*J641,2)</f>
        <v>0</v>
      </c>
      <c r="L641" s="179">
        <v>21</v>
      </c>
      <c r="M641" s="179">
        <f>G641*(1+L641/100)</f>
        <v>0</v>
      </c>
      <c r="N641" s="179">
        <v>0</v>
      </c>
      <c r="O641" s="179">
        <f>ROUND(E641*N641,2)</f>
        <v>0</v>
      </c>
      <c r="P641" s="179">
        <v>0</v>
      </c>
      <c r="Q641" s="179">
        <f>ROUND(E641*P641,2)</f>
        <v>0</v>
      </c>
      <c r="R641" s="179"/>
      <c r="S641" s="179" t="s">
        <v>342</v>
      </c>
      <c r="T641" s="180" t="s">
        <v>311</v>
      </c>
      <c r="U641" s="160">
        <v>0</v>
      </c>
      <c r="V641" s="160">
        <f>ROUND(E641*U641,2)</f>
        <v>0</v>
      </c>
      <c r="W641" s="160"/>
      <c r="X641" s="150"/>
      <c r="Y641" s="150"/>
      <c r="Z641" s="150"/>
      <c r="AA641" s="150"/>
      <c r="AB641" s="150"/>
      <c r="AC641" s="150"/>
      <c r="AD641" s="150"/>
      <c r="AE641" s="150"/>
      <c r="AF641" s="150"/>
      <c r="AG641" s="150" t="s">
        <v>499</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42"/>
      <c r="D642" s="243"/>
      <c r="E642" s="243"/>
      <c r="F642" s="243"/>
      <c r="G642" s="243"/>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315</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ht="22.5" outlineLevel="1" x14ac:dyDescent="0.2">
      <c r="A643" s="174">
        <v>307</v>
      </c>
      <c r="B643" s="175" t="s">
        <v>2421</v>
      </c>
      <c r="C643" s="185" t="s">
        <v>2422</v>
      </c>
      <c r="D643" s="176" t="s">
        <v>1962</v>
      </c>
      <c r="E643" s="177">
        <v>1</v>
      </c>
      <c r="F643" s="178"/>
      <c r="G643" s="179">
        <f>ROUND(E643*F643,2)</f>
        <v>0</v>
      </c>
      <c r="H643" s="178"/>
      <c r="I643" s="179">
        <f>ROUND(E643*H643,2)</f>
        <v>0</v>
      </c>
      <c r="J643" s="178"/>
      <c r="K643" s="179">
        <f>ROUND(E643*J643,2)</f>
        <v>0</v>
      </c>
      <c r="L643" s="179">
        <v>21</v>
      </c>
      <c r="M643" s="179">
        <f>G643*(1+L643/100)</f>
        <v>0</v>
      </c>
      <c r="N643" s="179">
        <v>0</v>
      </c>
      <c r="O643" s="179">
        <f>ROUND(E643*N643,2)</f>
        <v>0</v>
      </c>
      <c r="P643" s="179">
        <v>0</v>
      </c>
      <c r="Q643" s="179">
        <f>ROUND(E643*P643,2)</f>
        <v>0</v>
      </c>
      <c r="R643" s="179"/>
      <c r="S643" s="179" t="s">
        <v>342</v>
      </c>
      <c r="T643" s="180" t="s">
        <v>311</v>
      </c>
      <c r="U643" s="160">
        <v>0</v>
      </c>
      <c r="V643" s="160">
        <f>ROUND(E643*U643,2)</f>
        <v>0</v>
      </c>
      <c r="W643" s="160"/>
      <c r="X643" s="150"/>
      <c r="Y643" s="150"/>
      <c r="Z643" s="150"/>
      <c r="AA643" s="150"/>
      <c r="AB643" s="150"/>
      <c r="AC643" s="150"/>
      <c r="AD643" s="150"/>
      <c r="AE643" s="150"/>
      <c r="AF643" s="150"/>
      <c r="AG643" s="150" t="s">
        <v>1963</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42"/>
      <c r="D644" s="243"/>
      <c r="E644" s="243"/>
      <c r="F644" s="243"/>
      <c r="G644" s="243"/>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315</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74">
        <v>308</v>
      </c>
      <c r="B645" s="175" t="s">
        <v>2423</v>
      </c>
      <c r="C645" s="185" t="s">
        <v>2424</v>
      </c>
      <c r="D645" s="176" t="s">
        <v>1962</v>
      </c>
      <c r="E645" s="177">
        <v>3</v>
      </c>
      <c r="F645" s="178"/>
      <c r="G645" s="179">
        <f>ROUND(E645*F645,2)</f>
        <v>0</v>
      </c>
      <c r="H645" s="178"/>
      <c r="I645" s="179">
        <f>ROUND(E645*H645,2)</f>
        <v>0</v>
      </c>
      <c r="J645" s="178"/>
      <c r="K645" s="179">
        <f>ROUND(E645*J645,2)</f>
        <v>0</v>
      </c>
      <c r="L645" s="179">
        <v>21</v>
      </c>
      <c r="M645" s="179">
        <f>G645*(1+L645/100)</f>
        <v>0</v>
      </c>
      <c r="N645" s="179">
        <v>0</v>
      </c>
      <c r="O645" s="179">
        <f>ROUND(E645*N645,2)</f>
        <v>0</v>
      </c>
      <c r="P645" s="179">
        <v>0</v>
      </c>
      <c r="Q645" s="179">
        <f>ROUND(E645*P645,2)</f>
        <v>0</v>
      </c>
      <c r="R645" s="179"/>
      <c r="S645" s="179" t="s">
        <v>342</v>
      </c>
      <c r="T645" s="180" t="s">
        <v>311</v>
      </c>
      <c r="U645" s="160">
        <v>0</v>
      </c>
      <c r="V645" s="160">
        <f>ROUND(E645*U645,2)</f>
        <v>0</v>
      </c>
      <c r="W645" s="160"/>
      <c r="X645" s="150"/>
      <c r="Y645" s="150"/>
      <c r="Z645" s="150"/>
      <c r="AA645" s="150"/>
      <c r="AB645" s="150"/>
      <c r="AC645" s="150"/>
      <c r="AD645" s="150"/>
      <c r="AE645" s="150"/>
      <c r="AF645" s="150"/>
      <c r="AG645" s="150" t="s">
        <v>1963</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242"/>
      <c r="D646" s="243"/>
      <c r="E646" s="243"/>
      <c r="F646" s="243"/>
      <c r="G646" s="243"/>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315</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x14ac:dyDescent="0.2">
      <c r="A647" s="168" t="s">
        <v>305</v>
      </c>
      <c r="B647" s="169" t="s">
        <v>199</v>
      </c>
      <c r="C647" s="184" t="s">
        <v>200</v>
      </c>
      <c r="D647" s="170"/>
      <c r="E647" s="171"/>
      <c r="F647" s="172"/>
      <c r="G647" s="172">
        <f>SUMIF(AG648:AG677,"&lt;&gt;NOR",G648:G677)</f>
        <v>0</v>
      </c>
      <c r="H647" s="172"/>
      <c r="I647" s="172">
        <f>SUM(I648:I677)</f>
        <v>0</v>
      </c>
      <c r="J647" s="172"/>
      <c r="K647" s="172">
        <f>SUM(K648:K677)</f>
        <v>0</v>
      </c>
      <c r="L647" s="172"/>
      <c r="M647" s="172">
        <f>SUM(M648:M677)</f>
        <v>0</v>
      </c>
      <c r="N647" s="172"/>
      <c r="O647" s="172">
        <f>SUM(O648:O677)</f>
        <v>0</v>
      </c>
      <c r="P647" s="172"/>
      <c r="Q647" s="172">
        <f>SUM(Q648:Q677)</f>
        <v>0</v>
      </c>
      <c r="R647" s="172"/>
      <c r="S647" s="172"/>
      <c r="T647" s="173"/>
      <c r="U647" s="167"/>
      <c r="V647" s="167">
        <f>SUM(V648:V677)</f>
        <v>0</v>
      </c>
      <c r="W647" s="167"/>
      <c r="AG647" t="s">
        <v>306</v>
      </c>
    </row>
    <row r="648" spans="1:60" ht="22.5" outlineLevel="1" x14ac:dyDescent="0.2">
      <c r="A648" s="174">
        <v>309</v>
      </c>
      <c r="B648" s="175" t="s">
        <v>2425</v>
      </c>
      <c r="C648" s="185" t="s">
        <v>2426</v>
      </c>
      <c r="D648" s="176" t="s">
        <v>929</v>
      </c>
      <c r="E648" s="177">
        <v>1</v>
      </c>
      <c r="F648" s="178"/>
      <c r="G648" s="179">
        <f>ROUND(E648*F648,2)</f>
        <v>0</v>
      </c>
      <c r="H648" s="178"/>
      <c r="I648" s="179">
        <f>ROUND(E648*H648,2)</f>
        <v>0</v>
      </c>
      <c r="J648" s="178"/>
      <c r="K648" s="179">
        <f>ROUND(E648*J648,2)</f>
        <v>0</v>
      </c>
      <c r="L648" s="179">
        <v>21</v>
      </c>
      <c r="M648" s="179">
        <f>G648*(1+L648/100)</f>
        <v>0</v>
      </c>
      <c r="N648" s="179">
        <v>0</v>
      </c>
      <c r="O648" s="179">
        <f>ROUND(E648*N648,2)</f>
        <v>0</v>
      </c>
      <c r="P648" s="179">
        <v>0</v>
      </c>
      <c r="Q648" s="179">
        <f>ROUND(E648*P648,2)</f>
        <v>0</v>
      </c>
      <c r="R648" s="179"/>
      <c r="S648" s="179" t="s">
        <v>342</v>
      </c>
      <c r="T648" s="180" t="s">
        <v>311</v>
      </c>
      <c r="U648" s="160">
        <v>0</v>
      </c>
      <c r="V648" s="160">
        <f>ROUND(E648*U648,2)</f>
        <v>0</v>
      </c>
      <c r="W648" s="160"/>
      <c r="X648" s="150"/>
      <c r="Y648" s="150"/>
      <c r="Z648" s="150"/>
      <c r="AA648" s="150"/>
      <c r="AB648" s="150"/>
      <c r="AC648" s="150"/>
      <c r="AD648" s="150"/>
      <c r="AE648" s="150"/>
      <c r="AF648" s="150"/>
      <c r="AG648" s="150" t="s">
        <v>499</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242"/>
      <c r="D649" s="243"/>
      <c r="E649" s="243"/>
      <c r="F649" s="243"/>
      <c r="G649" s="243"/>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315</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74">
        <v>310</v>
      </c>
      <c r="B650" s="175" t="s">
        <v>2427</v>
      </c>
      <c r="C650" s="185" t="s">
        <v>2428</v>
      </c>
      <c r="D650" s="176" t="s">
        <v>929</v>
      </c>
      <c r="E650" s="177">
        <v>1</v>
      </c>
      <c r="F650" s="178"/>
      <c r="G650" s="179">
        <f>ROUND(E650*F650,2)</f>
        <v>0</v>
      </c>
      <c r="H650" s="178"/>
      <c r="I650" s="179">
        <f>ROUND(E650*H650,2)</f>
        <v>0</v>
      </c>
      <c r="J650" s="178"/>
      <c r="K650" s="179">
        <f>ROUND(E650*J650,2)</f>
        <v>0</v>
      </c>
      <c r="L650" s="179">
        <v>21</v>
      </c>
      <c r="M650" s="179">
        <f>G650*(1+L650/100)</f>
        <v>0</v>
      </c>
      <c r="N650" s="179">
        <v>0</v>
      </c>
      <c r="O650" s="179">
        <f>ROUND(E650*N650,2)</f>
        <v>0</v>
      </c>
      <c r="P650" s="179">
        <v>0</v>
      </c>
      <c r="Q650" s="179">
        <f>ROUND(E650*P650,2)</f>
        <v>0</v>
      </c>
      <c r="R650" s="179"/>
      <c r="S650" s="179" t="s">
        <v>342</v>
      </c>
      <c r="T650" s="180" t="s">
        <v>311</v>
      </c>
      <c r="U650" s="160">
        <v>0</v>
      </c>
      <c r="V650" s="160">
        <f>ROUND(E650*U650,2)</f>
        <v>0</v>
      </c>
      <c r="W650" s="160"/>
      <c r="X650" s="150"/>
      <c r="Y650" s="150"/>
      <c r="Z650" s="150"/>
      <c r="AA650" s="150"/>
      <c r="AB650" s="150"/>
      <c r="AC650" s="150"/>
      <c r="AD650" s="150"/>
      <c r="AE650" s="150"/>
      <c r="AF650" s="150"/>
      <c r="AG650" s="150" t="s">
        <v>499</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242"/>
      <c r="D651" s="243"/>
      <c r="E651" s="243"/>
      <c r="F651" s="243"/>
      <c r="G651" s="243"/>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315</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74">
        <v>311</v>
      </c>
      <c r="B652" s="175" t="s">
        <v>2429</v>
      </c>
      <c r="C652" s="185" t="s">
        <v>2430</v>
      </c>
      <c r="D652" s="176" t="s">
        <v>929</v>
      </c>
      <c r="E652" s="177">
        <v>5</v>
      </c>
      <c r="F652" s="178"/>
      <c r="G652" s="179">
        <f>ROUND(E652*F652,2)</f>
        <v>0</v>
      </c>
      <c r="H652" s="178"/>
      <c r="I652" s="179">
        <f>ROUND(E652*H652,2)</f>
        <v>0</v>
      </c>
      <c r="J652" s="178"/>
      <c r="K652" s="179">
        <f>ROUND(E652*J652,2)</f>
        <v>0</v>
      </c>
      <c r="L652" s="179">
        <v>21</v>
      </c>
      <c r="M652" s="179">
        <f>G652*(1+L652/100)</f>
        <v>0</v>
      </c>
      <c r="N652" s="179">
        <v>0</v>
      </c>
      <c r="O652" s="179">
        <f>ROUND(E652*N652,2)</f>
        <v>0</v>
      </c>
      <c r="P652" s="179">
        <v>0</v>
      </c>
      <c r="Q652" s="179">
        <f>ROUND(E652*P652,2)</f>
        <v>0</v>
      </c>
      <c r="R652" s="179"/>
      <c r="S652" s="179" t="s">
        <v>342</v>
      </c>
      <c r="T652" s="180" t="s">
        <v>311</v>
      </c>
      <c r="U652" s="160">
        <v>0</v>
      </c>
      <c r="V652" s="160">
        <f>ROUND(E652*U652,2)</f>
        <v>0</v>
      </c>
      <c r="W652" s="160"/>
      <c r="X652" s="150"/>
      <c r="Y652" s="150"/>
      <c r="Z652" s="150"/>
      <c r="AA652" s="150"/>
      <c r="AB652" s="150"/>
      <c r="AC652" s="150"/>
      <c r="AD652" s="150"/>
      <c r="AE652" s="150"/>
      <c r="AF652" s="150"/>
      <c r="AG652" s="150" t="s">
        <v>499</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242"/>
      <c r="D653" s="243"/>
      <c r="E653" s="243"/>
      <c r="F653" s="243"/>
      <c r="G653" s="243"/>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315</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ht="22.5" outlineLevel="1" x14ac:dyDescent="0.2">
      <c r="A654" s="174">
        <v>312</v>
      </c>
      <c r="B654" s="175" t="s">
        <v>2431</v>
      </c>
      <c r="C654" s="185" t="s">
        <v>2432</v>
      </c>
      <c r="D654" s="176" t="s">
        <v>929</v>
      </c>
      <c r="E654" s="177">
        <v>3</v>
      </c>
      <c r="F654" s="178"/>
      <c r="G654" s="179">
        <f>ROUND(E654*F654,2)</f>
        <v>0</v>
      </c>
      <c r="H654" s="178"/>
      <c r="I654" s="179">
        <f>ROUND(E654*H654,2)</f>
        <v>0</v>
      </c>
      <c r="J654" s="178"/>
      <c r="K654" s="179">
        <f>ROUND(E654*J654,2)</f>
        <v>0</v>
      </c>
      <c r="L654" s="179">
        <v>21</v>
      </c>
      <c r="M654" s="179">
        <f>G654*(1+L654/100)</f>
        <v>0</v>
      </c>
      <c r="N654" s="179">
        <v>0</v>
      </c>
      <c r="O654" s="179">
        <f>ROUND(E654*N654,2)</f>
        <v>0</v>
      </c>
      <c r="P654" s="179">
        <v>0</v>
      </c>
      <c r="Q654" s="179">
        <f>ROUND(E654*P654,2)</f>
        <v>0</v>
      </c>
      <c r="R654" s="179"/>
      <c r="S654" s="179" t="s">
        <v>342</v>
      </c>
      <c r="T654" s="180" t="s">
        <v>311</v>
      </c>
      <c r="U654" s="160">
        <v>0</v>
      </c>
      <c r="V654" s="160">
        <f>ROUND(E654*U654,2)</f>
        <v>0</v>
      </c>
      <c r="W654" s="160"/>
      <c r="X654" s="150"/>
      <c r="Y654" s="150"/>
      <c r="Z654" s="150"/>
      <c r="AA654" s="150"/>
      <c r="AB654" s="150"/>
      <c r="AC654" s="150"/>
      <c r="AD654" s="150"/>
      <c r="AE654" s="150"/>
      <c r="AF654" s="150"/>
      <c r="AG654" s="150" t="s">
        <v>499</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242"/>
      <c r="D655" s="243"/>
      <c r="E655" s="243"/>
      <c r="F655" s="243"/>
      <c r="G655" s="243"/>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315</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74">
        <v>313</v>
      </c>
      <c r="B656" s="175" t="s">
        <v>2433</v>
      </c>
      <c r="C656" s="185" t="s">
        <v>2434</v>
      </c>
      <c r="D656" s="176" t="s">
        <v>1962</v>
      </c>
      <c r="E656" s="177">
        <v>1</v>
      </c>
      <c r="F656" s="178"/>
      <c r="G656" s="179">
        <f>ROUND(E656*F656,2)</f>
        <v>0</v>
      </c>
      <c r="H656" s="178"/>
      <c r="I656" s="179">
        <f>ROUND(E656*H656,2)</f>
        <v>0</v>
      </c>
      <c r="J656" s="178"/>
      <c r="K656" s="179">
        <f>ROUND(E656*J656,2)</f>
        <v>0</v>
      </c>
      <c r="L656" s="179">
        <v>21</v>
      </c>
      <c r="M656" s="179">
        <f>G656*(1+L656/100)</f>
        <v>0</v>
      </c>
      <c r="N656" s="179">
        <v>0</v>
      </c>
      <c r="O656" s="179">
        <f>ROUND(E656*N656,2)</f>
        <v>0</v>
      </c>
      <c r="P656" s="179">
        <v>0</v>
      </c>
      <c r="Q656" s="179">
        <f>ROUND(E656*P656,2)</f>
        <v>0</v>
      </c>
      <c r="R656" s="179"/>
      <c r="S656" s="179" t="s">
        <v>342</v>
      </c>
      <c r="T656" s="180" t="s">
        <v>311</v>
      </c>
      <c r="U656" s="160">
        <v>0</v>
      </c>
      <c r="V656" s="160">
        <f>ROUND(E656*U656,2)</f>
        <v>0</v>
      </c>
      <c r="W656" s="160"/>
      <c r="X656" s="150"/>
      <c r="Y656" s="150"/>
      <c r="Z656" s="150"/>
      <c r="AA656" s="150"/>
      <c r="AB656" s="150"/>
      <c r="AC656" s="150"/>
      <c r="AD656" s="150"/>
      <c r="AE656" s="150"/>
      <c r="AF656" s="150"/>
      <c r="AG656" s="150" t="s">
        <v>499</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42"/>
      <c r="D657" s="243"/>
      <c r="E657" s="243"/>
      <c r="F657" s="243"/>
      <c r="G657" s="243"/>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315</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74">
        <v>314</v>
      </c>
      <c r="B658" s="175" t="s">
        <v>2435</v>
      </c>
      <c r="C658" s="185" t="s">
        <v>2436</v>
      </c>
      <c r="D658" s="176" t="s">
        <v>1962</v>
      </c>
      <c r="E658" s="177">
        <v>1</v>
      </c>
      <c r="F658" s="178"/>
      <c r="G658" s="179">
        <f>ROUND(E658*F658,2)</f>
        <v>0</v>
      </c>
      <c r="H658" s="178"/>
      <c r="I658" s="179">
        <f>ROUND(E658*H658,2)</f>
        <v>0</v>
      </c>
      <c r="J658" s="178"/>
      <c r="K658" s="179">
        <f>ROUND(E658*J658,2)</f>
        <v>0</v>
      </c>
      <c r="L658" s="179">
        <v>21</v>
      </c>
      <c r="M658" s="179">
        <f>G658*(1+L658/100)</f>
        <v>0</v>
      </c>
      <c r="N658" s="179">
        <v>0</v>
      </c>
      <c r="O658" s="179">
        <f>ROUND(E658*N658,2)</f>
        <v>0</v>
      </c>
      <c r="P658" s="179">
        <v>0</v>
      </c>
      <c r="Q658" s="179">
        <f>ROUND(E658*P658,2)</f>
        <v>0</v>
      </c>
      <c r="R658" s="179"/>
      <c r="S658" s="179" t="s">
        <v>342</v>
      </c>
      <c r="T658" s="180" t="s">
        <v>311</v>
      </c>
      <c r="U658" s="160">
        <v>0</v>
      </c>
      <c r="V658" s="160">
        <f>ROUND(E658*U658,2)</f>
        <v>0</v>
      </c>
      <c r="W658" s="160"/>
      <c r="X658" s="150"/>
      <c r="Y658" s="150"/>
      <c r="Z658" s="150"/>
      <c r="AA658" s="150"/>
      <c r="AB658" s="150"/>
      <c r="AC658" s="150"/>
      <c r="AD658" s="150"/>
      <c r="AE658" s="150"/>
      <c r="AF658" s="150"/>
      <c r="AG658" s="150" t="s">
        <v>499</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242"/>
      <c r="D659" s="243"/>
      <c r="E659" s="243"/>
      <c r="F659" s="243"/>
      <c r="G659" s="243"/>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315</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74">
        <v>315</v>
      </c>
      <c r="B660" s="175" t="s">
        <v>2437</v>
      </c>
      <c r="C660" s="185" t="s">
        <v>2438</v>
      </c>
      <c r="D660" s="176" t="s">
        <v>929</v>
      </c>
      <c r="E660" s="177">
        <v>3</v>
      </c>
      <c r="F660" s="178"/>
      <c r="G660" s="179">
        <f>ROUND(E660*F660,2)</f>
        <v>0</v>
      </c>
      <c r="H660" s="178"/>
      <c r="I660" s="179">
        <f>ROUND(E660*H660,2)</f>
        <v>0</v>
      </c>
      <c r="J660" s="178"/>
      <c r="K660" s="179">
        <f>ROUND(E660*J660,2)</f>
        <v>0</v>
      </c>
      <c r="L660" s="179">
        <v>21</v>
      </c>
      <c r="M660" s="179">
        <f>G660*(1+L660/100)</f>
        <v>0</v>
      </c>
      <c r="N660" s="179">
        <v>0</v>
      </c>
      <c r="O660" s="179">
        <f>ROUND(E660*N660,2)</f>
        <v>0</v>
      </c>
      <c r="P660" s="179">
        <v>0</v>
      </c>
      <c r="Q660" s="179">
        <f>ROUND(E660*P660,2)</f>
        <v>0</v>
      </c>
      <c r="R660" s="179"/>
      <c r="S660" s="179" t="s">
        <v>342</v>
      </c>
      <c r="T660" s="180" t="s">
        <v>311</v>
      </c>
      <c r="U660" s="160">
        <v>0</v>
      </c>
      <c r="V660" s="160">
        <f>ROUND(E660*U660,2)</f>
        <v>0</v>
      </c>
      <c r="W660" s="160"/>
      <c r="X660" s="150"/>
      <c r="Y660" s="150"/>
      <c r="Z660" s="150"/>
      <c r="AA660" s="150"/>
      <c r="AB660" s="150"/>
      <c r="AC660" s="150"/>
      <c r="AD660" s="150"/>
      <c r="AE660" s="150"/>
      <c r="AF660" s="150"/>
      <c r="AG660" s="150" t="s">
        <v>499</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242"/>
      <c r="D661" s="243"/>
      <c r="E661" s="243"/>
      <c r="F661" s="243"/>
      <c r="G661" s="243"/>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315</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74">
        <v>316</v>
      </c>
      <c r="B662" s="175" t="s">
        <v>2439</v>
      </c>
      <c r="C662" s="185" t="s">
        <v>2440</v>
      </c>
      <c r="D662" s="176" t="s">
        <v>929</v>
      </c>
      <c r="E662" s="177">
        <v>1</v>
      </c>
      <c r="F662" s="178"/>
      <c r="G662" s="179">
        <f>ROUND(E662*F662,2)</f>
        <v>0</v>
      </c>
      <c r="H662" s="178"/>
      <c r="I662" s="179">
        <f>ROUND(E662*H662,2)</f>
        <v>0</v>
      </c>
      <c r="J662" s="178"/>
      <c r="K662" s="179">
        <f>ROUND(E662*J662,2)</f>
        <v>0</v>
      </c>
      <c r="L662" s="179">
        <v>21</v>
      </c>
      <c r="M662" s="179">
        <f>G662*(1+L662/100)</f>
        <v>0</v>
      </c>
      <c r="N662" s="179">
        <v>0</v>
      </c>
      <c r="O662" s="179">
        <f>ROUND(E662*N662,2)</f>
        <v>0</v>
      </c>
      <c r="P662" s="179">
        <v>0</v>
      </c>
      <c r="Q662" s="179">
        <f>ROUND(E662*P662,2)</f>
        <v>0</v>
      </c>
      <c r="R662" s="179"/>
      <c r="S662" s="179" t="s">
        <v>342</v>
      </c>
      <c r="T662" s="180" t="s">
        <v>311</v>
      </c>
      <c r="U662" s="160">
        <v>0</v>
      </c>
      <c r="V662" s="160">
        <f>ROUND(E662*U662,2)</f>
        <v>0</v>
      </c>
      <c r="W662" s="160"/>
      <c r="X662" s="150"/>
      <c r="Y662" s="150"/>
      <c r="Z662" s="150"/>
      <c r="AA662" s="150"/>
      <c r="AB662" s="150"/>
      <c r="AC662" s="150"/>
      <c r="AD662" s="150"/>
      <c r="AE662" s="150"/>
      <c r="AF662" s="150"/>
      <c r="AG662" s="150" t="s">
        <v>499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242"/>
      <c r="D663" s="243"/>
      <c r="E663" s="243"/>
      <c r="F663" s="243"/>
      <c r="G663" s="243"/>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315</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74">
        <v>317</v>
      </c>
      <c r="B664" s="175" t="s">
        <v>2441</v>
      </c>
      <c r="C664" s="185" t="s">
        <v>2442</v>
      </c>
      <c r="D664" s="176" t="s">
        <v>929</v>
      </c>
      <c r="E664" s="177">
        <v>7</v>
      </c>
      <c r="F664" s="178"/>
      <c r="G664" s="179">
        <f>ROUND(E664*F664,2)</f>
        <v>0</v>
      </c>
      <c r="H664" s="178"/>
      <c r="I664" s="179">
        <f>ROUND(E664*H664,2)</f>
        <v>0</v>
      </c>
      <c r="J664" s="178"/>
      <c r="K664" s="179">
        <f>ROUND(E664*J664,2)</f>
        <v>0</v>
      </c>
      <c r="L664" s="179">
        <v>21</v>
      </c>
      <c r="M664" s="179">
        <f>G664*(1+L664/100)</f>
        <v>0</v>
      </c>
      <c r="N664" s="179">
        <v>0</v>
      </c>
      <c r="O664" s="179">
        <f>ROUND(E664*N664,2)</f>
        <v>0</v>
      </c>
      <c r="P664" s="179">
        <v>0</v>
      </c>
      <c r="Q664" s="179">
        <f>ROUND(E664*P664,2)</f>
        <v>0</v>
      </c>
      <c r="R664" s="179"/>
      <c r="S664" s="179" t="s">
        <v>342</v>
      </c>
      <c r="T664" s="180" t="s">
        <v>311</v>
      </c>
      <c r="U664" s="160">
        <v>0</v>
      </c>
      <c r="V664" s="160">
        <f>ROUND(E664*U664,2)</f>
        <v>0</v>
      </c>
      <c r="W664" s="160"/>
      <c r="X664" s="150"/>
      <c r="Y664" s="150"/>
      <c r="Z664" s="150"/>
      <c r="AA664" s="150"/>
      <c r="AB664" s="150"/>
      <c r="AC664" s="150"/>
      <c r="AD664" s="150"/>
      <c r="AE664" s="150"/>
      <c r="AF664" s="150"/>
      <c r="AG664" s="150" t="s">
        <v>499</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242"/>
      <c r="D665" s="243"/>
      <c r="E665" s="243"/>
      <c r="F665" s="243"/>
      <c r="G665" s="243"/>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315</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74">
        <v>318</v>
      </c>
      <c r="B666" s="175" t="s">
        <v>2443</v>
      </c>
      <c r="C666" s="185" t="s">
        <v>2444</v>
      </c>
      <c r="D666" s="176" t="s">
        <v>929</v>
      </c>
      <c r="E666" s="177">
        <v>11</v>
      </c>
      <c r="F666" s="178"/>
      <c r="G666" s="179">
        <f>ROUND(E666*F666,2)</f>
        <v>0</v>
      </c>
      <c r="H666" s="178"/>
      <c r="I666" s="179">
        <f>ROUND(E666*H666,2)</f>
        <v>0</v>
      </c>
      <c r="J666" s="178"/>
      <c r="K666" s="179">
        <f>ROUND(E666*J666,2)</f>
        <v>0</v>
      </c>
      <c r="L666" s="179">
        <v>21</v>
      </c>
      <c r="M666" s="179">
        <f>G666*(1+L666/100)</f>
        <v>0</v>
      </c>
      <c r="N666" s="179">
        <v>0</v>
      </c>
      <c r="O666" s="179">
        <f>ROUND(E666*N666,2)</f>
        <v>0</v>
      </c>
      <c r="P666" s="179">
        <v>0</v>
      </c>
      <c r="Q666" s="179">
        <f>ROUND(E666*P666,2)</f>
        <v>0</v>
      </c>
      <c r="R666" s="179"/>
      <c r="S666" s="179" t="s">
        <v>342</v>
      </c>
      <c r="T666" s="180" t="s">
        <v>311</v>
      </c>
      <c r="U666" s="160">
        <v>0</v>
      </c>
      <c r="V666" s="160">
        <f>ROUND(E666*U666,2)</f>
        <v>0</v>
      </c>
      <c r="W666" s="160"/>
      <c r="X666" s="150"/>
      <c r="Y666" s="150"/>
      <c r="Z666" s="150"/>
      <c r="AA666" s="150"/>
      <c r="AB666" s="150"/>
      <c r="AC666" s="150"/>
      <c r="AD666" s="150"/>
      <c r="AE666" s="150"/>
      <c r="AF666" s="150"/>
      <c r="AG666" s="150" t="s">
        <v>499</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242"/>
      <c r="D667" s="243"/>
      <c r="E667" s="243"/>
      <c r="F667" s="243"/>
      <c r="G667" s="243"/>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315</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74">
        <v>319</v>
      </c>
      <c r="B668" s="175" t="s">
        <v>2445</v>
      </c>
      <c r="C668" s="185" t="s">
        <v>2446</v>
      </c>
      <c r="D668" s="176" t="s">
        <v>929</v>
      </c>
      <c r="E668" s="177">
        <v>1</v>
      </c>
      <c r="F668" s="178"/>
      <c r="G668" s="179">
        <f>ROUND(E668*F668,2)</f>
        <v>0</v>
      </c>
      <c r="H668" s="178"/>
      <c r="I668" s="179">
        <f>ROUND(E668*H668,2)</f>
        <v>0</v>
      </c>
      <c r="J668" s="178"/>
      <c r="K668" s="179">
        <f>ROUND(E668*J668,2)</f>
        <v>0</v>
      </c>
      <c r="L668" s="179">
        <v>21</v>
      </c>
      <c r="M668" s="179">
        <f>G668*(1+L668/100)</f>
        <v>0</v>
      </c>
      <c r="N668" s="179">
        <v>0</v>
      </c>
      <c r="O668" s="179">
        <f>ROUND(E668*N668,2)</f>
        <v>0</v>
      </c>
      <c r="P668" s="179">
        <v>0</v>
      </c>
      <c r="Q668" s="179">
        <f>ROUND(E668*P668,2)</f>
        <v>0</v>
      </c>
      <c r="R668" s="179"/>
      <c r="S668" s="179" t="s">
        <v>342</v>
      </c>
      <c r="T668" s="180" t="s">
        <v>311</v>
      </c>
      <c r="U668" s="160">
        <v>0</v>
      </c>
      <c r="V668" s="160">
        <f>ROUND(E668*U668,2)</f>
        <v>0</v>
      </c>
      <c r="W668" s="160"/>
      <c r="X668" s="150"/>
      <c r="Y668" s="150"/>
      <c r="Z668" s="150"/>
      <c r="AA668" s="150"/>
      <c r="AB668" s="150"/>
      <c r="AC668" s="150"/>
      <c r="AD668" s="150"/>
      <c r="AE668" s="150"/>
      <c r="AF668" s="150"/>
      <c r="AG668" s="150" t="s">
        <v>499</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242"/>
      <c r="D669" s="243"/>
      <c r="E669" s="243"/>
      <c r="F669" s="243"/>
      <c r="G669" s="243"/>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315</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74">
        <v>320</v>
      </c>
      <c r="B670" s="175" t="s">
        <v>2447</v>
      </c>
      <c r="C670" s="185" t="s">
        <v>2448</v>
      </c>
      <c r="D670" s="176" t="s">
        <v>929</v>
      </c>
      <c r="E670" s="177">
        <v>11</v>
      </c>
      <c r="F670" s="178"/>
      <c r="G670" s="179">
        <f>ROUND(E670*F670,2)</f>
        <v>0</v>
      </c>
      <c r="H670" s="178"/>
      <c r="I670" s="179">
        <f>ROUND(E670*H670,2)</f>
        <v>0</v>
      </c>
      <c r="J670" s="178"/>
      <c r="K670" s="179">
        <f>ROUND(E670*J670,2)</f>
        <v>0</v>
      </c>
      <c r="L670" s="179">
        <v>21</v>
      </c>
      <c r="M670" s="179">
        <f>G670*(1+L670/100)</f>
        <v>0</v>
      </c>
      <c r="N670" s="179">
        <v>0</v>
      </c>
      <c r="O670" s="179">
        <f>ROUND(E670*N670,2)</f>
        <v>0</v>
      </c>
      <c r="P670" s="179">
        <v>0</v>
      </c>
      <c r="Q670" s="179">
        <f>ROUND(E670*P670,2)</f>
        <v>0</v>
      </c>
      <c r="R670" s="179"/>
      <c r="S670" s="179" t="s">
        <v>342</v>
      </c>
      <c r="T670" s="180" t="s">
        <v>311</v>
      </c>
      <c r="U670" s="160">
        <v>0</v>
      </c>
      <c r="V670" s="160">
        <f>ROUND(E670*U670,2)</f>
        <v>0</v>
      </c>
      <c r="W670" s="160"/>
      <c r="X670" s="150"/>
      <c r="Y670" s="150"/>
      <c r="Z670" s="150"/>
      <c r="AA670" s="150"/>
      <c r="AB670" s="150"/>
      <c r="AC670" s="150"/>
      <c r="AD670" s="150"/>
      <c r="AE670" s="150"/>
      <c r="AF670" s="150"/>
      <c r="AG670" s="150" t="s">
        <v>499</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242"/>
      <c r="D671" s="243"/>
      <c r="E671" s="243"/>
      <c r="F671" s="243"/>
      <c r="G671" s="243"/>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315</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74">
        <v>321</v>
      </c>
      <c r="B672" s="175" t="s">
        <v>2449</v>
      </c>
      <c r="C672" s="185" t="s">
        <v>2450</v>
      </c>
      <c r="D672" s="176" t="s">
        <v>929</v>
      </c>
      <c r="E672" s="177">
        <v>1</v>
      </c>
      <c r="F672" s="178"/>
      <c r="G672" s="179">
        <f>ROUND(E672*F672,2)</f>
        <v>0</v>
      </c>
      <c r="H672" s="178"/>
      <c r="I672" s="179">
        <f>ROUND(E672*H672,2)</f>
        <v>0</v>
      </c>
      <c r="J672" s="178"/>
      <c r="K672" s="179">
        <f>ROUND(E672*J672,2)</f>
        <v>0</v>
      </c>
      <c r="L672" s="179">
        <v>21</v>
      </c>
      <c r="M672" s="179">
        <f>G672*(1+L672/100)</f>
        <v>0</v>
      </c>
      <c r="N672" s="179">
        <v>0</v>
      </c>
      <c r="O672" s="179">
        <f>ROUND(E672*N672,2)</f>
        <v>0</v>
      </c>
      <c r="P672" s="179">
        <v>0</v>
      </c>
      <c r="Q672" s="179">
        <f>ROUND(E672*P672,2)</f>
        <v>0</v>
      </c>
      <c r="R672" s="179"/>
      <c r="S672" s="179" t="s">
        <v>342</v>
      </c>
      <c r="T672" s="180" t="s">
        <v>311</v>
      </c>
      <c r="U672" s="160">
        <v>0</v>
      </c>
      <c r="V672" s="160">
        <f>ROUND(E672*U672,2)</f>
        <v>0</v>
      </c>
      <c r="W672" s="160"/>
      <c r="X672" s="150"/>
      <c r="Y672" s="150"/>
      <c r="Z672" s="150"/>
      <c r="AA672" s="150"/>
      <c r="AB672" s="150"/>
      <c r="AC672" s="150"/>
      <c r="AD672" s="150"/>
      <c r="AE672" s="150"/>
      <c r="AF672" s="150"/>
      <c r="AG672" s="150" t="s">
        <v>499</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242"/>
      <c r="D673" s="243"/>
      <c r="E673" s="243"/>
      <c r="F673" s="243"/>
      <c r="G673" s="243"/>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315</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2.5" outlineLevel="1" x14ac:dyDescent="0.2">
      <c r="A674" s="174">
        <v>322</v>
      </c>
      <c r="B674" s="175" t="s">
        <v>2451</v>
      </c>
      <c r="C674" s="185" t="s">
        <v>2452</v>
      </c>
      <c r="D674" s="176" t="s">
        <v>1962</v>
      </c>
      <c r="E674" s="177">
        <v>1</v>
      </c>
      <c r="F674" s="178"/>
      <c r="G674" s="179">
        <f>ROUND(E674*F674,2)</f>
        <v>0</v>
      </c>
      <c r="H674" s="178"/>
      <c r="I674" s="179">
        <f>ROUND(E674*H674,2)</f>
        <v>0</v>
      </c>
      <c r="J674" s="178"/>
      <c r="K674" s="179">
        <f>ROUND(E674*J674,2)</f>
        <v>0</v>
      </c>
      <c r="L674" s="179">
        <v>21</v>
      </c>
      <c r="M674" s="179">
        <f>G674*(1+L674/100)</f>
        <v>0</v>
      </c>
      <c r="N674" s="179">
        <v>0</v>
      </c>
      <c r="O674" s="179">
        <f>ROUND(E674*N674,2)</f>
        <v>0</v>
      </c>
      <c r="P674" s="179">
        <v>0</v>
      </c>
      <c r="Q674" s="179">
        <f>ROUND(E674*P674,2)</f>
        <v>0</v>
      </c>
      <c r="R674" s="179"/>
      <c r="S674" s="179" t="s">
        <v>342</v>
      </c>
      <c r="T674" s="180" t="s">
        <v>311</v>
      </c>
      <c r="U674" s="160">
        <v>0</v>
      </c>
      <c r="V674" s="160">
        <f>ROUND(E674*U674,2)</f>
        <v>0</v>
      </c>
      <c r="W674" s="160"/>
      <c r="X674" s="150"/>
      <c r="Y674" s="150"/>
      <c r="Z674" s="150"/>
      <c r="AA674" s="150"/>
      <c r="AB674" s="150"/>
      <c r="AC674" s="150"/>
      <c r="AD674" s="150"/>
      <c r="AE674" s="150"/>
      <c r="AF674" s="150"/>
      <c r="AG674" s="150" t="s">
        <v>1963</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242"/>
      <c r="D675" s="243"/>
      <c r="E675" s="243"/>
      <c r="F675" s="243"/>
      <c r="G675" s="243"/>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315</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74">
        <v>323</v>
      </c>
      <c r="B676" s="175" t="s">
        <v>2453</v>
      </c>
      <c r="C676" s="185" t="s">
        <v>2454</v>
      </c>
      <c r="D676" s="176" t="s">
        <v>1962</v>
      </c>
      <c r="E676" s="177">
        <v>3</v>
      </c>
      <c r="F676" s="178"/>
      <c r="G676" s="179">
        <f>ROUND(E676*F676,2)</f>
        <v>0</v>
      </c>
      <c r="H676" s="178"/>
      <c r="I676" s="179">
        <f>ROUND(E676*H676,2)</f>
        <v>0</v>
      </c>
      <c r="J676" s="178"/>
      <c r="K676" s="179">
        <f>ROUND(E676*J676,2)</f>
        <v>0</v>
      </c>
      <c r="L676" s="179">
        <v>21</v>
      </c>
      <c r="M676" s="179">
        <f>G676*(1+L676/100)</f>
        <v>0</v>
      </c>
      <c r="N676" s="179">
        <v>0</v>
      </c>
      <c r="O676" s="179">
        <f>ROUND(E676*N676,2)</f>
        <v>0</v>
      </c>
      <c r="P676" s="179">
        <v>0</v>
      </c>
      <c r="Q676" s="179">
        <f>ROUND(E676*P676,2)</f>
        <v>0</v>
      </c>
      <c r="R676" s="179"/>
      <c r="S676" s="179" t="s">
        <v>342</v>
      </c>
      <c r="T676" s="180" t="s">
        <v>311</v>
      </c>
      <c r="U676" s="160">
        <v>0</v>
      </c>
      <c r="V676" s="160">
        <f>ROUND(E676*U676,2)</f>
        <v>0</v>
      </c>
      <c r="W676" s="160"/>
      <c r="X676" s="150"/>
      <c r="Y676" s="150"/>
      <c r="Z676" s="150"/>
      <c r="AA676" s="150"/>
      <c r="AB676" s="150"/>
      <c r="AC676" s="150"/>
      <c r="AD676" s="150"/>
      <c r="AE676" s="150"/>
      <c r="AF676" s="150"/>
      <c r="AG676" s="150" t="s">
        <v>1963</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242"/>
      <c r="D677" s="243"/>
      <c r="E677" s="243"/>
      <c r="F677" s="243"/>
      <c r="G677" s="243"/>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315</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x14ac:dyDescent="0.2">
      <c r="A678" s="168" t="s">
        <v>305</v>
      </c>
      <c r="B678" s="169" t="s">
        <v>201</v>
      </c>
      <c r="C678" s="184" t="s">
        <v>202</v>
      </c>
      <c r="D678" s="170"/>
      <c r="E678" s="171"/>
      <c r="F678" s="172"/>
      <c r="G678" s="172">
        <f>SUMIF(AG679:AG687,"&lt;&gt;NOR",G679:G687)</f>
        <v>0</v>
      </c>
      <c r="H678" s="172"/>
      <c r="I678" s="172">
        <f>SUM(I679:I687)</f>
        <v>0</v>
      </c>
      <c r="J678" s="172"/>
      <c r="K678" s="172">
        <f>SUM(K679:K687)</f>
        <v>0</v>
      </c>
      <c r="L678" s="172"/>
      <c r="M678" s="172">
        <f>SUM(M679:M687)</f>
        <v>0</v>
      </c>
      <c r="N678" s="172"/>
      <c r="O678" s="172">
        <f>SUM(O679:O687)</f>
        <v>0</v>
      </c>
      <c r="P678" s="172"/>
      <c r="Q678" s="172">
        <f>SUM(Q679:Q687)</f>
        <v>0</v>
      </c>
      <c r="R678" s="172"/>
      <c r="S678" s="172"/>
      <c r="T678" s="173"/>
      <c r="U678" s="167"/>
      <c r="V678" s="167">
        <f>SUM(V679:V687)</f>
        <v>0</v>
      </c>
      <c r="W678" s="167"/>
      <c r="AG678" t="s">
        <v>306</v>
      </c>
    </row>
    <row r="679" spans="1:60" ht="22.5" outlineLevel="1" x14ac:dyDescent="0.2">
      <c r="A679" s="174">
        <v>324</v>
      </c>
      <c r="B679" s="175" t="s">
        <v>2455</v>
      </c>
      <c r="C679" s="185" t="s">
        <v>2456</v>
      </c>
      <c r="D679" s="176" t="s">
        <v>929</v>
      </c>
      <c r="E679" s="177">
        <v>1</v>
      </c>
      <c r="F679" s="178"/>
      <c r="G679" s="179">
        <f>ROUND(E679*F679,2)</f>
        <v>0</v>
      </c>
      <c r="H679" s="178"/>
      <c r="I679" s="179">
        <f>ROUND(E679*H679,2)</f>
        <v>0</v>
      </c>
      <c r="J679" s="178"/>
      <c r="K679" s="179">
        <f>ROUND(E679*J679,2)</f>
        <v>0</v>
      </c>
      <c r="L679" s="179">
        <v>21</v>
      </c>
      <c r="M679" s="179">
        <f>G679*(1+L679/100)</f>
        <v>0</v>
      </c>
      <c r="N679" s="179">
        <v>0</v>
      </c>
      <c r="O679" s="179">
        <f>ROUND(E679*N679,2)</f>
        <v>0</v>
      </c>
      <c r="P679" s="179">
        <v>0</v>
      </c>
      <c r="Q679" s="179">
        <f>ROUND(E679*P679,2)</f>
        <v>0</v>
      </c>
      <c r="R679" s="179"/>
      <c r="S679" s="179" t="s">
        <v>342</v>
      </c>
      <c r="T679" s="180" t="s">
        <v>311</v>
      </c>
      <c r="U679" s="160">
        <v>0</v>
      </c>
      <c r="V679" s="160">
        <f>ROUND(E679*U679,2)</f>
        <v>0</v>
      </c>
      <c r="W679" s="160"/>
      <c r="X679" s="150"/>
      <c r="Y679" s="150"/>
      <c r="Z679" s="150"/>
      <c r="AA679" s="150"/>
      <c r="AB679" s="150"/>
      <c r="AC679" s="150"/>
      <c r="AD679" s="150"/>
      <c r="AE679" s="150"/>
      <c r="AF679" s="150"/>
      <c r="AG679" s="150" t="s">
        <v>499</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86" t="s">
        <v>2457</v>
      </c>
      <c r="D680" s="165"/>
      <c r="E680" s="166"/>
      <c r="F680" s="160"/>
      <c r="G680" s="160"/>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335</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186" t="s">
        <v>2458</v>
      </c>
      <c r="D681" s="165"/>
      <c r="E681" s="166"/>
      <c r="F681" s="160"/>
      <c r="G681" s="160"/>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335</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186" t="s">
        <v>92</v>
      </c>
      <c r="D682" s="165"/>
      <c r="E682" s="166">
        <v>1</v>
      </c>
      <c r="F682" s="160"/>
      <c r="G682" s="160"/>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335</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246"/>
      <c r="D683" s="247"/>
      <c r="E683" s="247"/>
      <c r="F683" s="247"/>
      <c r="G683" s="247"/>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315</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ht="22.5" outlineLevel="1" x14ac:dyDescent="0.2">
      <c r="A684" s="174">
        <v>325</v>
      </c>
      <c r="B684" s="175" t="s">
        <v>2459</v>
      </c>
      <c r="C684" s="185" t="s">
        <v>2460</v>
      </c>
      <c r="D684" s="176" t="s">
        <v>929</v>
      </c>
      <c r="E684" s="177">
        <v>1</v>
      </c>
      <c r="F684" s="178"/>
      <c r="G684" s="179">
        <f>ROUND(E684*F684,2)</f>
        <v>0</v>
      </c>
      <c r="H684" s="178"/>
      <c r="I684" s="179">
        <f>ROUND(E684*H684,2)</f>
        <v>0</v>
      </c>
      <c r="J684" s="178"/>
      <c r="K684" s="179">
        <f>ROUND(E684*J684,2)</f>
        <v>0</v>
      </c>
      <c r="L684" s="179">
        <v>21</v>
      </c>
      <c r="M684" s="179">
        <f>G684*(1+L684/100)</f>
        <v>0</v>
      </c>
      <c r="N684" s="179">
        <v>0</v>
      </c>
      <c r="O684" s="179">
        <f>ROUND(E684*N684,2)</f>
        <v>0</v>
      </c>
      <c r="P684" s="179">
        <v>0</v>
      </c>
      <c r="Q684" s="179">
        <f>ROUND(E684*P684,2)</f>
        <v>0</v>
      </c>
      <c r="R684" s="179"/>
      <c r="S684" s="179" t="s">
        <v>342</v>
      </c>
      <c r="T684" s="180" t="s">
        <v>311</v>
      </c>
      <c r="U684" s="160">
        <v>0</v>
      </c>
      <c r="V684" s="160">
        <f>ROUND(E684*U684,2)</f>
        <v>0</v>
      </c>
      <c r="W684" s="160"/>
      <c r="X684" s="150"/>
      <c r="Y684" s="150"/>
      <c r="Z684" s="150"/>
      <c r="AA684" s="150"/>
      <c r="AB684" s="150"/>
      <c r="AC684" s="150"/>
      <c r="AD684" s="150"/>
      <c r="AE684" s="150"/>
      <c r="AF684" s="150"/>
      <c r="AG684" s="150" t="s">
        <v>499</v>
      </c>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242"/>
      <c r="D685" s="243"/>
      <c r="E685" s="243"/>
      <c r="F685" s="243"/>
      <c r="G685" s="243"/>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315</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74">
        <v>326</v>
      </c>
      <c r="B686" s="175" t="s">
        <v>2461</v>
      </c>
      <c r="C686" s="185" t="s">
        <v>2462</v>
      </c>
      <c r="D686" s="176" t="s">
        <v>929</v>
      </c>
      <c r="E686" s="177">
        <v>1</v>
      </c>
      <c r="F686" s="178"/>
      <c r="G686" s="179">
        <f>ROUND(E686*F686,2)</f>
        <v>0</v>
      </c>
      <c r="H686" s="178"/>
      <c r="I686" s="179">
        <f>ROUND(E686*H686,2)</f>
        <v>0</v>
      </c>
      <c r="J686" s="178"/>
      <c r="K686" s="179">
        <f>ROUND(E686*J686,2)</f>
        <v>0</v>
      </c>
      <c r="L686" s="179">
        <v>21</v>
      </c>
      <c r="M686" s="179">
        <f>G686*(1+L686/100)</f>
        <v>0</v>
      </c>
      <c r="N686" s="179">
        <v>0</v>
      </c>
      <c r="O686" s="179">
        <f>ROUND(E686*N686,2)</f>
        <v>0</v>
      </c>
      <c r="P686" s="179">
        <v>0</v>
      </c>
      <c r="Q686" s="179">
        <f>ROUND(E686*P686,2)</f>
        <v>0</v>
      </c>
      <c r="R686" s="179"/>
      <c r="S686" s="179" t="s">
        <v>342</v>
      </c>
      <c r="T686" s="180" t="s">
        <v>311</v>
      </c>
      <c r="U686" s="160">
        <v>0</v>
      </c>
      <c r="V686" s="160">
        <f>ROUND(E686*U686,2)</f>
        <v>0</v>
      </c>
      <c r="W686" s="160"/>
      <c r="X686" s="150"/>
      <c r="Y686" s="150"/>
      <c r="Z686" s="150"/>
      <c r="AA686" s="150"/>
      <c r="AB686" s="150"/>
      <c r="AC686" s="150"/>
      <c r="AD686" s="150"/>
      <c r="AE686" s="150"/>
      <c r="AF686" s="150"/>
      <c r="AG686" s="150" t="s">
        <v>499</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242"/>
      <c r="D687" s="243"/>
      <c r="E687" s="243"/>
      <c r="F687" s="243"/>
      <c r="G687" s="243"/>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315</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x14ac:dyDescent="0.2">
      <c r="A688" s="168" t="s">
        <v>305</v>
      </c>
      <c r="B688" s="169" t="s">
        <v>203</v>
      </c>
      <c r="C688" s="184" t="s">
        <v>204</v>
      </c>
      <c r="D688" s="170"/>
      <c r="E688" s="171"/>
      <c r="F688" s="172"/>
      <c r="G688" s="172">
        <f>SUMIF(AG689:AG725,"&lt;&gt;NOR",G689:G725)</f>
        <v>0</v>
      </c>
      <c r="H688" s="172"/>
      <c r="I688" s="172">
        <f>SUM(I689:I725)</f>
        <v>0</v>
      </c>
      <c r="J688" s="172"/>
      <c r="K688" s="172">
        <f>SUM(K689:K725)</f>
        <v>0</v>
      </c>
      <c r="L688" s="172"/>
      <c r="M688" s="172">
        <f>SUM(M689:M725)</f>
        <v>0</v>
      </c>
      <c r="N688" s="172"/>
      <c r="O688" s="172">
        <f>SUM(O689:O725)</f>
        <v>0</v>
      </c>
      <c r="P688" s="172"/>
      <c r="Q688" s="172">
        <f>SUM(Q689:Q725)</f>
        <v>0</v>
      </c>
      <c r="R688" s="172"/>
      <c r="S688" s="172"/>
      <c r="T688" s="173"/>
      <c r="U688" s="167"/>
      <c r="V688" s="167">
        <f>SUM(V689:V725)</f>
        <v>0</v>
      </c>
      <c r="W688" s="167"/>
      <c r="AG688" t="s">
        <v>306</v>
      </c>
    </row>
    <row r="689" spans="1:60" outlineLevel="1" x14ac:dyDescent="0.2">
      <c r="A689" s="174">
        <v>327</v>
      </c>
      <c r="B689" s="175" t="s">
        <v>2463</v>
      </c>
      <c r="C689" s="185" t="s">
        <v>2464</v>
      </c>
      <c r="D689" s="176" t="s">
        <v>1962</v>
      </c>
      <c r="E689" s="177">
        <v>1</v>
      </c>
      <c r="F689" s="178"/>
      <c r="G689" s="179">
        <f>ROUND(E689*F689,2)</f>
        <v>0</v>
      </c>
      <c r="H689" s="178"/>
      <c r="I689" s="179">
        <f>ROUND(E689*H689,2)</f>
        <v>0</v>
      </c>
      <c r="J689" s="178"/>
      <c r="K689" s="179">
        <f>ROUND(E689*J689,2)</f>
        <v>0</v>
      </c>
      <c r="L689" s="179">
        <v>21</v>
      </c>
      <c r="M689" s="179">
        <f>G689*(1+L689/100)</f>
        <v>0</v>
      </c>
      <c r="N689" s="179">
        <v>0</v>
      </c>
      <c r="O689" s="179">
        <f>ROUND(E689*N689,2)</f>
        <v>0</v>
      </c>
      <c r="P689" s="179">
        <v>0</v>
      </c>
      <c r="Q689" s="179">
        <f>ROUND(E689*P689,2)</f>
        <v>0</v>
      </c>
      <c r="R689" s="179"/>
      <c r="S689" s="179" t="s">
        <v>342</v>
      </c>
      <c r="T689" s="180" t="s">
        <v>311</v>
      </c>
      <c r="U689" s="160">
        <v>0</v>
      </c>
      <c r="V689" s="160">
        <f>ROUND(E689*U689,2)</f>
        <v>0</v>
      </c>
      <c r="W689" s="160"/>
      <c r="X689" s="150"/>
      <c r="Y689" s="150"/>
      <c r="Z689" s="150"/>
      <c r="AA689" s="150"/>
      <c r="AB689" s="150"/>
      <c r="AC689" s="150"/>
      <c r="AD689" s="150"/>
      <c r="AE689" s="150"/>
      <c r="AF689" s="150"/>
      <c r="AG689" s="150" t="s">
        <v>499</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42"/>
      <c r="D690" s="243"/>
      <c r="E690" s="243"/>
      <c r="F690" s="243"/>
      <c r="G690" s="243"/>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315</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74">
        <v>328</v>
      </c>
      <c r="B691" s="175" t="s">
        <v>2465</v>
      </c>
      <c r="C691" s="185" t="s">
        <v>2466</v>
      </c>
      <c r="D691" s="176" t="s">
        <v>1962</v>
      </c>
      <c r="E691" s="177">
        <v>20</v>
      </c>
      <c r="F691" s="178"/>
      <c r="G691" s="179">
        <f>ROUND(E691*F691,2)</f>
        <v>0</v>
      </c>
      <c r="H691" s="178"/>
      <c r="I691" s="179">
        <f>ROUND(E691*H691,2)</f>
        <v>0</v>
      </c>
      <c r="J691" s="178"/>
      <c r="K691" s="179">
        <f>ROUND(E691*J691,2)</f>
        <v>0</v>
      </c>
      <c r="L691" s="179">
        <v>21</v>
      </c>
      <c r="M691" s="179">
        <f>G691*(1+L691/100)</f>
        <v>0</v>
      </c>
      <c r="N691" s="179">
        <v>0</v>
      </c>
      <c r="O691" s="179">
        <f>ROUND(E691*N691,2)</f>
        <v>0</v>
      </c>
      <c r="P691" s="179">
        <v>0</v>
      </c>
      <c r="Q691" s="179">
        <f>ROUND(E691*P691,2)</f>
        <v>0</v>
      </c>
      <c r="R691" s="179"/>
      <c r="S691" s="179" t="s">
        <v>342</v>
      </c>
      <c r="T691" s="180" t="s">
        <v>311</v>
      </c>
      <c r="U691" s="160">
        <v>0</v>
      </c>
      <c r="V691" s="160">
        <f>ROUND(E691*U691,2)</f>
        <v>0</v>
      </c>
      <c r="W691" s="160"/>
      <c r="X691" s="150"/>
      <c r="Y691" s="150"/>
      <c r="Z691" s="150"/>
      <c r="AA691" s="150"/>
      <c r="AB691" s="150"/>
      <c r="AC691" s="150"/>
      <c r="AD691" s="150"/>
      <c r="AE691" s="150"/>
      <c r="AF691" s="150"/>
      <c r="AG691" s="150" t="s">
        <v>499</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242"/>
      <c r="D692" s="243"/>
      <c r="E692" s="243"/>
      <c r="F692" s="243"/>
      <c r="G692" s="243"/>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315</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74">
        <v>329</v>
      </c>
      <c r="B693" s="175" t="s">
        <v>2467</v>
      </c>
      <c r="C693" s="185" t="s">
        <v>2468</v>
      </c>
      <c r="D693" s="176" t="s">
        <v>1962</v>
      </c>
      <c r="E693" s="177">
        <v>1</v>
      </c>
      <c r="F693" s="178"/>
      <c r="G693" s="179">
        <f>ROUND(E693*F693,2)</f>
        <v>0</v>
      </c>
      <c r="H693" s="178"/>
      <c r="I693" s="179">
        <f>ROUND(E693*H693,2)</f>
        <v>0</v>
      </c>
      <c r="J693" s="178"/>
      <c r="K693" s="179">
        <f>ROUND(E693*J693,2)</f>
        <v>0</v>
      </c>
      <c r="L693" s="179">
        <v>21</v>
      </c>
      <c r="M693" s="179">
        <f>G693*(1+L693/100)</f>
        <v>0</v>
      </c>
      <c r="N693" s="179">
        <v>0</v>
      </c>
      <c r="O693" s="179">
        <f>ROUND(E693*N693,2)</f>
        <v>0</v>
      </c>
      <c r="P693" s="179">
        <v>0</v>
      </c>
      <c r="Q693" s="179">
        <f>ROUND(E693*P693,2)</f>
        <v>0</v>
      </c>
      <c r="R693" s="179"/>
      <c r="S693" s="179" t="s">
        <v>342</v>
      </c>
      <c r="T693" s="180" t="s">
        <v>311</v>
      </c>
      <c r="U693" s="160">
        <v>0</v>
      </c>
      <c r="V693" s="160">
        <f>ROUND(E693*U693,2)</f>
        <v>0</v>
      </c>
      <c r="W693" s="160"/>
      <c r="X693" s="150"/>
      <c r="Y693" s="150"/>
      <c r="Z693" s="150"/>
      <c r="AA693" s="150"/>
      <c r="AB693" s="150"/>
      <c r="AC693" s="150"/>
      <c r="AD693" s="150"/>
      <c r="AE693" s="150"/>
      <c r="AF693" s="150"/>
      <c r="AG693" s="150" t="s">
        <v>499</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42"/>
      <c r="D694" s="243"/>
      <c r="E694" s="243"/>
      <c r="F694" s="243"/>
      <c r="G694" s="243"/>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315</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ht="33.75" outlineLevel="1" x14ac:dyDescent="0.2">
      <c r="A695" s="174">
        <v>330</v>
      </c>
      <c r="B695" s="175" t="s">
        <v>2469</v>
      </c>
      <c r="C695" s="185" t="s">
        <v>2470</v>
      </c>
      <c r="D695" s="176" t="s">
        <v>929</v>
      </c>
      <c r="E695" s="177">
        <v>2</v>
      </c>
      <c r="F695" s="178"/>
      <c r="G695" s="179">
        <f>ROUND(E695*F695,2)</f>
        <v>0</v>
      </c>
      <c r="H695" s="178"/>
      <c r="I695" s="179">
        <f>ROUND(E695*H695,2)</f>
        <v>0</v>
      </c>
      <c r="J695" s="178"/>
      <c r="K695" s="179">
        <f>ROUND(E695*J695,2)</f>
        <v>0</v>
      </c>
      <c r="L695" s="179">
        <v>21</v>
      </c>
      <c r="M695" s="179">
        <f>G695*(1+L695/100)</f>
        <v>0</v>
      </c>
      <c r="N695" s="179">
        <v>0</v>
      </c>
      <c r="O695" s="179">
        <f>ROUND(E695*N695,2)</f>
        <v>0</v>
      </c>
      <c r="P695" s="179">
        <v>0</v>
      </c>
      <c r="Q695" s="179">
        <f>ROUND(E695*P695,2)</f>
        <v>0</v>
      </c>
      <c r="R695" s="179"/>
      <c r="S695" s="179" t="s">
        <v>342</v>
      </c>
      <c r="T695" s="180" t="s">
        <v>311</v>
      </c>
      <c r="U695" s="160">
        <v>0</v>
      </c>
      <c r="V695" s="160">
        <f>ROUND(E695*U695,2)</f>
        <v>0</v>
      </c>
      <c r="W695" s="160"/>
      <c r="X695" s="150"/>
      <c r="Y695" s="150"/>
      <c r="Z695" s="150"/>
      <c r="AA695" s="150"/>
      <c r="AB695" s="150"/>
      <c r="AC695" s="150"/>
      <c r="AD695" s="150"/>
      <c r="AE695" s="150"/>
      <c r="AF695" s="150"/>
      <c r="AG695" s="150" t="s">
        <v>499</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44" t="s">
        <v>2471</v>
      </c>
      <c r="D696" s="245"/>
      <c r="E696" s="245"/>
      <c r="F696" s="245"/>
      <c r="G696" s="245"/>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314</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246"/>
      <c r="D697" s="247"/>
      <c r="E697" s="247"/>
      <c r="F697" s="247"/>
      <c r="G697" s="247"/>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315</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ht="22.5" outlineLevel="1" x14ac:dyDescent="0.2">
      <c r="A698" s="174">
        <v>331</v>
      </c>
      <c r="B698" s="175" t="s">
        <v>2472</v>
      </c>
      <c r="C698" s="185" t="s">
        <v>2473</v>
      </c>
      <c r="D698" s="176" t="s">
        <v>929</v>
      </c>
      <c r="E698" s="177">
        <v>1</v>
      </c>
      <c r="F698" s="178"/>
      <c r="G698" s="179">
        <f>ROUND(E698*F698,2)</f>
        <v>0</v>
      </c>
      <c r="H698" s="178"/>
      <c r="I698" s="179">
        <f>ROUND(E698*H698,2)</f>
        <v>0</v>
      </c>
      <c r="J698" s="178"/>
      <c r="K698" s="179">
        <f>ROUND(E698*J698,2)</f>
        <v>0</v>
      </c>
      <c r="L698" s="179">
        <v>21</v>
      </c>
      <c r="M698" s="179">
        <f>G698*(1+L698/100)</f>
        <v>0</v>
      </c>
      <c r="N698" s="179">
        <v>0</v>
      </c>
      <c r="O698" s="179">
        <f>ROUND(E698*N698,2)</f>
        <v>0</v>
      </c>
      <c r="P698" s="179">
        <v>0</v>
      </c>
      <c r="Q698" s="179">
        <f>ROUND(E698*P698,2)</f>
        <v>0</v>
      </c>
      <c r="R698" s="179"/>
      <c r="S698" s="179" t="s">
        <v>342</v>
      </c>
      <c r="T698" s="180" t="s">
        <v>311</v>
      </c>
      <c r="U698" s="160">
        <v>0</v>
      </c>
      <c r="V698" s="160">
        <f>ROUND(E698*U698,2)</f>
        <v>0</v>
      </c>
      <c r="W698" s="160"/>
      <c r="X698" s="150"/>
      <c r="Y698" s="150"/>
      <c r="Z698" s="150"/>
      <c r="AA698" s="150"/>
      <c r="AB698" s="150"/>
      <c r="AC698" s="150"/>
      <c r="AD698" s="150"/>
      <c r="AE698" s="150"/>
      <c r="AF698" s="150"/>
      <c r="AG698" s="150" t="s">
        <v>499</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242"/>
      <c r="D699" s="243"/>
      <c r="E699" s="243"/>
      <c r="F699" s="243"/>
      <c r="G699" s="243"/>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315</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ht="22.5" outlineLevel="1" x14ac:dyDescent="0.2">
      <c r="A700" s="174">
        <v>332</v>
      </c>
      <c r="B700" s="175" t="s">
        <v>2474</v>
      </c>
      <c r="C700" s="185" t="s">
        <v>2475</v>
      </c>
      <c r="D700" s="176" t="s">
        <v>929</v>
      </c>
      <c r="E700" s="177">
        <v>1</v>
      </c>
      <c r="F700" s="178"/>
      <c r="G700" s="179">
        <f>ROUND(E700*F700,2)</f>
        <v>0</v>
      </c>
      <c r="H700" s="178"/>
      <c r="I700" s="179">
        <f>ROUND(E700*H700,2)</f>
        <v>0</v>
      </c>
      <c r="J700" s="178"/>
      <c r="K700" s="179">
        <f>ROUND(E700*J700,2)</f>
        <v>0</v>
      </c>
      <c r="L700" s="179">
        <v>21</v>
      </c>
      <c r="M700" s="179">
        <f>G700*(1+L700/100)</f>
        <v>0</v>
      </c>
      <c r="N700" s="179">
        <v>0</v>
      </c>
      <c r="O700" s="179">
        <f>ROUND(E700*N700,2)</f>
        <v>0</v>
      </c>
      <c r="P700" s="179">
        <v>0</v>
      </c>
      <c r="Q700" s="179">
        <f>ROUND(E700*P700,2)</f>
        <v>0</v>
      </c>
      <c r="R700" s="179"/>
      <c r="S700" s="179" t="s">
        <v>342</v>
      </c>
      <c r="T700" s="180" t="s">
        <v>311</v>
      </c>
      <c r="U700" s="160">
        <v>0</v>
      </c>
      <c r="V700" s="160">
        <f>ROUND(E700*U700,2)</f>
        <v>0</v>
      </c>
      <c r="W700" s="160"/>
      <c r="X700" s="150"/>
      <c r="Y700" s="150"/>
      <c r="Z700" s="150"/>
      <c r="AA700" s="150"/>
      <c r="AB700" s="150"/>
      <c r="AC700" s="150"/>
      <c r="AD700" s="150"/>
      <c r="AE700" s="150"/>
      <c r="AF700" s="150"/>
      <c r="AG700" s="150" t="s">
        <v>499</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242"/>
      <c r="D701" s="243"/>
      <c r="E701" s="243"/>
      <c r="F701" s="243"/>
      <c r="G701" s="243"/>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315</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74">
        <v>333</v>
      </c>
      <c r="B702" s="175" t="s">
        <v>2476</v>
      </c>
      <c r="C702" s="185" t="s">
        <v>2477</v>
      </c>
      <c r="D702" s="176" t="s">
        <v>929</v>
      </c>
      <c r="E702" s="177">
        <v>6</v>
      </c>
      <c r="F702" s="178"/>
      <c r="G702" s="179">
        <f>ROUND(E702*F702,2)</f>
        <v>0</v>
      </c>
      <c r="H702" s="178"/>
      <c r="I702" s="179">
        <f>ROUND(E702*H702,2)</f>
        <v>0</v>
      </c>
      <c r="J702" s="178"/>
      <c r="K702" s="179">
        <f>ROUND(E702*J702,2)</f>
        <v>0</v>
      </c>
      <c r="L702" s="179">
        <v>21</v>
      </c>
      <c r="M702" s="179">
        <f>G702*(1+L702/100)</f>
        <v>0</v>
      </c>
      <c r="N702" s="179">
        <v>0</v>
      </c>
      <c r="O702" s="179">
        <f>ROUND(E702*N702,2)</f>
        <v>0</v>
      </c>
      <c r="P702" s="179">
        <v>0</v>
      </c>
      <c r="Q702" s="179">
        <f>ROUND(E702*P702,2)</f>
        <v>0</v>
      </c>
      <c r="R702" s="179"/>
      <c r="S702" s="179" t="s">
        <v>342</v>
      </c>
      <c r="T702" s="180" t="s">
        <v>311</v>
      </c>
      <c r="U702" s="160">
        <v>0</v>
      </c>
      <c r="V702" s="160">
        <f>ROUND(E702*U702,2)</f>
        <v>0</v>
      </c>
      <c r="W702" s="160"/>
      <c r="X702" s="150"/>
      <c r="Y702" s="150"/>
      <c r="Z702" s="150"/>
      <c r="AA702" s="150"/>
      <c r="AB702" s="150"/>
      <c r="AC702" s="150"/>
      <c r="AD702" s="150"/>
      <c r="AE702" s="150"/>
      <c r="AF702" s="150"/>
      <c r="AG702" s="150" t="s">
        <v>499</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42"/>
      <c r="D703" s="243"/>
      <c r="E703" s="243"/>
      <c r="F703" s="243"/>
      <c r="G703" s="243"/>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315</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74">
        <v>334</v>
      </c>
      <c r="B704" s="175" t="s">
        <v>2478</v>
      </c>
      <c r="C704" s="185" t="s">
        <v>2479</v>
      </c>
      <c r="D704" s="176" t="s">
        <v>929</v>
      </c>
      <c r="E704" s="177">
        <v>4</v>
      </c>
      <c r="F704" s="178"/>
      <c r="G704" s="179">
        <f>ROUND(E704*F704,2)</f>
        <v>0</v>
      </c>
      <c r="H704" s="178"/>
      <c r="I704" s="179">
        <f>ROUND(E704*H704,2)</f>
        <v>0</v>
      </c>
      <c r="J704" s="178"/>
      <c r="K704" s="179">
        <f>ROUND(E704*J704,2)</f>
        <v>0</v>
      </c>
      <c r="L704" s="179">
        <v>21</v>
      </c>
      <c r="M704" s="179">
        <f>G704*(1+L704/100)</f>
        <v>0</v>
      </c>
      <c r="N704" s="179">
        <v>0</v>
      </c>
      <c r="O704" s="179">
        <f>ROUND(E704*N704,2)</f>
        <v>0</v>
      </c>
      <c r="P704" s="179">
        <v>0</v>
      </c>
      <c r="Q704" s="179">
        <f>ROUND(E704*P704,2)</f>
        <v>0</v>
      </c>
      <c r="R704" s="179"/>
      <c r="S704" s="179" t="s">
        <v>342</v>
      </c>
      <c r="T704" s="180" t="s">
        <v>311</v>
      </c>
      <c r="U704" s="160">
        <v>0</v>
      </c>
      <c r="V704" s="160">
        <f>ROUND(E704*U704,2)</f>
        <v>0</v>
      </c>
      <c r="W704" s="160"/>
      <c r="X704" s="150"/>
      <c r="Y704" s="150"/>
      <c r="Z704" s="150"/>
      <c r="AA704" s="150"/>
      <c r="AB704" s="150"/>
      <c r="AC704" s="150"/>
      <c r="AD704" s="150"/>
      <c r="AE704" s="150"/>
      <c r="AF704" s="150"/>
      <c r="AG704" s="150" t="s">
        <v>499</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242"/>
      <c r="D705" s="243"/>
      <c r="E705" s="243"/>
      <c r="F705" s="243"/>
      <c r="G705" s="243"/>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315</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74">
        <v>335</v>
      </c>
      <c r="B706" s="175" t="s">
        <v>2480</v>
      </c>
      <c r="C706" s="185" t="s">
        <v>2481</v>
      </c>
      <c r="D706" s="176" t="s">
        <v>929</v>
      </c>
      <c r="E706" s="177">
        <v>9</v>
      </c>
      <c r="F706" s="178"/>
      <c r="G706" s="179">
        <f>ROUND(E706*F706,2)</f>
        <v>0</v>
      </c>
      <c r="H706" s="178"/>
      <c r="I706" s="179">
        <f>ROUND(E706*H706,2)</f>
        <v>0</v>
      </c>
      <c r="J706" s="178"/>
      <c r="K706" s="179">
        <f>ROUND(E706*J706,2)</f>
        <v>0</v>
      </c>
      <c r="L706" s="179">
        <v>21</v>
      </c>
      <c r="M706" s="179">
        <f>G706*(1+L706/100)</f>
        <v>0</v>
      </c>
      <c r="N706" s="179">
        <v>0</v>
      </c>
      <c r="O706" s="179">
        <f>ROUND(E706*N706,2)</f>
        <v>0</v>
      </c>
      <c r="P706" s="179">
        <v>0</v>
      </c>
      <c r="Q706" s="179">
        <f>ROUND(E706*P706,2)</f>
        <v>0</v>
      </c>
      <c r="R706" s="179"/>
      <c r="S706" s="179" t="s">
        <v>342</v>
      </c>
      <c r="T706" s="180" t="s">
        <v>311</v>
      </c>
      <c r="U706" s="160">
        <v>0</v>
      </c>
      <c r="V706" s="160">
        <f>ROUND(E706*U706,2)</f>
        <v>0</v>
      </c>
      <c r="W706" s="160"/>
      <c r="X706" s="150"/>
      <c r="Y706" s="150"/>
      <c r="Z706" s="150"/>
      <c r="AA706" s="150"/>
      <c r="AB706" s="150"/>
      <c r="AC706" s="150"/>
      <c r="AD706" s="150"/>
      <c r="AE706" s="150"/>
      <c r="AF706" s="150"/>
      <c r="AG706" s="150" t="s">
        <v>499</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242"/>
      <c r="D707" s="243"/>
      <c r="E707" s="243"/>
      <c r="F707" s="243"/>
      <c r="G707" s="243"/>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315</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74">
        <v>336</v>
      </c>
      <c r="B708" s="175" t="s">
        <v>2482</v>
      </c>
      <c r="C708" s="185" t="s">
        <v>2483</v>
      </c>
      <c r="D708" s="176" t="s">
        <v>929</v>
      </c>
      <c r="E708" s="177">
        <v>6</v>
      </c>
      <c r="F708" s="178"/>
      <c r="G708" s="179">
        <f>ROUND(E708*F708,2)</f>
        <v>0</v>
      </c>
      <c r="H708" s="178"/>
      <c r="I708" s="179">
        <f>ROUND(E708*H708,2)</f>
        <v>0</v>
      </c>
      <c r="J708" s="178"/>
      <c r="K708" s="179">
        <f>ROUND(E708*J708,2)</f>
        <v>0</v>
      </c>
      <c r="L708" s="179">
        <v>21</v>
      </c>
      <c r="M708" s="179">
        <f>G708*(1+L708/100)</f>
        <v>0</v>
      </c>
      <c r="N708" s="179">
        <v>0</v>
      </c>
      <c r="O708" s="179">
        <f>ROUND(E708*N708,2)</f>
        <v>0</v>
      </c>
      <c r="P708" s="179">
        <v>0</v>
      </c>
      <c r="Q708" s="179">
        <f>ROUND(E708*P708,2)</f>
        <v>0</v>
      </c>
      <c r="R708" s="179"/>
      <c r="S708" s="179" t="s">
        <v>342</v>
      </c>
      <c r="T708" s="180" t="s">
        <v>311</v>
      </c>
      <c r="U708" s="160">
        <v>0</v>
      </c>
      <c r="V708" s="160">
        <f>ROUND(E708*U708,2)</f>
        <v>0</v>
      </c>
      <c r="W708" s="160"/>
      <c r="X708" s="150"/>
      <c r="Y708" s="150"/>
      <c r="Z708" s="150"/>
      <c r="AA708" s="150"/>
      <c r="AB708" s="150"/>
      <c r="AC708" s="150"/>
      <c r="AD708" s="150"/>
      <c r="AE708" s="150"/>
      <c r="AF708" s="150"/>
      <c r="AG708" s="150" t="s">
        <v>499</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42"/>
      <c r="D709" s="243"/>
      <c r="E709" s="243"/>
      <c r="F709" s="243"/>
      <c r="G709" s="243"/>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315</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74">
        <v>337</v>
      </c>
      <c r="B710" s="175" t="s">
        <v>2484</v>
      </c>
      <c r="C710" s="185" t="s">
        <v>2485</v>
      </c>
      <c r="D710" s="176" t="s">
        <v>929</v>
      </c>
      <c r="E710" s="177">
        <v>1</v>
      </c>
      <c r="F710" s="178"/>
      <c r="G710" s="179">
        <f>ROUND(E710*F710,2)</f>
        <v>0</v>
      </c>
      <c r="H710" s="178"/>
      <c r="I710" s="179">
        <f>ROUND(E710*H710,2)</f>
        <v>0</v>
      </c>
      <c r="J710" s="178"/>
      <c r="K710" s="179">
        <f>ROUND(E710*J710,2)</f>
        <v>0</v>
      </c>
      <c r="L710" s="179">
        <v>21</v>
      </c>
      <c r="M710" s="179">
        <f>G710*(1+L710/100)</f>
        <v>0</v>
      </c>
      <c r="N710" s="179">
        <v>0</v>
      </c>
      <c r="O710" s="179">
        <f>ROUND(E710*N710,2)</f>
        <v>0</v>
      </c>
      <c r="P710" s="179">
        <v>0</v>
      </c>
      <c r="Q710" s="179">
        <f>ROUND(E710*P710,2)</f>
        <v>0</v>
      </c>
      <c r="R710" s="179"/>
      <c r="S710" s="179" t="s">
        <v>342</v>
      </c>
      <c r="T710" s="180" t="s">
        <v>311</v>
      </c>
      <c r="U710" s="160">
        <v>0</v>
      </c>
      <c r="V710" s="160">
        <f>ROUND(E710*U710,2)</f>
        <v>0</v>
      </c>
      <c r="W710" s="160"/>
      <c r="X710" s="150"/>
      <c r="Y710" s="150"/>
      <c r="Z710" s="150"/>
      <c r="AA710" s="150"/>
      <c r="AB710" s="150"/>
      <c r="AC710" s="150"/>
      <c r="AD710" s="150"/>
      <c r="AE710" s="150"/>
      <c r="AF710" s="150"/>
      <c r="AG710" s="150" t="s">
        <v>499</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42"/>
      <c r="D711" s="243"/>
      <c r="E711" s="243"/>
      <c r="F711" s="243"/>
      <c r="G711" s="243"/>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315</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74">
        <v>338</v>
      </c>
      <c r="B712" s="175" t="s">
        <v>2486</v>
      </c>
      <c r="C712" s="185" t="s">
        <v>2487</v>
      </c>
      <c r="D712" s="176" t="s">
        <v>929</v>
      </c>
      <c r="E712" s="177">
        <v>2</v>
      </c>
      <c r="F712" s="178"/>
      <c r="G712" s="179">
        <f>ROUND(E712*F712,2)</f>
        <v>0</v>
      </c>
      <c r="H712" s="178"/>
      <c r="I712" s="179">
        <f>ROUND(E712*H712,2)</f>
        <v>0</v>
      </c>
      <c r="J712" s="178"/>
      <c r="K712" s="179">
        <f>ROUND(E712*J712,2)</f>
        <v>0</v>
      </c>
      <c r="L712" s="179">
        <v>21</v>
      </c>
      <c r="M712" s="179">
        <f>G712*(1+L712/100)</f>
        <v>0</v>
      </c>
      <c r="N712" s="179">
        <v>0</v>
      </c>
      <c r="O712" s="179">
        <f>ROUND(E712*N712,2)</f>
        <v>0</v>
      </c>
      <c r="P712" s="179">
        <v>0</v>
      </c>
      <c r="Q712" s="179">
        <f>ROUND(E712*P712,2)</f>
        <v>0</v>
      </c>
      <c r="R712" s="179"/>
      <c r="S712" s="179" t="s">
        <v>342</v>
      </c>
      <c r="T712" s="180" t="s">
        <v>311</v>
      </c>
      <c r="U712" s="160">
        <v>0</v>
      </c>
      <c r="V712" s="160">
        <f>ROUND(E712*U712,2)</f>
        <v>0</v>
      </c>
      <c r="W712" s="160"/>
      <c r="X712" s="150"/>
      <c r="Y712" s="150"/>
      <c r="Z712" s="150"/>
      <c r="AA712" s="150"/>
      <c r="AB712" s="150"/>
      <c r="AC712" s="150"/>
      <c r="AD712" s="150"/>
      <c r="AE712" s="150"/>
      <c r="AF712" s="150"/>
      <c r="AG712" s="150" t="s">
        <v>499</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242"/>
      <c r="D713" s="243"/>
      <c r="E713" s="243"/>
      <c r="F713" s="243"/>
      <c r="G713" s="243"/>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315</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74">
        <v>339</v>
      </c>
      <c r="B714" s="175" t="s">
        <v>2488</v>
      </c>
      <c r="C714" s="185" t="s">
        <v>2489</v>
      </c>
      <c r="D714" s="176" t="s">
        <v>1962</v>
      </c>
      <c r="E714" s="177">
        <v>6</v>
      </c>
      <c r="F714" s="178"/>
      <c r="G714" s="179">
        <f>ROUND(E714*F714,2)</f>
        <v>0</v>
      </c>
      <c r="H714" s="178"/>
      <c r="I714" s="179">
        <f>ROUND(E714*H714,2)</f>
        <v>0</v>
      </c>
      <c r="J714" s="178"/>
      <c r="K714" s="179">
        <f>ROUND(E714*J714,2)</f>
        <v>0</v>
      </c>
      <c r="L714" s="179">
        <v>21</v>
      </c>
      <c r="M714" s="179">
        <f>G714*(1+L714/100)</f>
        <v>0</v>
      </c>
      <c r="N714" s="179">
        <v>0</v>
      </c>
      <c r="O714" s="179">
        <f>ROUND(E714*N714,2)</f>
        <v>0</v>
      </c>
      <c r="P714" s="179">
        <v>0</v>
      </c>
      <c r="Q714" s="179">
        <f>ROUND(E714*P714,2)</f>
        <v>0</v>
      </c>
      <c r="R714" s="179"/>
      <c r="S714" s="179" t="s">
        <v>342</v>
      </c>
      <c r="T714" s="180" t="s">
        <v>311</v>
      </c>
      <c r="U714" s="160">
        <v>0</v>
      </c>
      <c r="V714" s="160">
        <f>ROUND(E714*U714,2)</f>
        <v>0</v>
      </c>
      <c r="W714" s="160"/>
      <c r="X714" s="150"/>
      <c r="Y714" s="150"/>
      <c r="Z714" s="150"/>
      <c r="AA714" s="150"/>
      <c r="AB714" s="150"/>
      <c r="AC714" s="150"/>
      <c r="AD714" s="150"/>
      <c r="AE714" s="150"/>
      <c r="AF714" s="150"/>
      <c r="AG714" s="150" t="s">
        <v>1963</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42"/>
      <c r="D715" s="243"/>
      <c r="E715" s="243"/>
      <c r="F715" s="243"/>
      <c r="G715" s="243"/>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315</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4">
        <v>340</v>
      </c>
      <c r="B716" s="175" t="s">
        <v>2490</v>
      </c>
      <c r="C716" s="185" t="s">
        <v>2491</v>
      </c>
      <c r="D716" s="176" t="s">
        <v>1962</v>
      </c>
      <c r="E716" s="177">
        <v>12</v>
      </c>
      <c r="F716" s="178"/>
      <c r="G716" s="179">
        <f>ROUND(E716*F716,2)</f>
        <v>0</v>
      </c>
      <c r="H716" s="178"/>
      <c r="I716" s="179">
        <f>ROUND(E716*H716,2)</f>
        <v>0</v>
      </c>
      <c r="J716" s="178"/>
      <c r="K716" s="179">
        <f>ROUND(E716*J716,2)</f>
        <v>0</v>
      </c>
      <c r="L716" s="179">
        <v>21</v>
      </c>
      <c r="M716" s="179">
        <f>G716*(1+L716/100)</f>
        <v>0</v>
      </c>
      <c r="N716" s="179">
        <v>0</v>
      </c>
      <c r="O716" s="179">
        <f>ROUND(E716*N716,2)</f>
        <v>0</v>
      </c>
      <c r="P716" s="179">
        <v>0</v>
      </c>
      <c r="Q716" s="179">
        <f>ROUND(E716*P716,2)</f>
        <v>0</v>
      </c>
      <c r="R716" s="179"/>
      <c r="S716" s="179" t="s">
        <v>342</v>
      </c>
      <c r="T716" s="180" t="s">
        <v>311</v>
      </c>
      <c r="U716" s="160">
        <v>0</v>
      </c>
      <c r="V716" s="160">
        <f>ROUND(E716*U716,2)</f>
        <v>0</v>
      </c>
      <c r="W716" s="160"/>
      <c r="X716" s="150"/>
      <c r="Y716" s="150"/>
      <c r="Z716" s="150"/>
      <c r="AA716" s="150"/>
      <c r="AB716" s="150"/>
      <c r="AC716" s="150"/>
      <c r="AD716" s="150"/>
      <c r="AE716" s="150"/>
      <c r="AF716" s="150"/>
      <c r="AG716" s="150" t="s">
        <v>1963</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42"/>
      <c r="D717" s="243"/>
      <c r="E717" s="243"/>
      <c r="F717" s="243"/>
      <c r="G717" s="243"/>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315</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74">
        <v>341</v>
      </c>
      <c r="B718" s="175" t="s">
        <v>2492</v>
      </c>
      <c r="C718" s="185" t="s">
        <v>2493</v>
      </c>
      <c r="D718" s="176" t="s">
        <v>1962</v>
      </c>
      <c r="E718" s="177">
        <v>27</v>
      </c>
      <c r="F718" s="178"/>
      <c r="G718" s="179">
        <f>ROUND(E718*F718,2)</f>
        <v>0</v>
      </c>
      <c r="H718" s="178"/>
      <c r="I718" s="179">
        <f>ROUND(E718*H718,2)</f>
        <v>0</v>
      </c>
      <c r="J718" s="178"/>
      <c r="K718" s="179">
        <f>ROUND(E718*J718,2)</f>
        <v>0</v>
      </c>
      <c r="L718" s="179">
        <v>21</v>
      </c>
      <c r="M718" s="179">
        <f>G718*(1+L718/100)</f>
        <v>0</v>
      </c>
      <c r="N718" s="179">
        <v>0</v>
      </c>
      <c r="O718" s="179">
        <f>ROUND(E718*N718,2)</f>
        <v>0</v>
      </c>
      <c r="P718" s="179">
        <v>0</v>
      </c>
      <c r="Q718" s="179">
        <f>ROUND(E718*P718,2)</f>
        <v>0</v>
      </c>
      <c r="R718" s="179"/>
      <c r="S718" s="179" t="s">
        <v>342</v>
      </c>
      <c r="T718" s="180" t="s">
        <v>311</v>
      </c>
      <c r="U718" s="160">
        <v>0</v>
      </c>
      <c r="V718" s="160">
        <f>ROUND(E718*U718,2)</f>
        <v>0</v>
      </c>
      <c r="W718" s="160"/>
      <c r="X718" s="150"/>
      <c r="Y718" s="150"/>
      <c r="Z718" s="150"/>
      <c r="AA718" s="150"/>
      <c r="AB718" s="150"/>
      <c r="AC718" s="150"/>
      <c r="AD718" s="150"/>
      <c r="AE718" s="150"/>
      <c r="AF718" s="150"/>
      <c r="AG718" s="150" t="s">
        <v>1963</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242"/>
      <c r="D719" s="243"/>
      <c r="E719" s="243"/>
      <c r="F719" s="243"/>
      <c r="G719" s="243"/>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315</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74">
        <v>342</v>
      </c>
      <c r="B720" s="175" t="s">
        <v>2494</v>
      </c>
      <c r="C720" s="185" t="s">
        <v>2495</v>
      </c>
      <c r="D720" s="176" t="s">
        <v>1962</v>
      </c>
      <c r="E720" s="177">
        <v>3</v>
      </c>
      <c r="F720" s="178"/>
      <c r="G720" s="179">
        <f>ROUND(E720*F720,2)</f>
        <v>0</v>
      </c>
      <c r="H720" s="178"/>
      <c r="I720" s="179">
        <f>ROUND(E720*H720,2)</f>
        <v>0</v>
      </c>
      <c r="J720" s="178"/>
      <c r="K720" s="179">
        <f>ROUND(E720*J720,2)</f>
        <v>0</v>
      </c>
      <c r="L720" s="179">
        <v>21</v>
      </c>
      <c r="M720" s="179">
        <f>G720*(1+L720/100)</f>
        <v>0</v>
      </c>
      <c r="N720" s="179">
        <v>0</v>
      </c>
      <c r="O720" s="179">
        <f>ROUND(E720*N720,2)</f>
        <v>0</v>
      </c>
      <c r="P720" s="179">
        <v>0</v>
      </c>
      <c r="Q720" s="179">
        <f>ROUND(E720*P720,2)</f>
        <v>0</v>
      </c>
      <c r="R720" s="179"/>
      <c r="S720" s="179" t="s">
        <v>342</v>
      </c>
      <c r="T720" s="180" t="s">
        <v>311</v>
      </c>
      <c r="U720" s="160">
        <v>0</v>
      </c>
      <c r="V720" s="160">
        <f>ROUND(E720*U720,2)</f>
        <v>0</v>
      </c>
      <c r="W720" s="160"/>
      <c r="X720" s="150"/>
      <c r="Y720" s="150"/>
      <c r="Z720" s="150"/>
      <c r="AA720" s="150"/>
      <c r="AB720" s="150"/>
      <c r="AC720" s="150"/>
      <c r="AD720" s="150"/>
      <c r="AE720" s="150"/>
      <c r="AF720" s="150"/>
      <c r="AG720" s="150" t="s">
        <v>1963</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242"/>
      <c r="D721" s="243"/>
      <c r="E721" s="243"/>
      <c r="F721" s="243"/>
      <c r="G721" s="243"/>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315</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74">
        <v>343</v>
      </c>
      <c r="B722" s="175" t="s">
        <v>2496</v>
      </c>
      <c r="C722" s="185" t="s">
        <v>2497</v>
      </c>
      <c r="D722" s="176" t="s">
        <v>1962</v>
      </c>
      <c r="E722" s="177">
        <v>3</v>
      </c>
      <c r="F722" s="178"/>
      <c r="G722" s="179">
        <f>ROUND(E722*F722,2)</f>
        <v>0</v>
      </c>
      <c r="H722" s="178"/>
      <c r="I722" s="179">
        <f>ROUND(E722*H722,2)</f>
        <v>0</v>
      </c>
      <c r="J722" s="178"/>
      <c r="K722" s="179">
        <f>ROUND(E722*J722,2)</f>
        <v>0</v>
      </c>
      <c r="L722" s="179">
        <v>21</v>
      </c>
      <c r="M722" s="179">
        <f>G722*(1+L722/100)</f>
        <v>0</v>
      </c>
      <c r="N722" s="179">
        <v>0</v>
      </c>
      <c r="O722" s="179">
        <f>ROUND(E722*N722,2)</f>
        <v>0</v>
      </c>
      <c r="P722" s="179">
        <v>0</v>
      </c>
      <c r="Q722" s="179">
        <f>ROUND(E722*P722,2)</f>
        <v>0</v>
      </c>
      <c r="R722" s="179"/>
      <c r="S722" s="179" t="s">
        <v>342</v>
      </c>
      <c r="T722" s="180" t="s">
        <v>311</v>
      </c>
      <c r="U722" s="160">
        <v>0</v>
      </c>
      <c r="V722" s="160">
        <f>ROUND(E722*U722,2)</f>
        <v>0</v>
      </c>
      <c r="W722" s="160"/>
      <c r="X722" s="150"/>
      <c r="Y722" s="150"/>
      <c r="Z722" s="150"/>
      <c r="AA722" s="150"/>
      <c r="AB722" s="150"/>
      <c r="AC722" s="150"/>
      <c r="AD722" s="150"/>
      <c r="AE722" s="150"/>
      <c r="AF722" s="150"/>
      <c r="AG722" s="150" t="s">
        <v>1963</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242"/>
      <c r="D723" s="243"/>
      <c r="E723" s="243"/>
      <c r="F723" s="243"/>
      <c r="G723" s="243"/>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315</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74">
        <v>344</v>
      </c>
      <c r="B724" s="175" t="s">
        <v>1061</v>
      </c>
      <c r="C724" s="185" t="s">
        <v>2498</v>
      </c>
      <c r="D724" s="176" t="s">
        <v>1962</v>
      </c>
      <c r="E724" s="177">
        <v>3</v>
      </c>
      <c r="F724" s="178"/>
      <c r="G724" s="179">
        <f>ROUND(E724*F724,2)</f>
        <v>0</v>
      </c>
      <c r="H724" s="178"/>
      <c r="I724" s="179">
        <f>ROUND(E724*H724,2)</f>
        <v>0</v>
      </c>
      <c r="J724" s="178"/>
      <c r="K724" s="179">
        <f>ROUND(E724*J724,2)</f>
        <v>0</v>
      </c>
      <c r="L724" s="179">
        <v>21</v>
      </c>
      <c r="M724" s="179">
        <f>G724*(1+L724/100)</f>
        <v>0</v>
      </c>
      <c r="N724" s="179">
        <v>0</v>
      </c>
      <c r="O724" s="179">
        <f>ROUND(E724*N724,2)</f>
        <v>0</v>
      </c>
      <c r="P724" s="179">
        <v>0</v>
      </c>
      <c r="Q724" s="179">
        <f>ROUND(E724*P724,2)</f>
        <v>0</v>
      </c>
      <c r="R724" s="179"/>
      <c r="S724" s="179" t="s">
        <v>342</v>
      </c>
      <c r="T724" s="180" t="s">
        <v>311</v>
      </c>
      <c r="U724" s="160">
        <v>0</v>
      </c>
      <c r="V724" s="160">
        <f>ROUND(E724*U724,2)</f>
        <v>0</v>
      </c>
      <c r="W724" s="160"/>
      <c r="X724" s="150"/>
      <c r="Y724" s="150"/>
      <c r="Z724" s="150"/>
      <c r="AA724" s="150"/>
      <c r="AB724" s="150"/>
      <c r="AC724" s="150"/>
      <c r="AD724" s="150"/>
      <c r="AE724" s="150"/>
      <c r="AF724" s="150"/>
      <c r="AG724" s="150" t="s">
        <v>1963</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242"/>
      <c r="D725" s="243"/>
      <c r="E725" s="243"/>
      <c r="F725" s="243"/>
      <c r="G725" s="243"/>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315</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x14ac:dyDescent="0.2">
      <c r="A726" s="168" t="s">
        <v>305</v>
      </c>
      <c r="B726" s="169" t="s">
        <v>205</v>
      </c>
      <c r="C726" s="184" t="s">
        <v>206</v>
      </c>
      <c r="D726" s="170"/>
      <c r="E726" s="171"/>
      <c r="F726" s="172"/>
      <c r="G726" s="172">
        <f>SUMIF(AG727:AG728,"&lt;&gt;NOR",G727:G728)</f>
        <v>0</v>
      </c>
      <c r="H726" s="172"/>
      <c r="I726" s="172">
        <f>SUM(I727:I728)</f>
        <v>0</v>
      </c>
      <c r="J726" s="172"/>
      <c r="K726" s="172">
        <f>SUM(K727:K728)</f>
        <v>0</v>
      </c>
      <c r="L726" s="172"/>
      <c r="M726" s="172">
        <f>SUM(M727:M728)</f>
        <v>0</v>
      </c>
      <c r="N726" s="172"/>
      <c r="O726" s="172">
        <f>SUM(O727:O728)</f>
        <v>0</v>
      </c>
      <c r="P726" s="172"/>
      <c r="Q726" s="172">
        <f>SUM(Q727:Q728)</f>
        <v>0</v>
      </c>
      <c r="R726" s="172"/>
      <c r="S726" s="172"/>
      <c r="T726" s="173"/>
      <c r="U726" s="167"/>
      <c r="V726" s="167">
        <f>SUM(V727:V728)</f>
        <v>0</v>
      </c>
      <c r="W726" s="167"/>
      <c r="AG726" t="s">
        <v>306</v>
      </c>
    </row>
    <row r="727" spans="1:60" outlineLevel="1" x14ac:dyDescent="0.2">
      <c r="A727" s="174">
        <v>345</v>
      </c>
      <c r="B727" s="175" t="s">
        <v>2499</v>
      </c>
      <c r="C727" s="185" t="s">
        <v>2500</v>
      </c>
      <c r="D727" s="176" t="s">
        <v>929</v>
      </c>
      <c r="E727" s="177">
        <v>1</v>
      </c>
      <c r="F727" s="178"/>
      <c r="G727" s="179">
        <f>ROUND(E727*F727,2)</f>
        <v>0</v>
      </c>
      <c r="H727" s="178"/>
      <c r="I727" s="179">
        <f>ROUND(E727*H727,2)</f>
        <v>0</v>
      </c>
      <c r="J727" s="178"/>
      <c r="K727" s="179">
        <f>ROUND(E727*J727,2)</f>
        <v>0</v>
      </c>
      <c r="L727" s="179">
        <v>21</v>
      </c>
      <c r="M727" s="179">
        <f>G727*(1+L727/100)</f>
        <v>0</v>
      </c>
      <c r="N727" s="179">
        <v>0</v>
      </c>
      <c r="O727" s="179">
        <f>ROUND(E727*N727,2)</f>
        <v>0</v>
      </c>
      <c r="P727" s="179">
        <v>0</v>
      </c>
      <c r="Q727" s="179">
        <f>ROUND(E727*P727,2)</f>
        <v>0</v>
      </c>
      <c r="R727" s="179"/>
      <c r="S727" s="179" t="s">
        <v>342</v>
      </c>
      <c r="T727" s="180" t="s">
        <v>311</v>
      </c>
      <c r="U727" s="160">
        <v>0</v>
      </c>
      <c r="V727" s="160">
        <f>ROUND(E727*U727,2)</f>
        <v>0</v>
      </c>
      <c r="W727" s="160"/>
      <c r="X727" s="150"/>
      <c r="Y727" s="150"/>
      <c r="Z727" s="150"/>
      <c r="AA727" s="150"/>
      <c r="AB727" s="150"/>
      <c r="AC727" s="150"/>
      <c r="AD727" s="150"/>
      <c r="AE727" s="150"/>
      <c r="AF727" s="150"/>
      <c r="AG727" s="150" t="s">
        <v>499</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42"/>
      <c r="D728" s="243"/>
      <c r="E728" s="243"/>
      <c r="F728" s="243"/>
      <c r="G728" s="243"/>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315</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x14ac:dyDescent="0.2">
      <c r="A729" s="168" t="s">
        <v>305</v>
      </c>
      <c r="B729" s="169" t="s">
        <v>207</v>
      </c>
      <c r="C729" s="184" t="s">
        <v>208</v>
      </c>
      <c r="D729" s="170"/>
      <c r="E729" s="171"/>
      <c r="F729" s="172"/>
      <c r="G729" s="172">
        <f>SUMIF(AG730:AG835,"&lt;&gt;NOR",G730:G835)</f>
        <v>0</v>
      </c>
      <c r="H729" s="172"/>
      <c r="I729" s="172">
        <f>SUM(I730:I835)</f>
        <v>0</v>
      </c>
      <c r="J729" s="172"/>
      <c r="K729" s="172">
        <f>SUM(K730:K835)</f>
        <v>0</v>
      </c>
      <c r="L729" s="172"/>
      <c r="M729" s="172">
        <f>SUM(M730:M835)</f>
        <v>0</v>
      </c>
      <c r="N729" s="172"/>
      <c r="O729" s="172">
        <f>SUM(O730:O835)</f>
        <v>0</v>
      </c>
      <c r="P729" s="172"/>
      <c r="Q729" s="172">
        <f>SUM(Q730:Q835)</f>
        <v>0</v>
      </c>
      <c r="R729" s="172"/>
      <c r="S729" s="172"/>
      <c r="T729" s="173"/>
      <c r="U729" s="167"/>
      <c r="V729" s="167">
        <f>SUM(V730:V835)</f>
        <v>0</v>
      </c>
      <c r="W729" s="167"/>
      <c r="AG729" t="s">
        <v>306</v>
      </c>
    </row>
    <row r="730" spans="1:60" ht="22.5" outlineLevel="1" x14ac:dyDescent="0.2">
      <c r="A730" s="174">
        <v>346</v>
      </c>
      <c r="B730" s="175" t="s">
        <v>2501</v>
      </c>
      <c r="C730" s="185" t="s">
        <v>2502</v>
      </c>
      <c r="D730" s="176" t="s">
        <v>929</v>
      </c>
      <c r="E730" s="177">
        <v>4</v>
      </c>
      <c r="F730" s="178"/>
      <c r="G730" s="179">
        <f>ROUND(E730*F730,2)</f>
        <v>0</v>
      </c>
      <c r="H730" s="178"/>
      <c r="I730" s="179">
        <f>ROUND(E730*H730,2)</f>
        <v>0</v>
      </c>
      <c r="J730" s="178"/>
      <c r="K730" s="179">
        <f>ROUND(E730*J730,2)</f>
        <v>0</v>
      </c>
      <c r="L730" s="179">
        <v>21</v>
      </c>
      <c r="M730" s="179">
        <f>G730*(1+L730/100)</f>
        <v>0</v>
      </c>
      <c r="N730" s="179">
        <v>0</v>
      </c>
      <c r="O730" s="179">
        <f>ROUND(E730*N730,2)</f>
        <v>0</v>
      </c>
      <c r="P730" s="179">
        <v>0</v>
      </c>
      <c r="Q730" s="179">
        <f>ROUND(E730*P730,2)</f>
        <v>0</v>
      </c>
      <c r="R730" s="179"/>
      <c r="S730" s="179" t="s">
        <v>342</v>
      </c>
      <c r="T730" s="180" t="s">
        <v>311</v>
      </c>
      <c r="U730" s="160">
        <v>0</v>
      </c>
      <c r="V730" s="160">
        <f>ROUND(E730*U730,2)</f>
        <v>0</v>
      </c>
      <c r="W730" s="160"/>
      <c r="X730" s="150"/>
      <c r="Y730" s="150"/>
      <c r="Z730" s="150"/>
      <c r="AA730" s="150"/>
      <c r="AB730" s="150"/>
      <c r="AC730" s="150"/>
      <c r="AD730" s="150"/>
      <c r="AE730" s="150"/>
      <c r="AF730" s="150"/>
      <c r="AG730" s="150" t="s">
        <v>499</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242"/>
      <c r="D731" s="243"/>
      <c r="E731" s="243"/>
      <c r="F731" s="243"/>
      <c r="G731" s="243"/>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315</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74">
        <v>347</v>
      </c>
      <c r="B732" s="175" t="s">
        <v>2503</v>
      </c>
      <c r="C732" s="185" t="s">
        <v>2504</v>
      </c>
      <c r="D732" s="176" t="s">
        <v>929</v>
      </c>
      <c r="E732" s="177">
        <v>4</v>
      </c>
      <c r="F732" s="178"/>
      <c r="G732" s="179">
        <f>ROUND(E732*F732,2)</f>
        <v>0</v>
      </c>
      <c r="H732" s="178"/>
      <c r="I732" s="179">
        <f>ROUND(E732*H732,2)</f>
        <v>0</v>
      </c>
      <c r="J732" s="178"/>
      <c r="K732" s="179">
        <f>ROUND(E732*J732,2)</f>
        <v>0</v>
      </c>
      <c r="L732" s="179">
        <v>21</v>
      </c>
      <c r="M732" s="179">
        <f>G732*(1+L732/100)</f>
        <v>0</v>
      </c>
      <c r="N732" s="179">
        <v>0</v>
      </c>
      <c r="O732" s="179">
        <f>ROUND(E732*N732,2)</f>
        <v>0</v>
      </c>
      <c r="P732" s="179">
        <v>0</v>
      </c>
      <c r="Q732" s="179">
        <f>ROUND(E732*P732,2)</f>
        <v>0</v>
      </c>
      <c r="R732" s="179"/>
      <c r="S732" s="179" t="s">
        <v>342</v>
      </c>
      <c r="T732" s="180" t="s">
        <v>311</v>
      </c>
      <c r="U732" s="160">
        <v>0</v>
      </c>
      <c r="V732" s="160">
        <f>ROUND(E732*U732,2)</f>
        <v>0</v>
      </c>
      <c r="W732" s="160"/>
      <c r="X732" s="150"/>
      <c r="Y732" s="150"/>
      <c r="Z732" s="150"/>
      <c r="AA732" s="150"/>
      <c r="AB732" s="150"/>
      <c r="AC732" s="150"/>
      <c r="AD732" s="150"/>
      <c r="AE732" s="150"/>
      <c r="AF732" s="150"/>
      <c r="AG732" s="150" t="s">
        <v>499</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242"/>
      <c r="D733" s="243"/>
      <c r="E733" s="243"/>
      <c r="F733" s="243"/>
      <c r="G733" s="243"/>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315</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ht="22.5" outlineLevel="1" x14ac:dyDescent="0.2">
      <c r="A734" s="174">
        <v>348</v>
      </c>
      <c r="B734" s="175" t="s">
        <v>2505</v>
      </c>
      <c r="C734" s="185" t="s">
        <v>2506</v>
      </c>
      <c r="D734" s="176" t="s">
        <v>929</v>
      </c>
      <c r="E734" s="177">
        <v>4</v>
      </c>
      <c r="F734" s="178"/>
      <c r="G734" s="179">
        <f>ROUND(E734*F734,2)</f>
        <v>0</v>
      </c>
      <c r="H734" s="178"/>
      <c r="I734" s="179">
        <f>ROUND(E734*H734,2)</f>
        <v>0</v>
      </c>
      <c r="J734" s="178"/>
      <c r="K734" s="179">
        <f>ROUND(E734*J734,2)</f>
        <v>0</v>
      </c>
      <c r="L734" s="179">
        <v>21</v>
      </c>
      <c r="M734" s="179">
        <f>G734*(1+L734/100)</f>
        <v>0</v>
      </c>
      <c r="N734" s="179">
        <v>0</v>
      </c>
      <c r="O734" s="179">
        <f>ROUND(E734*N734,2)</f>
        <v>0</v>
      </c>
      <c r="P734" s="179">
        <v>0</v>
      </c>
      <c r="Q734" s="179">
        <f>ROUND(E734*P734,2)</f>
        <v>0</v>
      </c>
      <c r="R734" s="179"/>
      <c r="S734" s="179" t="s">
        <v>342</v>
      </c>
      <c r="T734" s="180" t="s">
        <v>311</v>
      </c>
      <c r="U734" s="160">
        <v>0</v>
      </c>
      <c r="V734" s="160">
        <f>ROUND(E734*U734,2)</f>
        <v>0</v>
      </c>
      <c r="W734" s="160"/>
      <c r="X734" s="150"/>
      <c r="Y734" s="150"/>
      <c r="Z734" s="150"/>
      <c r="AA734" s="150"/>
      <c r="AB734" s="150"/>
      <c r="AC734" s="150"/>
      <c r="AD734" s="150"/>
      <c r="AE734" s="150"/>
      <c r="AF734" s="150"/>
      <c r="AG734" s="150" t="s">
        <v>499</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242"/>
      <c r="D735" s="243"/>
      <c r="E735" s="243"/>
      <c r="F735" s="243"/>
      <c r="G735" s="243"/>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315</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ht="22.5" outlineLevel="1" x14ac:dyDescent="0.2">
      <c r="A736" s="174">
        <v>349</v>
      </c>
      <c r="B736" s="175" t="s">
        <v>2507</v>
      </c>
      <c r="C736" s="185" t="s">
        <v>2508</v>
      </c>
      <c r="D736" s="176" t="s">
        <v>460</v>
      </c>
      <c r="E736" s="177">
        <v>40</v>
      </c>
      <c r="F736" s="178"/>
      <c r="G736" s="179">
        <f>ROUND(E736*F736,2)</f>
        <v>0</v>
      </c>
      <c r="H736" s="178"/>
      <c r="I736" s="179">
        <f>ROUND(E736*H736,2)</f>
        <v>0</v>
      </c>
      <c r="J736" s="178"/>
      <c r="K736" s="179">
        <f>ROUND(E736*J736,2)</f>
        <v>0</v>
      </c>
      <c r="L736" s="179">
        <v>21</v>
      </c>
      <c r="M736" s="179">
        <f>G736*(1+L736/100)</f>
        <v>0</v>
      </c>
      <c r="N736" s="179">
        <v>0</v>
      </c>
      <c r="O736" s="179">
        <f>ROUND(E736*N736,2)</f>
        <v>0</v>
      </c>
      <c r="P736" s="179">
        <v>0</v>
      </c>
      <c r="Q736" s="179">
        <f>ROUND(E736*P736,2)</f>
        <v>0</v>
      </c>
      <c r="R736" s="179"/>
      <c r="S736" s="179" t="s">
        <v>342</v>
      </c>
      <c r="T736" s="180" t="s">
        <v>311</v>
      </c>
      <c r="U736" s="160">
        <v>0</v>
      </c>
      <c r="V736" s="160">
        <f>ROUND(E736*U736,2)</f>
        <v>0</v>
      </c>
      <c r="W736" s="160"/>
      <c r="X736" s="150"/>
      <c r="Y736" s="150"/>
      <c r="Z736" s="150"/>
      <c r="AA736" s="150"/>
      <c r="AB736" s="150"/>
      <c r="AC736" s="150"/>
      <c r="AD736" s="150"/>
      <c r="AE736" s="150"/>
      <c r="AF736" s="150"/>
      <c r="AG736" s="150" t="s">
        <v>499</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242"/>
      <c r="D737" s="243"/>
      <c r="E737" s="243"/>
      <c r="F737" s="243"/>
      <c r="G737" s="243"/>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315</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74">
        <v>350</v>
      </c>
      <c r="B738" s="175" t="s">
        <v>2509</v>
      </c>
      <c r="C738" s="185" t="s">
        <v>2510</v>
      </c>
      <c r="D738" s="176" t="s">
        <v>1339</v>
      </c>
      <c r="E738" s="177">
        <v>20</v>
      </c>
      <c r="F738" s="178"/>
      <c r="G738" s="179">
        <f>ROUND(E738*F738,2)</f>
        <v>0</v>
      </c>
      <c r="H738" s="178"/>
      <c r="I738" s="179">
        <f>ROUND(E738*H738,2)</f>
        <v>0</v>
      </c>
      <c r="J738" s="178"/>
      <c r="K738" s="179">
        <f>ROUND(E738*J738,2)</f>
        <v>0</v>
      </c>
      <c r="L738" s="179">
        <v>21</v>
      </c>
      <c r="M738" s="179">
        <f>G738*(1+L738/100)</f>
        <v>0</v>
      </c>
      <c r="N738" s="179">
        <v>0</v>
      </c>
      <c r="O738" s="179">
        <f>ROUND(E738*N738,2)</f>
        <v>0</v>
      </c>
      <c r="P738" s="179">
        <v>0</v>
      </c>
      <c r="Q738" s="179">
        <f>ROUND(E738*P738,2)</f>
        <v>0</v>
      </c>
      <c r="R738" s="179"/>
      <c r="S738" s="179" t="s">
        <v>342</v>
      </c>
      <c r="T738" s="180" t="s">
        <v>311</v>
      </c>
      <c r="U738" s="160">
        <v>0</v>
      </c>
      <c r="V738" s="160">
        <f>ROUND(E738*U738,2)</f>
        <v>0</v>
      </c>
      <c r="W738" s="160"/>
      <c r="X738" s="150"/>
      <c r="Y738" s="150"/>
      <c r="Z738" s="150"/>
      <c r="AA738" s="150"/>
      <c r="AB738" s="150"/>
      <c r="AC738" s="150"/>
      <c r="AD738" s="150"/>
      <c r="AE738" s="150"/>
      <c r="AF738" s="150"/>
      <c r="AG738" s="150" t="s">
        <v>499</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242"/>
      <c r="D739" s="243"/>
      <c r="E739" s="243"/>
      <c r="F739" s="243"/>
      <c r="G739" s="243"/>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315</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74">
        <v>351</v>
      </c>
      <c r="B740" s="175" t="s">
        <v>2511</v>
      </c>
      <c r="C740" s="185" t="s">
        <v>2512</v>
      </c>
      <c r="D740" s="176" t="s">
        <v>1339</v>
      </c>
      <c r="E740" s="177">
        <v>24</v>
      </c>
      <c r="F740" s="178"/>
      <c r="G740" s="179">
        <f>ROUND(E740*F740,2)</f>
        <v>0</v>
      </c>
      <c r="H740" s="178"/>
      <c r="I740" s="179">
        <f>ROUND(E740*H740,2)</f>
        <v>0</v>
      </c>
      <c r="J740" s="178"/>
      <c r="K740" s="179">
        <f>ROUND(E740*J740,2)</f>
        <v>0</v>
      </c>
      <c r="L740" s="179">
        <v>21</v>
      </c>
      <c r="M740" s="179">
        <f>G740*(1+L740/100)</f>
        <v>0</v>
      </c>
      <c r="N740" s="179">
        <v>0</v>
      </c>
      <c r="O740" s="179">
        <f>ROUND(E740*N740,2)</f>
        <v>0</v>
      </c>
      <c r="P740" s="179">
        <v>0</v>
      </c>
      <c r="Q740" s="179">
        <f>ROUND(E740*P740,2)</f>
        <v>0</v>
      </c>
      <c r="R740" s="179"/>
      <c r="S740" s="179" t="s">
        <v>342</v>
      </c>
      <c r="T740" s="180" t="s">
        <v>311</v>
      </c>
      <c r="U740" s="160">
        <v>0</v>
      </c>
      <c r="V740" s="160">
        <f>ROUND(E740*U740,2)</f>
        <v>0</v>
      </c>
      <c r="W740" s="160"/>
      <c r="X740" s="150"/>
      <c r="Y740" s="150"/>
      <c r="Z740" s="150"/>
      <c r="AA740" s="150"/>
      <c r="AB740" s="150"/>
      <c r="AC740" s="150"/>
      <c r="AD740" s="150"/>
      <c r="AE740" s="150"/>
      <c r="AF740" s="150"/>
      <c r="AG740" s="150" t="s">
        <v>499</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242"/>
      <c r="D741" s="243"/>
      <c r="E741" s="243"/>
      <c r="F741" s="243"/>
      <c r="G741" s="243"/>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315</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ht="33.75" outlineLevel="1" x14ac:dyDescent="0.2">
      <c r="A742" s="174">
        <v>352</v>
      </c>
      <c r="B742" s="175" t="s">
        <v>2513</v>
      </c>
      <c r="C742" s="185" t="s">
        <v>2514</v>
      </c>
      <c r="D742" s="176" t="s">
        <v>929</v>
      </c>
      <c r="E742" s="177">
        <v>30</v>
      </c>
      <c r="F742" s="178"/>
      <c r="G742" s="179">
        <f>ROUND(E742*F742,2)</f>
        <v>0</v>
      </c>
      <c r="H742" s="178"/>
      <c r="I742" s="179">
        <f>ROUND(E742*H742,2)</f>
        <v>0</v>
      </c>
      <c r="J742" s="178"/>
      <c r="K742" s="179">
        <f>ROUND(E742*J742,2)</f>
        <v>0</v>
      </c>
      <c r="L742" s="179">
        <v>21</v>
      </c>
      <c r="M742" s="179">
        <f>G742*(1+L742/100)</f>
        <v>0</v>
      </c>
      <c r="N742" s="179">
        <v>0</v>
      </c>
      <c r="O742" s="179">
        <f>ROUND(E742*N742,2)</f>
        <v>0</v>
      </c>
      <c r="P742" s="179">
        <v>0</v>
      </c>
      <c r="Q742" s="179">
        <f>ROUND(E742*P742,2)</f>
        <v>0</v>
      </c>
      <c r="R742" s="179"/>
      <c r="S742" s="179" t="s">
        <v>342</v>
      </c>
      <c r="T742" s="180" t="s">
        <v>311</v>
      </c>
      <c r="U742" s="160">
        <v>0</v>
      </c>
      <c r="V742" s="160">
        <f>ROUND(E742*U742,2)</f>
        <v>0</v>
      </c>
      <c r="W742" s="160"/>
      <c r="X742" s="150"/>
      <c r="Y742" s="150"/>
      <c r="Z742" s="150"/>
      <c r="AA742" s="150"/>
      <c r="AB742" s="150"/>
      <c r="AC742" s="150"/>
      <c r="AD742" s="150"/>
      <c r="AE742" s="150"/>
      <c r="AF742" s="150"/>
      <c r="AG742" s="150" t="s">
        <v>499</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242"/>
      <c r="D743" s="243"/>
      <c r="E743" s="243"/>
      <c r="F743" s="243"/>
      <c r="G743" s="243"/>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315</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ht="33.75" outlineLevel="1" x14ac:dyDescent="0.2">
      <c r="A744" s="174">
        <v>353</v>
      </c>
      <c r="B744" s="175" t="s">
        <v>2515</v>
      </c>
      <c r="C744" s="185" t="s">
        <v>2516</v>
      </c>
      <c r="D744" s="176" t="s">
        <v>929</v>
      </c>
      <c r="E744" s="177">
        <v>13</v>
      </c>
      <c r="F744" s="178"/>
      <c r="G744" s="179">
        <f>ROUND(E744*F744,2)</f>
        <v>0</v>
      </c>
      <c r="H744" s="178"/>
      <c r="I744" s="179">
        <f>ROUND(E744*H744,2)</f>
        <v>0</v>
      </c>
      <c r="J744" s="178"/>
      <c r="K744" s="179">
        <f>ROUND(E744*J744,2)</f>
        <v>0</v>
      </c>
      <c r="L744" s="179">
        <v>21</v>
      </c>
      <c r="M744" s="179">
        <f>G744*(1+L744/100)</f>
        <v>0</v>
      </c>
      <c r="N744" s="179">
        <v>0</v>
      </c>
      <c r="O744" s="179">
        <f>ROUND(E744*N744,2)</f>
        <v>0</v>
      </c>
      <c r="P744" s="179">
        <v>0</v>
      </c>
      <c r="Q744" s="179">
        <f>ROUND(E744*P744,2)</f>
        <v>0</v>
      </c>
      <c r="R744" s="179"/>
      <c r="S744" s="179" t="s">
        <v>342</v>
      </c>
      <c r="T744" s="180" t="s">
        <v>311</v>
      </c>
      <c r="U744" s="160">
        <v>0</v>
      </c>
      <c r="V744" s="160">
        <f>ROUND(E744*U744,2)</f>
        <v>0</v>
      </c>
      <c r="W744" s="160"/>
      <c r="X744" s="150"/>
      <c r="Y744" s="150"/>
      <c r="Z744" s="150"/>
      <c r="AA744" s="150"/>
      <c r="AB744" s="150"/>
      <c r="AC744" s="150"/>
      <c r="AD744" s="150"/>
      <c r="AE744" s="150"/>
      <c r="AF744" s="150"/>
      <c r="AG744" s="150" t="s">
        <v>499</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44" t="s">
        <v>2517</v>
      </c>
      <c r="D745" s="245"/>
      <c r="E745" s="245"/>
      <c r="F745" s="245"/>
      <c r="G745" s="245"/>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314</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246"/>
      <c r="D746" s="247"/>
      <c r="E746" s="247"/>
      <c r="F746" s="247"/>
      <c r="G746" s="247"/>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315</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33.75" outlineLevel="1" x14ac:dyDescent="0.2">
      <c r="A747" s="174">
        <v>354</v>
      </c>
      <c r="B747" s="175" t="s">
        <v>2518</v>
      </c>
      <c r="C747" s="185" t="s">
        <v>2519</v>
      </c>
      <c r="D747" s="176" t="s">
        <v>929</v>
      </c>
      <c r="E747" s="177">
        <v>24</v>
      </c>
      <c r="F747" s="178"/>
      <c r="G747" s="179">
        <f>ROUND(E747*F747,2)</f>
        <v>0</v>
      </c>
      <c r="H747" s="178"/>
      <c r="I747" s="179">
        <f>ROUND(E747*H747,2)</f>
        <v>0</v>
      </c>
      <c r="J747" s="178"/>
      <c r="K747" s="179">
        <f>ROUND(E747*J747,2)</f>
        <v>0</v>
      </c>
      <c r="L747" s="179">
        <v>21</v>
      </c>
      <c r="M747" s="179">
        <f>G747*(1+L747/100)</f>
        <v>0</v>
      </c>
      <c r="N747" s="179">
        <v>0</v>
      </c>
      <c r="O747" s="179">
        <f>ROUND(E747*N747,2)</f>
        <v>0</v>
      </c>
      <c r="P747" s="179">
        <v>0</v>
      </c>
      <c r="Q747" s="179">
        <f>ROUND(E747*P747,2)</f>
        <v>0</v>
      </c>
      <c r="R747" s="179"/>
      <c r="S747" s="179" t="s">
        <v>342</v>
      </c>
      <c r="T747" s="180" t="s">
        <v>311</v>
      </c>
      <c r="U747" s="160">
        <v>0</v>
      </c>
      <c r="V747" s="160">
        <f>ROUND(E747*U747,2)</f>
        <v>0</v>
      </c>
      <c r="W747" s="160"/>
      <c r="X747" s="150"/>
      <c r="Y747" s="150"/>
      <c r="Z747" s="150"/>
      <c r="AA747" s="150"/>
      <c r="AB747" s="150"/>
      <c r="AC747" s="150"/>
      <c r="AD747" s="150"/>
      <c r="AE747" s="150"/>
      <c r="AF747" s="150"/>
      <c r="AG747" s="150" t="s">
        <v>499</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244" t="s">
        <v>2520</v>
      </c>
      <c r="D748" s="245"/>
      <c r="E748" s="245"/>
      <c r="F748" s="245"/>
      <c r="G748" s="245"/>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314</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246"/>
      <c r="D749" s="247"/>
      <c r="E749" s="247"/>
      <c r="F749" s="247"/>
      <c r="G749" s="247"/>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315</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ht="33.75" outlineLevel="1" x14ac:dyDescent="0.2">
      <c r="A750" s="174">
        <v>355</v>
      </c>
      <c r="B750" s="175" t="s">
        <v>2521</v>
      </c>
      <c r="C750" s="185" t="s">
        <v>2522</v>
      </c>
      <c r="D750" s="176" t="s">
        <v>929</v>
      </c>
      <c r="E750" s="177">
        <v>21</v>
      </c>
      <c r="F750" s="178"/>
      <c r="G750" s="179">
        <f>ROUND(E750*F750,2)</f>
        <v>0</v>
      </c>
      <c r="H750" s="178"/>
      <c r="I750" s="179">
        <f>ROUND(E750*H750,2)</f>
        <v>0</v>
      </c>
      <c r="J750" s="178"/>
      <c r="K750" s="179">
        <f>ROUND(E750*J750,2)</f>
        <v>0</v>
      </c>
      <c r="L750" s="179">
        <v>21</v>
      </c>
      <c r="M750" s="179">
        <f>G750*(1+L750/100)</f>
        <v>0</v>
      </c>
      <c r="N750" s="179">
        <v>0</v>
      </c>
      <c r="O750" s="179">
        <f>ROUND(E750*N750,2)</f>
        <v>0</v>
      </c>
      <c r="P750" s="179">
        <v>0</v>
      </c>
      <c r="Q750" s="179">
        <f>ROUND(E750*P750,2)</f>
        <v>0</v>
      </c>
      <c r="R750" s="179"/>
      <c r="S750" s="179" t="s">
        <v>342</v>
      </c>
      <c r="T750" s="180" t="s">
        <v>311</v>
      </c>
      <c r="U750" s="160">
        <v>0</v>
      </c>
      <c r="V750" s="160">
        <f>ROUND(E750*U750,2)</f>
        <v>0</v>
      </c>
      <c r="W750" s="160"/>
      <c r="X750" s="150"/>
      <c r="Y750" s="150"/>
      <c r="Z750" s="150"/>
      <c r="AA750" s="150"/>
      <c r="AB750" s="150"/>
      <c r="AC750" s="150"/>
      <c r="AD750" s="150"/>
      <c r="AE750" s="150"/>
      <c r="AF750" s="150"/>
      <c r="AG750" s="150" t="s">
        <v>499</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244" t="s">
        <v>2523</v>
      </c>
      <c r="D751" s="245"/>
      <c r="E751" s="245"/>
      <c r="F751" s="245"/>
      <c r="G751" s="245"/>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314</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246"/>
      <c r="D752" s="247"/>
      <c r="E752" s="247"/>
      <c r="F752" s="247"/>
      <c r="G752" s="247"/>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315</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ht="33.75" outlineLevel="1" x14ac:dyDescent="0.2">
      <c r="A753" s="174">
        <v>356</v>
      </c>
      <c r="B753" s="175" t="s">
        <v>2524</v>
      </c>
      <c r="C753" s="185" t="s">
        <v>2525</v>
      </c>
      <c r="D753" s="176" t="s">
        <v>929</v>
      </c>
      <c r="E753" s="177">
        <v>12</v>
      </c>
      <c r="F753" s="178"/>
      <c r="G753" s="179">
        <f>ROUND(E753*F753,2)</f>
        <v>0</v>
      </c>
      <c r="H753" s="178"/>
      <c r="I753" s="179">
        <f>ROUND(E753*H753,2)</f>
        <v>0</v>
      </c>
      <c r="J753" s="178"/>
      <c r="K753" s="179">
        <f>ROUND(E753*J753,2)</f>
        <v>0</v>
      </c>
      <c r="L753" s="179">
        <v>21</v>
      </c>
      <c r="M753" s="179">
        <f>G753*(1+L753/100)</f>
        <v>0</v>
      </c>
      <c r="N753" s="179">
        <v>0</v>
      </c>
      <c r="O753" s="179">
        <f>ROUND(E753*N753,2)</f>
        <v>0</v>
      </c>
      <c r="P753" s="179">
        <v>0</v>
      </c>
      <c r="Q753" s="179">
        <f>ROUND(E753*P753,2)</f>
        <v>0</v>
      </c>
      <c r="R753" s="179"/>
      <c r="S753" s="179" t="s">
        <v>342</v>
      </c>
      <c r="T753" s="180" t="s">
        <v>311</v>
      </c>
      <c r="U753" s="160">
        <v>0</v>
      </c>
      <c r="V753" s="160">
        <f>ROUND(E753*U753,2)</f>
        <v>0</v>
      </c>
      <c r="W753" s="160"/>
      <c r="X753" s="150"/>
      <c r="Y753" s="150"/>
      <c r="Z753" s="150"/>
      <c r="AA753" s="150"/>
      <c r="AB753" s="150"/>
      <c r="AC753" s="150"/>
      <c r="AD753" s="150"/>
      <c r="AE753" s="150"/>
      <c r="AF753" s="150"/>
      <c r="AG753" s="150" t="s">
        <v>499</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4" t="s">
        <v>2526</v>
      </c>
      <c r="D754" s="245"/>
      <c r="E754" s="245"/>
      <c r="F754" s="245"/>
      <c r="G754" s="245"/>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314</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57"/>
      <c r="B755" s="158"/>
      <c r="C755" s="246"/>
      <c r="D755" s="247"/>
      <c r="E755" s="247"/>
      <c r="F755" s="247"/>
      <c r="G755" s="247"/>
      <c r="H755" s="160"/>
      <c r="I755" s="160"/>
      <c r="J755" s="160"/>
      <c r="K755" s="160"/>
      <c r="L755" s="160"/>
      <c r="M755" s="160"/>
      <c r="N755" s="160"/>
      <c r="O755" s="160"/>
      <c r="P755" s="160"/>
      <c r="Q755" s="160"/>
      <c r="R755" s="160"/>
      <c r="S755" s="160"/>
      <c r="T755" s="160"/>
      <c r="U755" s="160"/>
      <c r="V755" s="160"/>
      <c r="W755" s="160"/>
      <c r="X755" s="150"/>
      <c r="Y755" s="150"/>
      <c r="Z755" s="150"/>
      <c r="AA755" s="150"/>
      <c r="AB755" s="150"/>
      <c r="AC755" s="150"/>
      <c r="AD755" s="150"/>
      <c r="AE755" s="150"/>
      <c r="AF755" s="150"/>
      <c r="AG755" s="150" t="s">
        <v>315</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ht="22.5" outlineLevel="1" x14ac:dyDescent="0.2">
      <c r="A756" s="174">
        <v>357</v>
      </c>
      <c r="B756" s="175" t="s">
        <v>2527</v>
      </c>
      <c r="C756" s="185" t="s">
        <v>2528</v>
      </c>
      <c r="D756" s="176" t="s">
        <v>929</v>
      </c>
      <c r="E756" s="177">
        <v>8</v>
      </c>
      <c r="F756" s="178"/>
      <c r="G756" s="179">
        <f>ROUND(E756*F756,2)</f>
        <v>0</v>
      </c>
      <c r="H756" s="178"/>
      <c r="I756" s="179">
        <f>ROUND(E756*H756,2)</f>
        <v>0</v>
      </c>
      <c r="J756" s="178"/>
      <c r="K756" s="179">
        <f>ROUND(E756*J756,2)</f>
        <v>0</v>
      </c>
      <c r="L756" s="179">
        <v>21</v>
      </c>
      <c r="M756" s="179">
        <f>G756*(1+L756/100)</f>
        <v>0</v>
      </c>
      <c r="N756" s="179">
        <v>0</v>
      </c>
      <c r="O756" s="179">
        <f>ROUND(E756*N756,2)</f>
        <v>0</v>
      </c>
      <c r="P756" s="179">
        <v>0</v>
      </c>
      <c r="Q756" s="179">
        <f>ROUND(E756*P756,2)</f>
        <v>0</v>
      </c>
      <c r="R756" s="179"/>
      <c r="S756" s="179" t="s">
        <v>342</v>
      </c>
      <c r="T756" s="180" t="s">
        <v>311</v>
      </c>
      <c r="U756" s="160">
        <v>0</v>
      </c>
      <c r="V756" s="160">
        <f>ROUND(E756*U756,2)</f>
        <v>0</v>
      </c>
      <c r="W756" s="160"/>
      <c r="X756" s="150"/>
      <c r="Y756" s="150"/>
      <c r="Z756" s="150"/>
      <c r="AA756" s="150"/>
      <c r="AB756" s="150"/>
      <c r="AC756" s="150"/>
      <c r="AD756" s="150"/>
      <c r="AE756" s="150"/>
      <c r="AF756" s="150"/>
      <c r="AG756" s="150" t="s">
        <v>499</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242"/>
      <c r="D757" s="243"/>
      <c r="E757" s="243"/>
      <c r="F757" s="243"/>
      <c r="G757" s="243"/>
      <c r="H757" s="160"/>
      <c r="I757" s="160"/>
      <c r="J757" s="160"/>
      <c r="K757" s="160"/>
      <c r="L757" s="160"/>
      <c r="M757" s="160"/>
      <c r="N757" s="160"/>
      <c r="O757" s="160"/>
      <c r="P757" s="160"/>
      <c r="Q757" s="160"/>
      <c r="R757" s="160"/>
      <c r="S757" s="160"/>
      <c r="T757" s="160"/>
      <c r="U757" s="160"/>
      <c r="V757" s="160"/>
      <c r="W757" s="160"/>
      <c r="X757" s="150"/>
      <c r="Y757" s="150"/>
      <c r="Z757" s="150"/>
      <c r="AA757" s="150"/>
      <c r="AB757" s="150"/>
      <c r="AC757" s="150"/>
      <c r="AD757" s="150"/>
      <c r="AE757" s="150"/>
      <c r="AF757" s="150"/>
      <c r="AG757" s="150" t="s">
        <v>315</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ht="22.5" outlineLevel="1" x14ac:dyDescent="0.2">
      <c r="A758" s="174">
        <v>358</v>
      </c>
      <c r="B758" s="175" t="s">
        <v>2529</v>
      </c>
      <c r="C758" s="185" t="s">
        <v>2530</v>
      </c>
      <c r="D758" s="176" t="s">
        <v>929</v>
      </c>
      <c r="E758" s="177">
        <v>15</v>
      </c>
      <c r="F758" s="178"/>
      <c r="G758" s="179">
        <f>ROUND(E758*F758,2)</f>
        <v>0</v>
      </c>
      <c r="H758" s="178"/>
      <c r="I758" s="179">
        <f>ROUND(E758*H758,2)</f>
        <v>0</v>
      </c>
      <c r="J758" s="178"/>
      <c r="K758" s="179">
        <f>ROUND(E758*J758,2)</f>
        <v>0</v>
      </c>
      <c r="L758" s="179">
        <v>21</v>
      </c>
      <c r="M758" s="179">
        <f>G758*(1+L758/100)</f>
        <v>0</v>
      </c>
      <c r="N758" s="179">
        <v>0</v>
      </c>
      <c r="O758" s="179">
        <f>ROUND(E758*N758,2)</f>
        <v>0</v>
      </c>
      <c r="P758" s="179">
        <v>0</v>
      </c>
      <c r="Q758" s="179">
        <f>ROUND(E758*P758,2)</f>
        <v>0</v>
      </c>
      <c r="R758" s="179"/>
      <c r="S758" s="179" t="s">
        <v>342</v>
      </c>
      <c r="T758" s="180" t="s">
        <v>311</v>
      </c>
      <c r="U758" s="160">
        <v>0</v>
      </c>
      <c r="V758" s="160">
        <f>ROUND(E758*U758,2)</f>
        <v>0</v>
      </c>
      <c r="W758" s="160"/>
      <c r="X758" s="150"/>
      <c r="Y758" s="150"/>
      <c r="Z758" s="150"/>
      <c r="AA758" s="150"/>
      <c r="AB758" s="150"/>
      <c r="AC758" s="150"/>
      <c r="AD758" s="150"/>
      <c r="AE758" s="150"/>
      <c r="AF758" s="150"/>
      <c r="AG758" s="150" t="s">
        <v>499</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57"/>
      <c r="B759" s="158"/>
      <c r="C759" s="242"/>
      <c r="D759" s="243"/>
      <c r="E759" s="243"/>
      <c r="F759" s="243"/>
      <c r="G759" s="243"/>
      <c r="H759" s="160"/>
      <c r="I759" s="160"/>
      <c r="J759" s="160"/>
      <c r="K759" s="160"/>
      <c r="L759" s="160"/>
      <c r="M759" s="160"/>
      <c r="N759" s="160"/>
      <c r="O759" s="160"/>
      <c r="P759" s="160"/>
      <c r="Q759" s="160"/>
      <c r="R759" s="160"/>
      <c r="S759" s="160"/>
      <c r="T759" s="160"/>
      <c r="U759" s="160"/>
      <c r="V759" s="160"/>
      <c r="W759" s="160"/>
      <c r="X759" s="150"/>
      <c r="Y759" s="150"/>
      <c r="Z759" s="150"/>
      <c r="AA759" s="150"/>
      <c r="AB759" s="150"/>
      <c r="AC759" s="150"/>
      <c r="AD759" s="150"/>
      <c r="AE759" s="150"/>
      <c r="AF759" s="150"/>
      <c r="AG759" s="150" t="s">
        <v>315</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ht="22.5" outlineLevel="1" x14ac:dyDescent="0.2">
      <c r="A760" s="174">
        <v>359</v>
      </c>
      <c r="B760" s="175" t="s">
        <v>2531</v>
      </c>
      <c r="C760" s="185" t="s">
        <v>2532</v>
      </c>
      <c r="D760" s="176" t="s">
        <v>929</v>
      </c>
      <c r="E760" s="177">
        <v>3</v>
      </c>
      <c r="F760" s="178"/>
      <c r="G760" s="179">
        <f>ROUND(E760*F760,2)</f>
        <v>0</v>
      </c>
      <c r="H760" s="178"/>
      <c r="I760" s="179">
        <f>ROUND(E760*H760,2)</f>
        <v>0</v>
      </c>
      <c r="J760" s="178"/>
      <c r="K760" s="179">
        <f>ROUND(E760*J760,2)</f>
        <v>0</v>
      </c>
      <c r="L760" s="179">
        <v>21</v>
      </c>
      <c r="M760" s="179">
        <f>G760*(1+L760/100)</f>
        <v>0</v>
      </c>
      <c r="N760" s="179">
        <v>0</v>
      </c>
      <c r="O760" s="179">
        <f>ROUND(E760*N760,2)</f>
        <v>0</v>
      </c>
      <c r="P760" s="179">
        <v>0</v>
      </c>
      <c r="Q760" s="179">
        <f>ROUND(E760*P760,2)</f>
        <v>0</v>
      </c>
      <c r="R760" s="179"/>
      <c r="S760" s="179" t="s">
        <v>342</v>
      </c>
      <c r="T760" s="180" t="s">
        <v>311</v>
      </c>
      <c r="U760" s="160">
        <v>0</v>
      </c>
      <c r="V760" s="160">
        <f>ROUND(E760*U760,2)</f>
        <v>0</v>
      </c>
      <c r="W760" s="160"/>
      <c r="X760" s="150"/>
      <c r="Y760" s="150"/>
      <c r="Z760" s="150"/>
      <c r="AA760" s="150"/>
      <c r="AB760" s="150"/>
      <c r="AC760" s="150"/>
      <c r="AD760" s="150"/>
      <c r="AE760" s="150"/>
      <c r="AF760" s="150"/>
      <c r="AG760" s="150" t="s">
        <v>499</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57"/>
      <c r="B761" s="158"/>
      <c r="C761" s="242"/>
      <c r="D761" s="243"/>
      <c r="E761" s="243"/>
      <c r="F761" s="243"/>
      <c r="G761" s="243"/>
      <c r="H761" s="160"/>
      <c r="I761" s="160"/>
      <c r="J761" s="160"/>
      <c r="K761" s="160"/>
      <c r="L761" s="160"/>
      <c r="M761" s="160"/>
      <c r="N761" s="160"/>
      <c r="O761" s="160"/>
      <c r="P761" s="160"/>
      <c r="Q761" s="160"/>
      <c r="R761" s="160"/>
      <c r="S761" s="160"/>
      <c r="T761" s="160"/>
      <c r="U761" s="160"/>
      <c r="V761" s="160"/>
      <c r="W761" s="160"/>
      <c r="X761" s="150"/>
      <c r="Y761" s="150"/>
      <c r="Z761" s="150"/>
      <c r="AA761" s="150"/>
      <c r="AB761" s="150"/>
      <c r="AC761" s="150"/>
      <c r="AD761" s="150"/>
      <c r="AE761" s="150"/>
      <c r="AF761" s="150"/>
      <c r="AG761" s="150" t="s">
        <v>315</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ht="22.5" outlineLevel="1" x14ac:dyDescent="0.2">
      <c r="A762" s="174">
        <v>360</v>
      </c>
      <c r="B762" s="175" t="s">
        <v>2533</v>
      </c>
      <c r="C762" s="185" t="s">
        <v>2502</v>
      </c>
      <c r="D762" s="176" t="s">
        <v>929</v>
      </c>
      <c r="E762" s="177">
        <v>38</v>
      </c>
      <c r="F762" s="178"/>
      <c r="G762" s="179">
        <f>ROUND(E762*F762,2)</f>
        <v>0</v>
      </c>
      <c r="H762" s="178"/>
      <c r="I762" s="179">
        <f>ROUND(E762*H762,2)</f>
        <v>0</v>
      </c>
      <c r="J762" s="178"/>
      <c r="K762" s="179">
        <f>ROUND(E762*J762,2)</f>
        <v>0</v>
      </c>
      <c r="L762" s="179">
        <v>21</v>
      </c>
      <c r="M762" s="179">
        <f>G762*(1+L762/100)</f>
        <v>0</v>
      </c>
      <c r="N762" s="179">
        <v>0</v>
      </c>
      <c r="O762" s="179">
        <f>ROUND(E762*N762,2)</f>
        <v>0</v>
      </c>
      <c r="P762" s="179">
        <v>0</v>
      </c>
      <c r="Q762" s="179">
        <f>ROUND(E762*P762,2)</f>
        <v>0</v>
      </c>
      <c r="R762" s="179"/>
      <c r="S762" s="179" t="s">
        <v>342</v>
      </c>
      <c r="T762" s="180" t="s">
        <v>311</v>
      </c>
      <c r="U762" s="160">
        <v>0</v>
      </c>
      <c r="V762" s="160">
        <f>ROUND(E762*U762,2)</f>
        <v>0</v>
      </c>
      <c r="W762" s="160"/>
      <c r="X762" s="150"/>
      <c r="Y762" s="150"/>
      <c r="Z762" s="150"/>
      <c r="AA762" s="150"/>
      <c r="AB762" s="150"/>
      <c r="AC762" s="150"/>
      <c r="AD762" s="150"/>
      <c r="AE762" s="150"/>
      <c r="AF762" s="150"/>
      <c r="AG762" s="150" t="s">
        <v>499</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57"/>
      <c r="B763" s="158"/>
      <c r="C763" s="242"/>
      <c r="D763" s="243"/>
      <c r="E763" s="243"/>
      <c r="F763" s="243"/>
      <c r="G763" s="243"/>
      <c r="H763" s="160"/>
      <c r="I763" s="160"/>
      <c r="J763" s="160"/>
      <c r="K763" s="160"/>
      <c r="L763" s="160"/>
      <c r="M763" s="160"/>
      <c r="N763" s="160"/>
      <c r="O763" s="160"/>
      <c r="P763" s="160"/>
      <c r="Q763" s="160"/>
      <c r="R763" s="160"/>
      <c r="S763" s="160"/>
      <c r="T763" s="160"/>
      <c r="U763" s="160"/>
      <c r="V763" s="160"/>
      <c r="W763" s="160"/>
      <c r="X763" s="150"/>
      <c r="Y763" s="150"/>
      <c r="Z763" s="150"/>
      <c r="AA763" s="150"/>
      <c r="AB763" s="150"/>
      <c r="AC763" s="150"/>
      <c r="AD763" s="150"/>
      <c r="AE763" s="150"/>
      <c r="AF763" s="150"/>
      <c r="AG763" s="150" t="s">
        <v>315</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ht="22.5" outlineLevel="1" x14ac:dyDescent="0.2">
      <c r="A764" s="174">
        <v>361</v>
      </c>
      <c r="B764" s="175" t="s">
        <v>2534</v>
      </c>
      <c r="C764" s="185" t="s">
        <v>2535</v>
      </c>
      <c r="D764" s="176" t="s">
        <v>929</v>
      </c>
      <c r="E764" s="177">
        <v>4</v>
      </c>
      <c r="F764" s="178"/>
      <c r="G764" s="179">
        <f>ROUND(E764*F764,2)</f>
        <v>0</v>
      </c>
      <c r="H764" s="178"/>
      <c r="I764" s="179">
        <f>ROUND(E764*H764,2)</f>
        <v>0</v>
      </c>
      <c r="J764" s="178"/>
      <c r="K764" s="179">
        <f>ROUND(E764*J764,2)</f>
        <v>0</v>
      </c>
      <c r="L764" s="179">
        <v>21</v>
      </c>
      <c r="M764" s="179">
        <f>G764*(1+L764/100)</f>
        <v>0</v>
      </c>
      <c r="N764" s="179">
        <v>0</v>
      </c>
      <c r="O764" s="179">
        <f>ROUND(E764*N764,2)</f>
        <v>0</v>
      </c>
      <c r="P764" s="179">
        <v>0</v>
      </c>
      <c r="Q764" s="179">
        <f>ROUND(E764*P764,2)</f>
        <v>0</v>
      </c>
      <c r="R764" s="179"/>
      <c r="S764" s="179" t="s">
        <v>342</v>
      </c>
      <c r="T764" s="180" t="s">
        <v>311</v>
      </c>
      <c r="U764" s="160">
        <v>0</v>
      </c>
      <c r="V764" s="160">
        <f>ROUND(E764*U764,2)</f>
        <v>0</v>
      </c>
      <c r="W764" s="160"/>
      <c r="X764" s="150"/>
      <c r="Y764" s="150"/>
      <c r="Z764" s="150"/>
      <c r="AA764" s="150"/>
      <c r="AB764" s="150"/>
      <c r="AC764" s="150"/>
      <c r="AD764" s="150"/>
      <c r="AE764" s="150"/>
      <c r="AF764" s="150"/>
      <c r="AG764" s="150" t="s">
        <v>499</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57"/>
      <c r="B765" s="158"/>
      <c r="C765" s="242"/>
      <c r="D765" s="243"/>
      <c r="E765" s="243"/>
      <c r="F765" s="243"/>
      <c r="G765" s="243"/>
      <c r="H765" s="160"/>
      <c r="I765" s="160"/>
      <c r="J765" s="160"/>
      <c r="K765" s="160"/>
      <c r="L765" s="160"/>
      <c r="M765" s="160"/>
      <c r="N765" s="160"/>
      <c r="O765" s="160"/>
      <c r="P765" s="160"/>
      <c r="Q765" s="160"/>
      <c r="R765" s="160"/>
      <c r="S765" s="160"/>
      <c r="T765" s="160"/>
      <c r="U765" s="160"/>
      <c r="V765" s="160"/>
      <c r="W765" s="160"/>
      <c r="X765" s="150"/>
      <c r="Y765" s="150"/>
      <c r="Z765" s="150"/>
      <c r="AA765" s="150"/>
      <c r="AB765" s="150"/>
      <c r="AC765" s="150"/>
      <c r="AD765" s="150"/>
      <c r="AE765" s="150"/>
      <c r="AF765" s="150"/>
      <c r="AG765" s="150" t="s">
        <v>315</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ht="33.75" outlineLevel="1" x14ac:dyDescent="0.2">
      <c r="A766" s="174">
        <v>362</v>
      </c>
      <c r="B766" s="175" t="s">
        <v>2536</v>
      </c>
      <c r="C766" s="185" t="s">
        <v>2537</v>
      </c>
      <c r="D766" s="176" t="s">
        <v>929</v>
      </c>
      <c r="E766" s="177">
        <v>39</v>
      </c>
      <c r="F766" s="178"/>
      <c r="G766" s="179">
        <f>ROUND(E766*F766,2)</f>
        <v>0</v>
      </c>
      <c r="H766" s="178"/>
      <c r="I766" s="179">
        <f>ROUND(E766*H766,2)</f>
        <v>0</v>
      </c>
      <c r="J766" s="178"/>
      <c r="K766" s="179">
        <f>ROUND(E766*J766,2)</f>
        <v>0</v>
      </c>
      <c r="L766" s="179">
        <v>21</v>
      </c>
      <c r="M766" s="179">
        <f>G766*(1+L766/100)</f>
        <v>0</v>
      </c>
      <c r="N766" s="179">
        <v>0</v>
      </c>
      <c r="O766" s="179">
        <f>ROUND(E766*N766,2)</f>
        <v>0</v>
      </c>
      <c r="P766" s="179">
        <v>0</v>
      </c>
      <c r="Q766" s="179">
        <f>ROUND(E766*P766,2)</f>
        <v>0</v>
      </c>
      <c r="R766" s="179"/>
      <c r="S766" s="179" t="s">
        <v>342</v>
      </c>
      <c r="T766" s="180" t="s">
        <v>311</v>
      </c>
      <c r="U766" s="160">
        <v>0</v>
      </c>
      <c r="V766" s="160">
        <f>ROUND(E766*U766,2)</f>
        <v>0</v>
      </c>
      <c r="W766" s="160"/>
      <c r="X766" s="150"/>
      <c r="Y766" s="150"/>
      <c r="Z766" s="150"/>
      <c r="AA766" s="150"/>
      <c r="AB766" s="150"/>
      <c r="AC766" s="150"/>
      <c r="AD766" s="150"/>
      <c r="AE766" s="150"/>
      <c r="AF766" s="150"/>
      <c r="AG766" s="150" t="s">
        <v>499</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57"/>
      <c r="B767" s="158"/>
      <c r="C767" s="242"/>
      <c r="D767" s="243"/>
      <c r="E767" s="243"/>
      <c r="F767" s="243"/>
      <c r="G767" s="243"/>
      <c r="H767" s="160"/>
      <c r="I767" s="160"/>
      <c r="J767" s="160"/>
      <c r="K767" s="160"/>
      <c r="L767" s="160"/>
      <c r="M767" s="160"/>
      <c r="N767" s="160"/>
      <c r="O767" s="160"/>
      <c r="P767" s="160"/>
      <c r="Q767" s="160"/>
      <c r="R767" s="160"/>
      <c r="S767" s="160"/>
      <c r="T767" s="160"/>
      <c r="U767" s="160"/>
      <c r="V767" s="160"/>
      <c r="W767" s="160"/>
      <c r="X767" s="150"/>
      <c r="Y767" s="150"/>
      <c r="Z767" s="150"/>
      <c r="AA767" s="150"/>
      <c r="AB767" s="150"/>
      <c r="AC767" s="150"/>
      <c r="AD767" s="150"/>
      <c r="AE767" s="150"/>
      <c r="AF767" s="150"/>
      <c r="AG767" s="150" t="s">
        <v>315</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ht="22.5" outlineLevel="1" x14ac:dyDescent="0.2">
      <c r="A768" s="174">
        <v>363</v>
      </c>
      <c r="B768" s="175" t="s">
        <v>2538</v>
      </c>
      <c r="C768" s="185" t="s">
        <v>2539</v>
      </c>
      <c r="D768" s="176" t="s">
        <v>929</v>
      </c>
      <c r="E768" s="177">
        <v>2</v>
      </c>
      <c r="F768" s="178"/>
      <c r="G768" s="179">
        <f>ROUND(E768*F768,2)</f>
        <v>0</v>
      </c>
      <c r="H768" s="178"/>
      <c r="I768" s="179">
        <f>ROUND(E768*H768,2)</f>
        <v>0</v>
      </c>
      <c r="J768" s="178"/>
      <c r="K768" s="179">
        <f>ROUND(E768*J768,2)</f>
        <v>0</v>
      </c>
      <c r="L768" s="179">
        <v>21</v>
      </c>
      <c r="M768" s="179">
        <f>G768*(1+L768/100)</f>
        <v>0</v>
      </c>
      <c r="N768" s="179">
        <v>0</v>
      </c>
      <c r="O768" s="179">
        <f>ROUND(E768*N768,2)</f>
        <v>0</v>
      </c>
      <c r="P768" s="179">
        <v>0</v>
      </c>
      <c r="Q768" s="179">
        <f>ROUND(E768*P768,2)</f>
        <v>0</v>
      </c>
      <c r="R768" s="179"/>
      <c r="S768" s="179" t="s">
        <v>342</v>
      </c>
      <c r="T768" s="180" t="s">
        <v>311</v>
      </c>
      <c r="U768" s="160">
        <v>0</v>
      </c>
      <c r="V768" s="160">
        <f>ROUND(E768*U768,2)</f>
        <v>0</v>
      </c>
      <c r="W768" s="160"/>
      <c r="X768" s="150"/>
      <c r="Y768" s="150"/>
      <c r="Z768" s="150"/>
      <c r="AA768" s="150"/>
      <c r="AB768" s="150"/>
      <c r="AC768" s="150"/>
      <c r="AD768" s="150"/>
      <c r="AE768" s="150"/>
      <c r="AF768" s="150"/>
      <c r="AG768" s="150" t="s">
        <v>499</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242"/>
      <c r="D769" s="243"/>
      <c r="E769" s="243"/>
      <c r="F769" s="243"/>
      <c r="G769" s="243"/>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315</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ht="22.5" outlineLevel="1" x14ac:dyDescent="0.2">
      <c r="A770" s="174">
        <v>364</v>
      </c>
      <c r="B770" s="175" t="s">
        <v>2540</v>
      </c>
      <c r="C770" s="185" t="s">
        <v>2541</v>
      </c>
      <c r="D770" s="176" t="s">
        <v>929</v>
      </c>
      <c r="E770" s="177">
        <v>3</v>
      </c>
      <c r="F770" s="178"/>
      <c r="G770" s="179">
        <f>ROUND(E770*F770,2)</f>
        <v>0</v>
      </c>
      <c r="H770" s="178"/>
      <c r="I770" s="179">
        <f>ROUND(E770*H770,2)</f>
        <v>0</v>
      </c>
      <c r="J770" s="178"/>
      <c r="K770" s="179">
        <f>ROUND(E770*J770,2)</f>
        <v>0</v>
      </c>
      <c r="L770" s="179">
        <v>21</v>
      </c>
      <c r="M770" s="179">
        <f>G770*(1+L770/100)</f>
        <v>0</v>
      </c>
      <c r="N770" s="179">
        <v>0</v>
      </c>
      <c r="O770" s="179">
        <f>ROUND(E770*N770,2)</f>
        <v>0</v>
      </c>
      <c r="P770" s="179">
        <v>0</v>
      </c>
      <c r="Q770" s="179">
        <f>ROUND(E770*P770,2)</f>
        <v>0</v>
      </c>
      <c r="R770" s="179"/>
      <c r="S770" s="179" t="s">
        <v>342</v>
      </c>
      <c r="T770" s="180" t="s">
        <v>311</v>
      </c>
      <c r="U770" s="160">
        <v>0</v>
      </c>
      <c r="V770" s="160">
        <f>ROUND(E770*U770,2)</f>
        <v>0</v>
      </c>
      <c r="W770" s="160"/>
      <c r="X770" s="150"/>
      <c r="Y770" s="150"/>
      <c r="Z770" s="150"/>
      <c r="AA770" s="150"/>
      <c r="AB770" s="150"/>
      <c r="AC770" s="150"/>
      <c r="AD770" s="150"/>
      <c r="AE770" s="150"/>
      <c r="AF770" s="150"/>
      <c r="AG770" s="150" t="s">
        <v>499</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242"/>
      <c r="D771" s="243"/>
      <c r="E771" s="243"/>
      <c r="F771" s="243"/>
      <c r="G771" s="243"/>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315</v>
      </c>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74">
        <v>365</v>
      </c>
      <c r="B772" s="175" t="s">
        <v>2542</v>
      </c>
      <c r="C772" s="185" t="s">
        <v>2543</v>
      </c>
      <c r="D772" s="176" t="s">
        <v>929</v>
      </c>
      <c r="E772" s="177">
        <v>85</v>
      </c>
      <c r="F772" s="178"/>
      <c r="G772" s="179">
        <f>ROUND(E772*F772,2)</f>
        <v>0</v>
      </c>
      <c r="H772" s="178"/>
      <c r="I772" s="179">
        <f>ROUND(E772*H772,2)</f>
        <v>0</v>
      </c>
      <c r="J772" s="178"/>
      <c r="K772" s="179">
        <f>ROUND(E772*J772,2)</f>
        <v>0</v>
      </c>
      <c r="L772" s="179">
        <v>21</v>
      </c>
      <c r="M772" s="179">
        <f>G772*(1+L772/100)</f>
        <v>0</v>
      </c>
      <c r="N772" s="179">
        <v>0</v>
      </c>
      <c r="O772" s="179">
        <f>ROUND(E772*N772,2)</f>
        <v>0</v>
      </c>
      <c r="P772" s="179">
        <v>0</v>
      </c>
      <c r="Q772" s="179">
        <f>ROUND(E772*P772,2)</f>
        <v>0</v>
      </c>
      <c r="R772" s="179"/>
      <c r="S772" s="179" t="s">
        <v>342</v>
      </c>
      <c r="T772" s="180" t="s">
        <v>311</v>
      </c>
      <c r="U772" s="160">
        <v>0</v>
      </c>
      <c r="V772" s="160">
        <f>ROUND(E772*U772,2)</f>
        <v>0</v>
      </c>
      <c r="W772" s="160"/>
      <c r="X772" s="150"/>
      <c r="Y772" s="150"/>
      <c r="Z772" s="150"/>
      <c r="AA772" s="150"/>
      <c r="AB772" s="150"/>
      <c r="AC772" s="150"/>
      <c r="AD772" s="150"/>
      <c r="AE772" s="150"/>
      <c r="AF772" s="150"/>
      <c r="AG772" s="150" t="s">
        <v>499</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242"/>
      <c r="D773" s="243"/>
      <c r="E773" s="243"/>
      <c r="F773" s="243"/>
      <c r="G773" s="243"/>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315</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22.5" outlineLevel="1" x14ac:dyDescent="0.2">
      <c r="A774" s="174">
        <v>366</v>
      </c>
      <c r="B774" s="175" t="s">
        <v>2544</v>
      </c>
      <c r="C774" s="185" t="s">
        <v>2506</v>
      </c>
      <c r="D774" s="176" t="s">
        <v>929</v>
      </c>
      <c r="E774" s="177">
        <v>225</v>
      </c>
      <c r="F774" s="178"/>
      <c r="G774" s="179">
        <f>ROUND(E774*F774,2)</f>
        <v>0</v>
      </c>
      <c r="H774" s="178"/>
      <c r="I774" s="179">
        <f>ROUND(E774*H774,2)</f>
        <v>0</v>
      </c>
      <c r="J774" s="178"/>
      <c r="K774" s="179">
        <f>ROUND(E774*J774,2)</f>
        <v>0</v>
      </c>
      <c r="L774" s="179">
        <v>21</v>
      </c>
      <c r="M774" s="179">
        <f>G774*(1+L774/100)</f>
        <v>0</v>
      </c>
      <c r="N774" s="179">
        <v>0</v>
      </c>
      <c r="O774" s="179">
        <f>ROUND(E774*N774,2)</f>
        <v>0</v>
      </c>
      <c r="P774" s="179">
        <v>0</v>
      </c>
      <c r="Q774" s="179">
        <f>ROUND(E774*P774,2)</f>
        <v>0</v>
      </c>
      <c r="R774" s="179"/>
      <c r="S774" s="179" t="s">
        <v>342</v>
      </c>
      <c r="T774" s="180" t="s">
        <v>311</v>
      </c>
      <c r="U774" s="160">
        <v>0</v>
      </c>
      <c r="V774" s="160">
        <f>ROUND(E774*U774,2)</f>
        <v>0</v>
      </c>
      <c r="W774" s="160"/>
      <c r="X774" s="150"/>
      <c r="Y774" s="150"/>
      <c r="Z774" s="150"/>
      <c r="AA774" s="150"/>
      <c r="AB774" s="150"/>
      <c r="AC774" s="150"/>
      <c r="AD774" s="150"/>
      <c r="AE774" s="150"/>
      <c r="AF774" s="150"/>
      <c r="AG774" s="150" t="s">
        <v>499</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242"/>
      <c r="D775" s="243"/>
      <c r="E775" s="243"/>
      <c r="F775" s="243"/>
      <c r="G775" s="243"/>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315</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74">
        <v>367</v>
      </c>
      <c r="B776" s="175" t="s">
        <v>2545</v>
      </c>
      <c r="C776" s="185" t="s">
        <v>2546</v>
      </c>
      <c r="D776" s="176" t="s">
        <v>929</v>
      </c>
      <c r="E776" s="177">
        <v>350</v>
      </c>
      <c r="F776" s="178"/>
      <c r="G776" s="179">
        <f>ROUND(E776*F776,2)</f>
        <v>0</v>
      </c>
      <c r="H776" s="178"/>
      <c r="I776" s="179">
        <f>ROUND(E776*H776,2)</f>
        <v>0</v>
      </c>
      <c r="J776" s="178"/>
      <c r="K776" s="179">
        <f>ROUND(E776*J776,2)</f>
        <v>0</v>
      </c>
      <c r="L776" s="179">
        <v>21</v>
      </c>
      <c r="M776" s="179">
        <f>G776*(1+L776/100)</f>
        <v>0</v>
      </c>
      <c r="N776" s="179">
        <v>0</v>
      </c>
      <c r="O776" s="179">
        <f>ROUND(E776*N776,2)</f>
        <v>0</v>
      </c>
      <c r="P776" s="179">
        <v>0</v>
      </c>
      <c r="Q776" s="179">
        <f>ROUND(E776*P776,2)</f>
        <v>0</v>
      </c>
      <c r="R776" s="179"/>
      <c r="S776" s="179" t="s">
        <v>342</v>
      </c>
      <c r="T776" s="180" t="s">
        <v>311</v>
      </c>
      <c r="U776" s="160">
        <v>0</v>
      </c>
      <c r="V776" s="160">
        <f>ROUND(E776*U776,2)</f>
        <v>0</v>
      </c>
      <c r="W776" s="160"/>
      <c r="X776" s="150"/>
      <c r="Y776" s="150"/>
      <c r="Z776" s="150"/>
      <c r="AA776" s="150"/>
      <c r="AB776" s="150"/>
      <c r="AC776" s="150"/>
      <c r="AD776" s="150"/>
      <c r="AE776" s="150"/>
      <c r="AF776" s="150"/>
      <c r="AG776" s="150" t="s">
        <v>499</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242"/>
      <c r="D777" s="243"/>
      <c r="E777" s="243"/>
      <c r="F777" s="243"/>
      <c r="G777" s="243"/>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315</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ht="22.5" outlineLevel="1" x14ac:dyDescent="0.2">
      <c r="A778" s="174">
        <v>368</v>
      </c>
      <c r="B778" s="175" t="s">
        <v>2547</v>
      </c>
      <c r="C778" s="185" t="s">
        <v>2508</v>
      </c>
      <c r="D778" s="176" t="s">
        <v>460</v>
      </c>
      <c r="E778" s="177">
        <v>860</v>
      </c>
      <c r="F778" s="178"/>
      <c r="G778" s="179">
        <f>ROUND(E778*F778,2)</f>
        <v>0</v>
      </c>
      <c r="H778" s="178"/>
      <c r="I778" s="179">
        <f>ROUND(E778*H778,2)</f>
        <v>0</v>
      </c>
      <c r="J778" s="178"/>
      <c r="K778" s="179">
        <f>ROUND(E778*J778,2)</f>
        <v>0</v>
      </c>
      <c r="L778" s="179">
        <v>21</v>
      </c>
      <c r="M778" s="179">
        <f>G778*(1+L778/100)</f>
        <v>0</v>
      </c>
      <c r="N778" s="179">
        <v>0</v>
      </c>
      <c r="O778" s="179">
        <f>ROUND(E778*N778,2)</f>
        <v>0</v>
      </c>
      <c r="P778" s="179">
        <v>0</v>
      </c>
      <c r="Q778" s="179">
        <f>ROUND(E778*P778,2)</f>
        <v>0</v>
      </c>
      <c r="R778" s="179"/>
      <c r="S778" s="179" t="s">
        <v>342</v>
      </c>
      <c r="T778" s="180" t="s">
        <v>311</v>
      </c>
      <c r="U778" s="160">
        <v>0</v>
      </c>
      <c r="V778" s="160">
        <f>ROUND(E778*U778,2)</f>
        <v>0</v>
      </c>
      <c r="W778" s="160"/>
      <c r="X778" s="150"/>
      <c r="Y778" s="150"/>
      <c r="Z778" s="150"/>
      <c r="AA778" s="150"/>
      <c r="AB778" s="150"/>
      <c r="AC778" s="150"/>
      <c r="AD778" s="150"/>
      <c r="AE778" s="150"/>
      <c r="AF778" s="150"/>
      <c r="AG778" s="150" t="s">
        <v>499</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242"/>
      <c r="D779" s="243"/>
      <c r="E779" s="243"/>
      <c r="F779" s="243"/>
      <c r="G779" s="243"/>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315</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ht="22.5" outlineLevel="1" x14ac:dyDescent="0.2">
      <c r="A780" s="174">
        <v>369</v>
      </c>
      <c r="B780" s="175" t="s">
        <v>2548</v>
      </c>
      <c r="C780" s="185" t="s">
        <v>2549</v>
      </c>
      <c r="D780" s="176" t="s">
        <v>460</v>
      </c>
      <c r="E780" s="177">
        <v>2070</v>
      </c>
      <c r="F780" s="178"/>
      <c r="G780" s="179">
        <f>ROUND(E780*F780,2)</f>
        <v>0</v>
      </c>
      <c r="H780" s="178"/>
      <c r="I780" s="179">
        <f>ROUND(E780*H780,2)</f>
        <v>0</v>
      </c>
      <c r="J780" s="178"/>
      <c r="K780" s="179">
        <f>ROUND(E780*J780,2)</f>
        <v>0</v>
      </c>
      <c r="L780" s="179">
        <v>21</v>
      </c>
      <c r="M780" s="179">
        <f>G780*(1+L780/100)</f>
        <v>0</v>
      </c>
      <c r="N780" s="179">
        <v>0</v>
      </c>
      <c r="O780" s="179">
        <f>ROUND(E780*N780,2)</f>
        <v>0</v>
      </c>
      <c r="P780" s="179">
        <v>0</v>
      </c>
      <c r="Q780" s="179">
        <f>ROUND(E780*P780,2)</f>
        <v>0</v>
      </c>
      <c r="R780" s="179"/>
      <c r="S780" s="179" t="s">
        <v>342</v>
      </c>
      <c r="T780" s="180" t="s">
        <v>311</v>
      </c>
      <c r="U780" s="160">
        <v>0</v>
      </c>
      <c r="V780" s="160">
        <f>ROUND(E780*U780,2)</f>
        <v>0</v>
      </c>
      <c r="W780" s="160"/>
      <c r="X780" s="150"/>
      <c r="Y780" s="150"/>
      <c r="Z780" s="150"/>
      <c r="AA780" s="150"/>
      <c r="AB780" s="150"/>
      <c r="AC780" s="150"/>
      <c r="AD780" s="150"/>
      <c r="AE780" s="150"/>
      <c r="AF780" s="150"/>
      <c r="AG780" s="150" t="s">
        <v>499</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242"/>
      <c r="D781" s="243"/>
      <c r="E781" s="243"/>
      <c r="F781" s="243"/>
      <c r="G781" s="243"/>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315</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ht="22.5" outlineLevel="1" x14ac:dyDescent="0.2">
      <c r="A782" s="174">
        <v>370</v>
      </c>
      <c r="B782" s="175" t="s">
        <v>2550</v>
      </c>
      <c r="C782" s="185" t="s">
        <v>2551</v>
      </c>
      <c r="D782" s="176" t="s">
        <v>460</v>
      </c>
      <c r="E782" s="177">
        <v>420</v>
      </c>
      <c r="F782" s="178"/>
      <c r="G782" s="179">
        <f>ROUND(E782*F782,2)</f>
        <v>0</v>
      </c>
      <c r="H782" s="178"/>
      <c r="I782" s="179">
        <f>ROUND(E782*H782,2)</f>
        <v>0</v>
      </c>
      <c r="J782" s="178"/>
      <c r="K782" s="179">
        <f>ROUND(E782*J782,2)</f>
        <v>0</v>
      </c>
      <c r="L782" s="179">
        <v>21</v>
      </c>
      <c r="M782" s="179">
        <f>G782*(1+L782/100)</f>
        <v>0</v>
      </c>
      <c r="N782" s="179">
        <v>0</v>
      </c>
      <c r="O782" s="179">
        <f>ROUND(E782*N782,2)</f>
        <v>0</v>
      </c>
      <c r="P782" s="179">
        <v>0</v>
      </c>
      <c r="Q782" s="179">
        <f>ROUND(E782*P782,2)</f>
        <v>0</v>
      </c>
      <c r="R782" s="179"/>
      <c r="S782" s="179" t="s">
        <v>342</v>
      </c>
      <c r="T782" s="180" t="s">
        <v>311</v>
      </c>
      <c r="U782" s="160">
        <v>0</v>
      </c>
      <c r="V782" s="160">
        <f>ROUND(E782*U782,2)</f>
        <v>0</v>
      </c>
      <c r="W782" s="160"/>
      <c r="X782" s="150"/>
      <c r="Y782" s="150"/>
      <c r="Z782" s="150"/>
      <c r="AA782" s="150"/>
      <c r="AB782" s="150"/>
      <c r="AC782" s="150"/>
      <c r="AD782" s="150"/>
      <c r="AE782" s="150"/>
      <c r="AF782" s="150"/>
      <c r="AG782" s="150" t="s">
        <v>499</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242"/>
      <c r="D783" s="243"/>
      <c r="E783" s="243"/>
      <c r="F783" s="243"/>
      <c r="G783" s="243"/>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315</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ht="22.5" outlineLevel="1" x14ac:dyDescent="0.2">
      <c r="A784" s="174">
        <v>371</v>
      </c>
      <c r="B784" s="175" t="s">
        <v>2552</v>
      </c>
      <c r="C784" s="185" t="s">
        <v>2553</v>
      </c>
      <c r="D784" s="176" t="s">
        <v>929</v>
      </c>
      <c r="E784" s="177">
        <v>1400</v>
      </c>
      <c r="F784" s="178"/>
      <c r="G784" s="179">
        <f>ROUND(E784*F784,2)</f>
        <v>0</v>
      </c>
      <c r="H784" s="178"/>
      <c r="I784" s="179">
        <f>ROUND(E784*H784,2)</f>
        <v>0</v>
      </c>
      <c r="J784" s="178"/>
      <c r="K784" s="179">
        <f>ROUND(E784*J784,2)</f>
        <v>0</v>
      </c>
      <c r="L784" s="179">
        <v>21</v>
      </c>
      <c r="M784" s="179">
        <f>G784*(1+L784/100)</f>
        <v>0</v>
      </c>
      <c r="N784" s="179">
        <v>0</v>
      </c>
      <c r="O784" s="179">
        <f>ROUND(E784*N784,2)</f>
        <v>0</v>
      </c>
      <c r="P784" s="179">
        <v>0</v>
      </c>
      <c r="Q784" s="179">
        <f>ROUND(E784*P784,2)</f>
        <v>0</v>
      </c>
      <c r="R784" s="179"/>
      <c r="S784" s="179" t="s">
        <v>342</v>
      </c>
      <c r="T784" s="180" t="s">
        <v>311</v>
      </c>
      <c r="U784" s="160">
        <v>0</v>
      </c>
      <c r="V784" s="160">
        <f>ROUND(E784*U784,2)</f>
        <v>0</v>
      </c>
      <c r="W784" s="160"/>
      <c r="X784" s="150"/>
      <c r="Y784" s="150"/>
      <c r="Z784" s="150"/>
      <c r="AA784" s="150"/>
      <c r="AB784" s="150"/>
      <c r="AC784" s="150"/>
      <c r="AD784" s="150"/>
      <c r="AE784" s="150"/>
      <c r="AF784" s="150"/>
      <c r="AG784" s="150" t="s">
        <v>499</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242"/>
      <c r="D785" s="243"/>
      <c r="E785" s="243"/>
      <c r="F785" s="243"/>
      <c r="G785" s="243"/>
      <c r="H785" s="160"/>
      <c r="I785" s="160"/>
      <c r="J785" s="160"/>
      <c r="K785" s="160"/>
      <c r="L785" s="160"/>
      <c r="M785" s="160"/>
      <c r="N785" s="160"/>
      <c r="O785" s="160"/>
      <c r="P785" s="160"/>
      <c r="Q785" s="160"/>
      <c r="R785" s="160"/>
      <c r="S785" s="160"/>
      <c r="T785" s="160"/>
      <c r="U785" s="160"/>
      <c r="V785" s="160"/>
      <c r="W785" s="160"/>
      <c r="X785" s="150"/>
      <c r="Y785" s="150"/>
      <c r="Z785" s="150"/>
      <c r="AA785" s="150"/>
      <c r="AB785" s="150"/>
      <c r="AC785" s="150"/>
      <c r="AD785" s="150"/>
      <c r="AE785" s="150"/>
      <c r="AF785" s="150"/>
      <c r="AG785" s="150" t="s">
        <v>315</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ht="22.5" outlineLevel="1" x14ac:dyDescent="0.2">
      <c r="A786" s="174">
        <v>372</v>
      </c>
      <c r="B786" s="175" t="s">
        <v>2554</v>
      </c>
      <c r="C786" s="185" t="s">
        <v>2555</v>
      </c>
      <c r="D786" s="176" t="s">
        <v>460</v>
      </c>
      <c r="E786" s="177">
        <v>290</v>
      </c>
      <c r="F786" s="178"/>
      <c r="G786" s="179">
        <f>ROUND(E786*F786,2)</f>
        <v>0</v>
      </c>
      <c r="H786" s="178"/>
      <c r="I786" s="179">
        <f>ROUND(E786*H786,2)</f>
        <v>0</v>
      </c>
      <c r="J786" s="178"/>
      <c r="K786" s="179">
        <f>ROUND(E786*J786,2)</f>
        <v>0</v>
      </c>
      <c r="L786" s="179">
        <v>21</v>
      </c>
      <c r="M786" s="179">
        <f>G786*(1+L786/100)</f>
        <v>0</v>
      </c>
      <c r="N786" s="179">
        <v>0</v>
      </c>
      <c r="O786" s="179">
        <f>ROUND(E786*N786,2)</f>
        <v>0</v>
      </c>
      <c r="P786" s="179">
        <v>0</v>
      </c>
      <c r="Q786" s="179">
        <f>ROUND(E786*P786,2)</f>
        <v>0</v>
      </c>
      <c r="R786" s="179"/>
      <c r="S786" s="179" t="s">
        <v>342</v>
      </c>
      <c r="T786" s="180" t="s">
        <v>311</v>
      </c>
      <c r="U786" s="160">
        <v>0</v>
      </c>
      <c r="V786" s="160">
        <f>ROUND(E786*U786,2)</f>
        <v>0</v>
      </c>
      <c r="W786" s="160"/>
      <c r="X786" s="150"/>
      <c r="Y786" s="150"/>
      <c r="Z786" s="150"/>
      <c r="AA786" s="150"/>
      <c r="AB786" s="150"/>
      <c r="AC786" s="150"/>
      <c r="AD786" s="150"/>
      <c r="AE786" s="150"/>
      <c r="AF786" s="150"/>
      <c r="AG786" s="150" t="s">
        <v>499</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242"/>
      <c r="D787" s="243"/>
      <c r="E787" s="243"/>
      <c r="F787" s="243"/>
      <c r="G787" s="243"/>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315</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ht="22.5" outlineLevel="1" x14ac:dyDescent="0.2">
      <c r="A788" s="174">
        <v>373</v>
      </c>
      <c r="B788" s="175" t="s">
        <v>2556</v>
      </c>
      <c r="C788" s="185" t="s">
        <v>2557</v>
      </c>
      <c r="D788" s="176" t="s">
        <v>460</v>
      </c>
      <c r="E788" s="177">
        <v>320</v>
      </c>
      <c r="F788" s="178"/>
      <c r="G788" s="179">
        <f>ROUND(E788*F788,2)</f>
        <v>0</v>
      </c>
      <c r="H788" s="178"/>
      <c r="I788" s="179">
        <f>ROUND(E788*H788,2)</f>
        <v>0</v>
      </c>
      <c r="J788" s="178"/>
      <c r="K788" s="179">
        <f>ROUND(E788*J788,2)</f>
        <v>0</v>
      </c>
      <c r="L788" s="179">
        <v>21</v>
      </c>
      <c r="M788" s="179">
        <f>G788*(1+L788/100)</f>
        <v>0</v>
      </c>
      <c r="N788" s="179">
        <v>0</v>
      </c>
      <c r="O788" s="179">
        <f>ROUND(E788*N788,2)</f>
        <v>0</v>
      </c>
      <c r="P788" s="179">
        <v>0</v>
      </c>
      <c r="Q788" s="179">
        <f>ROUND(E788*P788,2)</f>
        <v>0</v>
      </c>
      <c r="R788" s="179"/>
      <c r="S788" s="179" t="s">
        <v>342</v>
      </c>
      <c r="T788" s="180" t="s">
        <v>311</v>
      </c>
      <c r="U788" s="160">
        <v>0</v>
      </c>
      <c r="V788" s="160">
        <f>ROUND(E788*U788,2)</f>
        <v>0</v>
      </c>
      <c r="W788" s="160"/>
      <c r="X788" s="150"/>
      <c r="Y788" s="150"/>
      <c r="Z788" s="150"/>
      <c r="AA788" s="150"/>
      <c r="AB788" s="150"/>
      <c r="AC788" s="150"/>
      <c r="AD788" s="150"/>
      <c r="AE788" s="150"/>
      <c r="AF788" s="150"/>
      <c r="AG788" s="150" t="s">
        <v>499</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242"/>
      <c r="D789" s="243"/>
      <c r="E789" s="243"/>
      <c r="F789" s="243"/>
      <c r="G789" s="243"/>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315</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74">
        <v>374</v>
      </c>
      <c r="B790" s="175" t="s">
        <v>2558</v>
      </c>
      <c r="C790" s="185" t="s">
        <v>2559</v>
      </c>
      <c r="D790" s="176" t="s">
        <v>929</v>
      </c>
      <c r="E790" s="177">
        <v>60</v>
      </c>
      <c r="F790" s="178"/>
      <c r="G790" s="179">
        <f>ROUND(E790*F790,2)</f>
        <v>0</v>
      </c>
      <c r="H790" s="178"/>
      <c r="I790" s="179">
        <f>ROUND(E790*H790,2)</f>
        <v>0</v>
      </c>
      <c r="J790" s="178"/>
      <c r="K790" s="179">
        <f>ROUND(E790*J790,2)</f>
        <v>0</v>
      </c>
      <c r="L790" s="179">
        <v>21</v>
      </c>
      <c r="M790" s="179">
        <f>G790*(1+L790/100)</f>
        <v>0</v>
      </c>
      <c r="N790" s="179">
        <v>0</v>
      </c>
      <c r="O790" s="179">
        <f>ROUND(E790*N790,2)</f>
        <v>0</v>
      </c>
      <c r="P790" s="179">
        <v>0</v>
      </c>
      <c r="Q790" s="179">
        <f>ROUND(E790*P790,2)</f>
        <v>0</v>
      </c>
      <c r="R790" s="179"/>
      <c r="S790" s="179" t="s">
        <v>342</v>
      </c>
      <c r="T790" s="180" t="s">
        <v>311</v>
      </c>
      <c r="U790" s="160">
        <v>0</v>
      </c>
      <c r="V790" s="160">
        <f>ROUND(E790*U790,2)</f>
        <v>0</v>
      </c>
      <c r="W790" s="160"/>
      <c r="X790" s="150"/>
      <c r="Y790" s="150"/>
      <c r="Z790" s="150"/>
      <c r="AA790" s="150"/>
      <c r="AB790" s="150"/>
      <c r="AC790" s="150"/>
      <c r="AD790" s="150"/>
      <c r="AE790" s="150"/>
      <c r="AF790" s="150"/>
      <c r="AG790" s="150" t="s">
        <v>499</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242"/>
      <c r="D791" s="243"/>
      <c r="E791" s="243"/>
      <c r="F791" s="243"/>
      <c r="G791" s="243"/>
      <c r="H791" s="160"/>
      <c r="I791" s="160"/>
      <c r="J791" s="160"/>
      <c r="K791" s="160"/>
      <c r="L791" s="160"/>
      <c r="M791" s="160"/>
      <c r="N791" s="160"/>
      <c r="O791" s="160"/>
      <c r="P791" s="160"/>
      <c r="Q791" s="160"/>
      <c r="R791" s="160"/>
      <c r="S791" s="160"/>
      <c r="T791" s="160"/>
      <c r="U791" s="160"/>
      <c r="V791" s="160"/>
      <c r="W791" s="160"/>
      <c r="X791" s="150"/>
      <c r="Y791" s="150"/>
      <c r="Z791" s="150"/>
      <c r="AA791" s="150"/>
      <c r="AB791" s="150"/>
      <c r="AC791" s="150"/>
      <c r="AD791" s="150"/>
      <c r="AE791" s="150"/>
      <c r="AF791" s="150"/>
      <c r="AG791" s="150" t="s">
        <v>315</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ht="33.75" outlineLevel="1" x14ac:dyDescent="0.2">
      <c r="A792" s="174">
        <v>375</v>
      </c>
      <c r="B792" s="175" t="s">
        <v>2560</v>
      </c>
      <c r="C792" s="185" t="s">
        <v>2561</v>
      </c>
      <c r="D792" s="176" t="s">
        <v>929</v>
      </c>
      <c r="E792" s="177">
        <v>1530</v>
      </c>
      <c r="F792" s="178"/>
      <c r="G792" s="179">
        <f>ROUND(E792*F792,2)</f>
        <v>0</v>
      </c>
      <c r="H792" s="178"/>
      <c r="I792" s="179">
        <f>ROUND(E792*H792,2)</f>
        <v>0</v>
      </c>
      <c r="J792" s="178"/>
      <c r="K792" s="179">
        <f>ROUND(E792*J792,2)</f>
        <v>0</v>
      </c>
      <c r="L792" s="179">
        <v>21</v>
      </c>
      <c r="M792" s="179">
        <f>G792*(1+L792/100)</f>
        <v>0</v>
      </c>
      <c r="N792" s="179">
        <v>0</v>
      </c>
      <c r="O792" s="179">
        <f>ROUND(E792*N792,2)</f>
        <v>0</v>
      </c>
      <c r="P792" s="179">
        <v>0</v>
      </c>
      <c r="Q792" s="179">
        <f>ROUND(E792*P792,2)</f>
        <v>0</v>
      </c>
      <c r="R792" s="179"/>
      <c r="S792" s="179" t="s">
        <v>342</v>
      </c>
      <c r="T792" s="180" t="s">
        <v>311</v>
      </c>
      <c r="U792" s="160">
        <v>0</v>
      </c>
      <c r="V792" s="160">
        <f>ROUND(E792*U792,2)</f>
        <v>0</v>
      </c>
      <c r="W792" s="160"/>
      <c r="X792" s="150"/>
      <c r="Y792" s="150"/>
      <c r="Z792" s="150"/>
      <c r="AA792" s="150"/>
      <c r="AB792" s="150"/>
      <c r="AC792" s="150"/>
      <c r="AD792" s="150"/>
      <c r="AE792" s="150"/>
      <c r="AF792" s="150"/>
      <c r="AG792" s="150" t="s">
        <v>499</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242"/>
      <c r="D793" s="243"/>
      <c r="E793" s="243"/>
      <c r="F793" s="243"/>
      <c r="G793" s="243"/>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315</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74">
        <v>376</v>
      </c>
      <c r="B794" s="175" t="s">
        <v>2562</v>
      </c>
      <c r="C794" s="185" t="s">
        <v>2563</v>
      </c>
      <c r="D794" s="176" t="s">
        <v>460</v>
      </c>
      <c r="E794" s="177">
        <v>55</v>
      </c>
      <c r="F794" s="178"/>
      <c r="G794" s="179">
        <f>ROUND(E794*F794,2)</f>
        <v>0</v>
      </c>
      <c r="H794" s="178"/>
      <c r="I794" s="179">
        <f>ROUND(E794*H794,2)</f>
        <v>0</v>
      </c>
      <c r="J794" s="178"/>
      <c r="K794" s="179">
        <f>ROUND(E794*J794,2)</f>
        <v>0</v>
      </c>
      <c r="L794" s="179">
        <v>21</v>
      </c>
      <c r="M794" s="179">
        <f>G794*(1+L794/100)</f>
        <v>0</v>
      </c>
      <c r="N794" s="179">
        <v>0</v>
      </c>
      <c r="O794" s="179">
        <f>ROUND(E794*N794,2)</f>
        <v>0</v>
      </c>
      <c r="P794" s="179">
        <v>0</v>
      </c>
      <c r="Q794" s="179">
        <f>ROUND(E794*P794,2)</f>
        <v>0</v>
      </c>
      <c r="R794" s="179"/>
      <c r="S794" s="179" t="s">
        <v>342</v>
      </c>
      <c r="T794" s="180" t="s">
        <v>311</v>
      </c>
      <c r="U794" s="160">
        <v>0</v>
      </c>
      <c r="V794" s="160">
        <f>ROUND(E794*U794,2)</f>
        <v>0</v>
      </c>
      <c r="W794" s="160"/>
      <c r="X794" s="150"/>
      <c r="Y794" s="150"/>
      <c r="Z794" s="150"/>
      <c r="AA794" s="150"/>
      <c r="AB794" s="150"/>
      <c r="AC794" s="150"/>
      <c r="AD794" s="150"/>
      <c r="AE794" s="150"/>
      <c r="AF794" s="150"/>
      <c r="AG794" s="150" t="s">
        <v>499</v>
      </c>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242"/>
      <c r="D795" s="243"/>
      <c r="E795" s="243"/>
      <c r="F795" s="243"/>
      <c r="G795" s="243"/>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315</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ht="22.5" outlineLevel="1" x14ac:dyDescent="0.2">
      <c r="A796" s="174">
        <v>377</v>
      </c>
      <c r="B796" s="175" t="s">
        <v>2564</v>
      </c>
      <c r="C796" s="185" t="s">
        <v>2565</v>
      </c>
      <c r="D796" s="176" t="s">
        <v>460</v>
      </c>
      <c r="E796" s="177">
        <v>340</v>
      </c>
      <c r="F796" s="178"/>
      <c r="G796" s="179">
        <f>ROUND(E796*F796,2)</f>
        <v>0</v>
      </c>
      <c r="H796" s="178"/>
      <c r="I796" s="179">
        <f>ROUND(E796*H796,2)</f>
        <v>0</v>
      </c>
      <c r="J796" s="178"/>
      <c r="K796" s="179">
        <f>ROUND(E796*J796,2)</f>
        <v>0</v>
      </c>
      <c r="L796" s="179">
        <v>21</v>
      </c>
      <c r="M796" s="179">
        <f>G796*(1+L796/100)</f>
        <v>0</v>
      </c>
      <c r="N796" s="179">
        <v>0</v>
      </c>
      <c r="O796" s="179">
        <f>ROUND(E796*N796,2)</f>
        <v>0</v>
      </c>
      <c r="P796" s="179">
        <v>0</v>
      </c>
      <c r="Q796" s="179">
        <f>ROUND(E796*P796,2)</f>
        <v>0</v>
      </c>
      <c r="R796" s="179"/>
      <c r="S796" s="179" t="s">
        <v>342</v>
      </c>
      <c r="T796" s="180" t="s">
        <v>311</v>
      </c>
      <c r="U796" s="160">
        <v>0</v>
      </c>
      <c r="V796" s="160">
        <f>ROUND(E796*U796,2)</f>
        <v>0</v>
      </c>
      <c r="W796" s="160"/>
      <c r="X796" s="150"/>
      <c r="Y796" s="150"/>
      <c r="Z796" s="150"/>
      <c r="AA796" s="150"/>
      <c r="AB796" s="150"/>
      <c r="AC796" s="150"/>
      <c r="AD796" s="150"/>
      <c r="AE796" s="150"/>
      <c r="AF796" s="150"/>
      <c r="AG796" s="150" t="s">
        <v>499</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242"/>
      <c r="D797" s="243"/>
      <c r="E797" s="243"/>
      <c r="F797" s="243"/>
      <c r="G797" s="243"/>
      <c r="H797" s="160"/>
      <c r="I797" s="160"/>
      <c r="J797" s="160"/>
      <c r="K797" s="160"/>
      <c r="L797" s="160"/>
      <c r="M797" s="160"/>
      <c r="N797" s="160"/>
      <c r="O797" s="160"/>
      <c r="P797" s="160"/>
      <c r="Q797" s="160"/>
      <c r="R797" s="160"/>
      <c r="S797" s="160"/>
      <c r="T797" s="160"/>
      <c r="U797" s="160"/>
      <c r="V797" s="160"/>
      <c r="W797" s="160"/>
      <c r="X797" s="150"/>
      <c r="Y797" s="150"/>
      <c r="Z797" s="150"/>
      <c r="AA797" s="150"/>
      <c r="AB797" s="150"/>
      <c r="AC797" s="150"/>
      <c r="AD797" s="150"/>
      <c r="AE797" s="150"/>
      <c r="AF797" s="150"/>
      <c r="AG797" s="150" t="s">
        <v>315</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ht="22.5" outlineLevel="1" x14ac:dyDescent="0.2">
      <c r="A798" s="174">
        <v>378</v>
      </c>
      <c r="B798" s="175" t="s">
        <v>2566</v>
      </c>
      <c r="C798" s="185" t="s">
        <v>2567</v>
      </c>
      <c r="D798" s="176" t="s">
        <v>460</v>
      </c>
      <c r="E798" s="177">
        <v>10</v>
      </c>
      <c r="F798" s="178"/>
      <c r="G798" s="179">
        <f>ROUND(E798*F798,2)</f>
        <v>0</v>
      </c>
      <c r="H798" s="178"/>
      <c r="I798" s="179">
        <f>ROUND(E798*H798,2)</f>
        <v>0</v>
      </c>
      <c r="J798" s="178"/>
      <c r="K798" s="179">
        <f>ROUND(E798*J798,2)</f>
        <v>0</v>
      </c>
      <c r="L798" s="179">
        <v>21</v>
      </c>
      <c r="M798" s="179">
        <f>G798*(1+L798/100)</f>
        <v>0</v>
      </c>
      <c r="N798" s="179">
        <v>0</v>
      </c>
      <c r="O798" s="179">
        <f>ROUND(E798*N798,2)</f>
        <v>0</v>
      </c>
      <c r="P798" s="179">
        <v>0</v>
      </c>
      <c r="Q798" s="179">
        <f>ROUND(E798*P798,2)</f>
        <v>0</v>
      </c>
      <c r="R798" s="179"/>
      <c r="S798" s="179" t="s">
        <v>342</v>
      </c>
      <c r="T798" s="180" t="s">
        <v>311</v>
      </c>
      <c r="U798" s="160">
        <v>0</v>
      </c>
      <c r="V798" s="160">
        <f>ROUND(E798*U798,2)</f>
        <v>0</v>
      </c>
      <c r="W798" s="160"/>
      <c r="X798" s="150"/>
      <c r="Y798" s="150"/>
      <c r="Z798" s="150"/>
      <c r="AA798" s="150"/>
      <c r="AB798" s="150"/>
      <c r="AC798" s="150"/>
      <c r="AD798" s="150"/>
      <c r="AE798" s="150"/>
      <c r="AF798" s="150"/>
      <c r="AG798" s="150" t="s">
        <v>499</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242"/>
      <c r="D799" s="243"/>
      <c r="E799" s="243"/>
      <c r="F799" s="243"/>
      <c r="G799" s="243"/>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315</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74">
        <v>379</v>
      </c>
      <c r="B800" s="175" t="s">
        <v>2568</v>
      </c>
      <c r="C800" s="185" t="s">
        <v>2569</v>
      </c>
      <c r="D800" s="176" t="s">
        <v>460</v>
      </c>
      <c r="E800" s="177">
        <v>10</v>
      </c>
      <c r="F800" s="178"/>
      <c r="G800" s="179">
        <f>ROUND(E800*F800,2)</f>
        <v>0</v>
      </c>
      <c r="H800" s="178"/>
      <c r="I800" s="179">
        <f>ROUND(E800*H800,2)</f>
        <v>0</v>
      </c>
      <c r="J800" s="178"/>
      <c r="K800" s="179">
        <f>ROUND(E800*J800,2)</f>
        <v>0</v>
      </c>
      <c r="L800" s="179">
        <v>21</v>
      </c>
      <c r="M800" s="179">
        <f>G800*(1+L800/100)</f>
        <v>0</v>
      </c>
      <c r="N800" s="179">
        <v>0</v>
      </c>
      <c r="O800" s="179">
        <f>ROUND(E800*N800,2)</f>
        <v>0</v>
      </c>
      <c r="P800" s="179">
        <v>0</v>
      </c>
      <c r="Q800" s="179">
        <f>ROUND(E800*P800,2)</f>
        <v>0</v>
      </c>
      <c r="R800" s="179"/>
      <c r="S800" s="179" t="s">
        <v>342</v>
      </c>
      <c r="T800" s="180" t="s">
        <v>311</v>
      </c>
      <c r="U800" s="160">
        <v>0</v>
      </c>
      <c r="V800" s="160">
        <f>ROUND(E800*U800,2)</f>
        <v>0</v>
      </c>
      <c r="W800" s="160"/>
      <c r="X800" s="150"/>
      <c r="Y800" s="150"/>
      <c r="Z800" s="150"/>
      <c r="AA800" s="150"/>
      <c r="AB800" s="150"/>
      <c r="AC800" s="150"/>
      <c r="AD800" s="150"/>
      <c r="AE800" s="150"/>
      <c r="AF800" s="150"/>
      <c r="AG800" s="150" t="s">
        <v>499</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242"/>
      <c r="D801" s="243"/>
      <c r="E801" s="243"/>
      <c r="F801" s="243"/>
      <c r="G801" s="243"/>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315</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74">
        <v>380</v>
      </c>
      <c r="B802" s="175" t="s">
        <v>2570</v>
      </c>
      <c r="C802" s="185" t="s">
        <v>2571</v>
      </c>
      <c r="D802" s="176" t="s">
        <v>405</v>
      </c>
      <c r="E802" s="177">
        <v>1.5</v>
      </c>
      <c r="F802" s="178"/>
      <c r="G802" s="179">
        <f>ROUND(E802*F802,2)</f>
        <v>0</v>
      </c>
      <c r="H802" s="178"/>
      <c r="I802" s="179">
        <f>ROUND(E802*H802,2)</f>
        <v>0</v>
      </c>
      <c r="J802" s="178"/>
      <c r="K802" s="179">
        <f>ROUND(E802*J802,2)</f>
        <v>0</v>
      </c>
      <c r="L802" s="179">
        <v>21</v>
      </c>
      <c r="M802" s="179">
        <f>G802*(1+L802/100)</f>
        <v>0</v>
      </c>
      <c r="N802" s="179">
        <v>0</v>
      </c>
      <c r="O802" s="179">
        <f>ROUND(E802*N802,2)</f>
        <v>0</v>
      </c>
      <c r="P802" s="179">
        <v>0</v>
      </c>
      <c r="Q802" s="179">
        <f>ROUND(E802*P802,2)</f>
        <v>0</v>
      </c>
      <c r="R802" s="179"/>
      <c r="S802" s="179" t="s">
        <v>342</v>
      </c>
      <c r="T802" s="180" t="s">
        <v>311</v>
      </c>
      <c r="U802" s="160">
        <v>0</v>
      </c>
      <c r="V802" s="160">
        <f>ROUND(E802*U802,2)</f>
        <v>0</v>
      </c>
      <c r="W802" s="160"/>
      <c r="X802" s="150"/>
      <c r="Y802" s="150"/>
      <c r="Z802" s="150"/>
      <c r="AA802" s="150"/>
      <c r="AB802" s="150"/>
      <c r="AC802" s="150"/>
      <c r="AD802" s="150"/>
      <c r="AE802" s="150"/>
      <c r="AF802" s="150"/>
      <c r="AG802" s="150" t="s">
        <v>499</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242"/>
      <c r="D803" s="243"/>
      <c r="E803" s="243"/>
      <c r="F803" s="243"/>
      <c r="G803" s="243"/>
      <c r="H803" s="160"/>
      <c r="I803" s="160"/>
      <c r="J803" s="160"/>
      <c r="K803" s="160"/>
      <c r="L803" s="160"/>
      <c r="M803" s="160"/>
      <c r="N803" s="160"/>
      <c r="O803" s="160"/>
      <c r="P803" s="160"/>
      <c r="Q803" s="160"/>
      <c r="R803" s="160"/>
      <c r="S803" s="160"/>
      <c r="T803" s="160"/>
      <c r="U803" s="160"/>
      <c r="V803" s="160"/>
      <c r="W803" s="160"/>
      <c r="X803" s="150"/>
      <c r="Y803" s="150"/>
      <c r="Z803" s="150"/>
      <c r="AA803" s="150"/>
      <c r="AB803" s="150"/>
      <c r="AC803" s="150"/>
      <c r="AD803" s="150"/>
      <c r="AE803" s="150"/>
      <c r="AF803" s="150"/>
      <c r="AG803" s="150" t="s">
        <v>315</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ht="22.5" outlineLevel="1" x14ac:dyDescent="0.2">
      <c r="A804" s="174">
        <v>381</v>
      </c>
      <c r="B804" s="175" t="s">
        <v>2572</v>
      </c>
      <c r="C804" s="185" t="s">
        <v>2573</v>
      </c>
      <c r="D804" s="176" t="s">
        <v>1339</v>
      </c>
      <c r="E804" s="177">
        <v>160</v>
      </c>
      <c r="F804" s="178"/>
      <c r="G804" s="179">
        <f>ROUND(E804*F804,2)</f>
        <v>0</v>
      </c>
      <c r="H804" s="178"/>
      <c r="I804" s="179">
        <f>ROUND(E804*H804,2)</f>
        <v>0</v>
      </c>
      <c r="J804" s="178"/>
      <c r="K804" s="179">
        <f>ROUND(E804*J804,2)</f>
        <v>0</v>
      </c>
      <c r="L804" s="179">
        <v>21</v>
      </c>
      <c r="M804" s="179">
        <f>G804*(1+L804/100)</f>
        <v>0</v>
      </c>
      <c r="N804" s="179">
        <v>0</v>
      </c>
      <c r="O804" s="179">
        <f>ROUND(E804*N804,2)</f>
        <v>0</v>
      </c>
      <c r="P804" s="179">
        <v>0</v>
      </c>
      <c r="Q804" s="179">
        <f>ROUND(E804*P804,2)</f>
        <v>0</v>
      </c>
      <c r="R804" s="179"/>
      <c r="S804" s="179" t="s">
        <v>342</v>
      </c>
      <c r="T804" s="180" t="s">
        <v>311</v>
      </c>
      <c r="U804" s="160">
        <v>0</v>
      </c>
      <c r="V804" s="160">
        <f>ROUND(E804*U804,2)</f>
        <v>0</v>
      </c>
      <c r="W804" s="160"/>
      <c r="X804" s="150"/>
      <c r="Y804" s="150"/>
      <c r="Z804" s="150"/>
      <c r="AA804" s="150"/>
      <c r="AB804" s="150"/>
      <c r="AC804" s="150"/>
      <c r="AD804" s="150"/>
      <c r="AE804" s="150"/>
      <c r="AF804" s="150"/>
      <c r="AG804" s="150" t="s">
        <v>499</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242"/>
      <c r="D805" s="243"/>
      <c r="E805" s="243"/>
      <c r="F805" s="243"/>
      <c r="G805" s="243"/>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315</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74">
        <v>382</v>
      </c>
      <c r="B806" s="175" t="s">
        <v>2574</v>
      </c>
      <c r="C806" s="185" t="s">
        <v>2575</v>
      </c>
      <c r="D806" s="176" t="s">
        <v>1339</v>
      </c>
      <c r="E806" s="177">
        <v>16</v>
      </c>
      <c r="F806" s="178"/>
      <c r="G806" s="179">
        <f>ROUND(E806*F806,2)</f>
        <v>0</v>
      </c>
      <c r="H806" s="178"/>
      <c r="I806" s="179">
        <f>ROUND(E806*H806,2)</f>
        <v>0</v>
      </c>
      <c r="J806" s="178"/>
      <c r="K806" s="179">
        <f>ROUND(E806*J806,2)</f>
        <v>0</v>
      </c>
      <c r="L806" s="179">
        <v>21</v>
      </c>
      <c r="M806" s="179">
        <f>G806*(1+L806/100)</f>
        <v>0</v>
      </c>
      <c r="N806" s="179">
        <v>0</v>
      </c>
      <c r="O806" s="179">
        <f>ROUND(E806*N806,2)</f>
        <v>0</v>
      </c>
      <c r="P806" s="179">
        <v>0</v>
      </c>
      <c r="Q806" s="179">
        <f>ROUND(E806*P806,2)</f>
        <v>0</v>
      </c>
      <c r="R806" s="179"/>
      <c r="S806" s="179" t="s">
        <v>342</v>
      </c>
      <c r="T806" s="180" t="s">
        <v>311</v>
      </c>
      <c r="U806" s="160">
        <v>0</v>
      </c>
      <c r="V806" s="160">
        <f>ROUND(E806*U806,2)</f>
        <v>0</v>
      </c>
      <c r="W806" s="160"/>
      <c r="X806" s="150"/>
      <c r="Y806" s="150"/>
      <c r="Z806" s="150"/>
      <c r="AA806" s="150"/>
      <c r="AB806" s="150"/>
      <c r="AC806" s="150"/>
      <c r="AD806" s="150"/>
      <c r="AE806" s="150"/>
      <c r="AF806" s="150"/>
      <c r="AG806" s="150" t="s">
        <v>499</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242"/>
      <c r="D807" s="243"/>
      <c r="E807" s="243"/>
      <c r="F807" s="243"/>
      <c r="G807" s="243"/>
      <c r="H807" s="160"/>
      <c r="I807" s="160"/>
      <c r="J807" s="160"/>
      <c r="K807" s="160"/>
      <c r="L807" s="160"/>
      <c r="M807" s="160"/>
      <c r="N807" s="160"/>
      <c r="O807" s="160"/>
      <c r="P807" s="160"/>
      <c r="Q807" s="160"/>
      <c r="R807" s="160"/>
      <c r="S807" s="160"/>
      <c r="T807" s="160"/>
      <c r="U807" s="160"/>
      <c r="V807" s="160"/>
      <c r="W807" s="160"/>
      <c r="X807" s="150"/>
      <c r="Y807" s="150"/>
      <c r="Z807" s="150"/>
      <c r="AA807" s="150"/>
      <c r="AB807" s="150"/>
      <c r="AC807" s="150"/>
      <c r="AD807" s="150"/>
      <c r="AE807" s="150"/>
      <c r="AF807" s="150"/>
      <c r="AG807" s="150" t="s">
        <v>315</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ht="22.5" outlineLevel="1" x14ac:dyDescent="0.2">
      <c r="A808" s="174">
        <v>383</v>
      </c>
      <c r="B808" s="175" t="s">
        <v>2576</v>
      </c>
      <c r="C808" s="185" t="s">
        <v>2577</v>
      </c>
      <c r="D808" s="176" t="s">
        <v>1339</v>
      </c>
      <c r="E808" s="177">
        <v>36</v>
      </c>
      <c r="F808" s="178"/>
      <c r="G808" s="179">
        <f>ROUND(E808*F808,2)</f>
        <v>0</v>
      </c>
      <c r="H808" s="178"/>
      <c r="I808" s="179">
        <f>ROUND(E808*H808,2)</f>
        <v>0</v>
      </c>
      <c r="J808" s="178"/>
      <c r="K808" s="179">
        <f>ROUND(E808*J808,2)</f>
        <v>0</v>
      </c>
      <c r="L808" s="179">
        <v>21</v>
      </c>
      <c r="M808" s="179">
        <f>G808*(1+L808/100)</f>
        <v>0</v>
      </c>
      <c r="N808" s="179">
        <v>0</v>
      </c>
      <c r="O808" s="179">
        <f>ROUND(E808*N808,2)</f>
        <v>0</v>
      </c>
      <c r="P808" s="179">
        <v>0</v>
      </c>
      <c r="Q808" s="179">
        <f>ROUND(E808*P808,2)</f>
        <v>0</v>
      </c>
      <c r="R808" s="179"/>
      <c r="S808" s="179" t="s">
        <v>342</v>
      </c>
      <c r="T808" s="180" t="s">
        <v>311</v>
      </c>
      <c r="U808" s="160">
        <v>0</v>
      </c>
      <c r="V808" s="160">
        <f>ROUND(E808*U808,2)</f>
        <v>0</v>
      </c>
      <c r="W808" s="160"/>
      <c r="X808" s="150"/>
      <c r="Y808" s="150"/>
      <c r="Z808" s="150"/>
      <c r="AA808" s="150"/>
      <c r="AB808" s="150"/>
      <c r="AC808" s="150"/>
      <c r="AD808" s="150"/>
      <c r="AE808" s="150"/>
      <c r="AF808" s="150"/>
      <c r="AG808" s="150" t="s">
        <v>499</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242"/>
      <c r="D809" s="243"/>
      <c r="E809" s="243"/>
      <c r="F809" s="243"/>
      <c r="G809" s="243"/>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315</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74">
        <v>384</v>
      </c>
      <c r="B810" s="175" t="s">
        <v>2578</v>
      </c>
      <c r="C810" s="185" t="s">
        <v>2579</v>
      </c>
      <c r="D810" s="176" t="s">
        <v>1339</v>
      </c>
      <c r="E810" s="177">
        <v>24</v>
      </c>
      <c r="F810" s="178"/>
      <c r="G810" s="179">
        <f>ROUND(E810*F810,2)</f>
        <v>0</v>
      </c>
      <c r="H810" s="178"/>
      <c r="I810" s="179">
        <f>ROUND(E810*H810,2)</f>
        <v>0</v>
      </c>
      <c r="J810" s="178"/>
      <c r="K810" s="179">
        <f>ROUND(E810*J810,2)</f>
        <v>0</v>
      </c>
      <c r="L810" s="179">
        <v>21</v>
      </c>
      <c r="M810" s="179">
        <f>G810*(1+L810/100)</f>
        <v>0</v>
      </c>
      <c r="N810" s="179">
        <v>0</v>
      </c>
      <c r="O810" s="179">
        <f>ROUND(E810*N810,2)</f>
        <v>0</v>
      </c>
      <c r="P810" s="179">
        <v>0</v>
      </c>
      <c r="Q810" s="179">
        <f>ROUND(E810*P810,2)</f>
        <v>0</v>
      </c>
      <c r="R810" s="179"/>
      <c r="S810" s="179" t="s">
        <v>342</v>
      </c>
      <c r="T810" s="180" t="s">
        <v>311</v>
      </c>
      <c r="U810" s="160">
        <v>0</v>
      </c>
      <c r="V810" s="160">
        <f>ROUND(E810*U810,2)</f>
        <v>0</v>
      </c>
      <c r="W810" s="160"/>
      <c r="X810" s="150"/>
      <c r="Y810" s="150"/>
      <c r="Z810" s="150"/>
      <c r="AA810" s="150"/>
      <c r="AB810" s="150"/>
      <c r="AC810" s="150"/>
      <c r="AD810" s="150"/>
      <c r="AE810" s="150"/>
      <c r="AF810" s="150"/>
      <c r="AG810" s="150" t="s">
        <v>499</v>
      </c>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242"/>
      <c r="D811" s="243"/>
      <c r="E811" s="243"/>
      <c r="F811" s="243"/>
      <c r="G811" s="243"/>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315</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ht="22.5" outlineLevel="1" x14ac:dyDescent="0.2">
      <c r="A812" s="174">
        <v>385</v>
      </c>
      <c r="B812" s="175" t="s">
        <v>2580</v>
      </c>
      <c r="C812" s="185" t="s">
        <v>2581</v>
      </c>
      <c r="D812" s="176" t="s">
        <v>929</v>
      </c>
      <c r="E812" s="177">
        <v>1</v>
      </c>
      <c r="F812" s="178"/>
      <c r="G812" s="179">
        <f>ROUND(E812*F812,2)</f>
        <v>0</v>
      </c>
      <c r="H812" s="178"/>
      <c r="I812" s="179">
        <f>ROUND(E812*H812,2)</f>
        <v>0</v>
      </c>
      <c r="J812" s="178"/>
      <c r="K812" s="179">
        <f>ROUND(E812*J812,2)</f>
        <v>0</v>
      </c>
      <c r="L812" s="179">
        <v>21</v>
      </c>
      <c r="M812" s="179">
        <f>G812*(1+L812/100)</f>
        <v>0</v>
      </c>
      <c r="N812" s="179">
        <v>0</v>
      </c>
      <c r="O812" s="179">
        <f>ROUND(E812*N812,2)</f>
        <v>0</v>
      </c>
      <c r="P812" s="179">
        <v>0</v>
      </c>
      <c r="Q812" s="179">
        <f>ROUND(E812*P812,2)</f>
        <v>0</v>
      </c>
      <c r="R812" s="179"/>
      <c r="S812" s="179" t="s">
        <v>342</v>
      </c>
      <c r="T812" s="180" t="s">
        <v>311</v>
      </c>
      <c r="U812" s="160">
        <v>0</v>
      </c>
      <c r="V812" s="160">
        <f>ROUND(E812*U812,2)</f>
        <v>0</v>
      </c>
      <c r="W812" s="160"/>
      <c r="X812" s="150"/>
      <c r="Y812" s="150"/>
      <c r="Z812" s="150"/>
      <c r="AA812" s="150"/>
      <c r="AB812" s="150"/>
      <c r="AC812" s="150"/>
      <c r="AD812" s="150"/>
      <c r="AE812" s="150"/>
      <c r="AF812" s="150"/>
      <c r="AG812" s="150" t="s">
        <v>499</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242"/>
      <c r="D813" s="243"/>
      <c r="E813" s="243"/>
      <c r="F813" s="243"/>
      <c r="G813" s="243"/>
      <c r="H813" s="160"/>
      <c r="I813" s="160"/>
      <c r="J813" s="160"/>
      <c r="K813" s="160"/>
      <c r="L813" s="160"/>
      <c r="M813" s="160"/>
      <c r="N813" s="160"/>
      <c r="O813" s="160"/>
      <c r="P813" s="160"/>
      <c r="Q813" s="160"/>
      <c r="R813" s="160"/>
      <c r="S813" s="160"/>
      <c r="T813" s="160"/>
      <c r="U813" s="160"/>
      <c r="V813" s="160"/>
      <c r="W813" s="160"/>
      <c r="X813" s="150"/>
      <c r="Y813" s="150"/>
      <c r="Z813" s="150"/>
      <c r="AA813" s="150"/>
      <c r="AB813" s="150"/>
      <c r="AC813" s="150"/>
      <c r="AD813" s="150"/>
      <c r="AE813" s="150"/>
      <c r="AF813" s="150"/>
      <c r="AG813" s="150" t="s">
        <v>315</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74">
        <v>386</v>
      </c>
      <c r="B814" s="175" t="s">
        <v>2582</v>
      </c>
      <c r="C814" s="185" t="s">
        <v>2583</v>
      </c>
      <c r="D814" s="176" t="s">
        <v>1339</v>
      </c>
      <c r="E814" s="177">
        <v>16</v>
      </c>
      <c r="F814" s="178"/>
      <c r="G814" s="179">
        <f>ROUND(E814*F814,2)</f>
        <v>0</v>
      </c>
      <c r="H814" s="178"/>
      <c r="I814" s="179">
        <f>ROUND(E814*H814,2)</f>
        <v>0</v>
      </c>
      <c r="J814" s="178"/>
      <c r="K814" s="179">
        <f>ROUND(E814*J814,2)</f>
        <v>0</v>
      </c>
      <c r="L814" s="179">
        <v>21</v>
      </c>
      <c r="M814" s="179">
        <f>G814*(1+L814/100)</f>
        <v>0</v>
      </c>
      <c r="N814" s="179">
        <v>0</v>
      </c>
      <c r="O814" s="179">
        <f>ROUND(E814*N814,2)</f>
        <v>0</v>
      </c>
      <c r="P814" s="179">
        <v>0</v>
      </c>
      <c r="Q814" s="179">
        <f>ROUND(E814*P814,2)</f>
        <v>0</v>
      </c>
      <c r="R814" s="179"/>
      <c r="S814" s="179" t="s">
        <v>342</v>
      </c>
      <c r="T814" s="180" t="s">
        <v>311</v>
      </c>
      <c r="U814" s="160">
        <v>0</v>
      </c>
      <c r="V814" s="160">
        <f>ROUND(E814*U814,2)</f>
        <v>0</v>
      </c>
      <c r="W814" s="160"/>
      <c r="X814" s="150"/>
      <c r="Y814" s="150"/>
      <c r="Z814" s="150"/>
      <c r="AA814" s="150"/>
      <c r="AB814" s="150"/>
      <c r="AC814" s="150"/>
      <c r="AD814" s="150"/>
      <c r="AE814" s="150"/>
      <c r="AF814" s="150"/>
      <c r="AG814" s="150" t="s">
        <v>499</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242"/>
      <c r="D815" s="243"/>
      <c r="E815" s="243"/>
      <c r="F815" s="243"/>
      <c r="G815" s="243"/>
      <c r="H815" s="160"/>
      <c r="I815" s="160"/>
      <c r="J815" s="160"/>
      <c r="K815" s="160"/>
      <c r="L815" s="160"/>
      <c r="M815" s="160"/>
      <c r="N815" s="160"/>
      <c r="O815" s="160"/>
      <c r="P815" s="160"/>
      <c r="Q815" s="160"/>
      <c r="R815" s="160"/>
      <c r="S815" s="160"/>
      <c r="T815" s="160"/>
      <c r="U815" s="160"/>
      <c r="V815" s="160"/>
      <c r="W815" s="160"/>
      <c r="X815" s="150"/>
      <c r="Y815" s="150"/>
      <c r="Z815" s="150"/>
      <c r="AA815" s="150"/>
      <c r="AB815" s="150"/>
      <c r="AC815" s="150"/>
      <c r="AD815" s="150"/>
      <c r="AE815" s="150"/>
      <c r="AF815" s="150"/>
      <c r="AG815" s="150" t="s">
        <v>315</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74">
        <v>387</v>
      </c>
      <c r="B816" s="175" t="s">
        <v>2584</v>
      </c>
      <c r="C816" s="185" t="s">
        <v>2585</v>
      </c>
      <c r="D816" s="176" t="s">
        <v>1339</v>
      </c>
      <c r="E816" s="177">
        <v>4</v>
      </c>
      <c r="F816" s="178"/>
      <c r="G816" s="179">
        <f>ROUND(E816*F816,2)</f>
        <v>0</v>
      </c>
      <c r="H816" s="178"/>
      <c r="I816" s="179">
        <f>ROUND(E816*H816,2)</f>
        <v>0</v>
      </c>
      <c r="J816" s="178"/>
      <c r="K816" s="179">
        <f>ROUND(E816*J816,2)</f>
        <v>0</v>
      </c>
      <c r="L816" s="179">
        <v>21</v>
      </c>
      <c r="M816" s="179">
        <f>G816*(1+L816/100)</f>
        <v>0</v>
      </c>
      <c r="N816" s="179">
        <v>0</v>
      </c>
      <c r="O816" s="179">
        <f>ROUND(E816*N816,2)</f>
        <v>0</v>
      </c>
      <c r="P816" s="179">
        <v>0</v>
      </c>
      <c r="Q816" s="179">
        <f>ROUND(E816*P816,2)</f>
        <v>0</v>
      </c>
      <c r="R816" s="179"/>
      <c r="S816" s="179" t="s">
        <v>342</v>
      </c>
      <c r="T816" s="180" t="s">
        <v>311</v>
      </c>
      <c r="U816" s="160">
        <v>0</v>
      </c>
      <c r="V816" s="160">
        <f>ROUND(E816*U816,2)</f>
        <v>0</v>
      </c>
      <c r="W816" s="160"/>
      <c r="X816" s="150"/>
      <c r="Y816" s="150"/>
      <c r="Z816" s="150"/>
      <c r="AA816" s="150"/>
      <c r="AB816" s="150"/>
      <c r="AC816" s="150"/>
      <c r="AD816" s="150"/>
      <c r="AE816" s="150"/>
      <c r="AF816" s="150"/>
      <c r="AG816" s="150" t="s">
        <v>499</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242"/>
      <c r="D817" s="243"/>
      <c r="E817" s="243"/>
      <c r="F817" s="243"/>
      <c r="G817" s="243"/>
      <c r="H817" s="160"/>
      <c r="I817" s="160"/>
      <c r="J817" s="160"/>
      <c r="K817" s="160"/>
      <c r="L817" s="160"/>
      <c r="M817" s="160"/>
      <c r="N817" s="160"/>
      <c r="O817" s="160"/>
      <c r="P817" s="160"/>
      <c r="Q817" s="160"/>
      <c r="R817" s="160"/>
      <c r="S817" s="160"/>
      <c r="T817" s="160"/>
      <c r="U817" s="160"/>
      <c r="V817" s="160"/>
      <c r="W817" s="160"/>
      <c r="X817" s="150"/>
      <c r="Y817" s="150"/>
      <c r="Z817" s="150"/>
      <c r="AA817" s="150"/>
      <c r="AB817" s="150"/>
      <c r="AC817" s="150"/>
      <c r="AD817" s="150"/>
      <c r="AE817" s="150"/>
      <c r="AF817" s="150"/>
      <c r="AG817" s="150" t="s">
        <v>315</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74">
        <v>388</v>
      </c>
      <c r="B818" s="175" t="s">
        <v>2586</v>
      </c>
      <c r="C818" s="185" t="s">
        <v>2587</v>
      </c>
      <c r="D818" s="176" t="s">
        <v>1339</v>
      </c>
      <c r="E818" s="177">
        <v>20</v>
      </c>
      <c r="F818" s="178"/>
      <c r="G818" s="179">
        <f>ROUND(E818*F818,2)</f>
        <v>0</v>
      </c>
      <c r="H818" s="178"/>
      <c r="I818" s="179">
        <f>ROUND(E818*H818,2)</f>
        <v>0</v>
      </c>
      <c r="J818" s="178"/>
      <c r="K818" s="179">
        <f>ROUND(E818*J818,2)</f>
        <v>0</v>
      </c>
      <c r="L818" s="179">
        <v>21</v>
      </c>
      <c r="M818" s="179">
        <f>G818*(1+L818/100)</f>
        <v>0</v>
      </c>
      <c r="N818" s="179">
        <v>0</v>
      </c>
      <c r="O818" s="179">
        <f>ROUND(E818*N818,2)</f>
        <v>0</v>
      </c>
      <c r="P818" s="179">
        <v>0</v>
      </c>
      <c r="Q818" s="179">
        <f>ROUND(E818*P818,2)</f>
        <v>0</v>
      </c>
      <c r="R818" s="179"/>
      <c r="S818" s="179" t="s">
        <v>342</v>
      </c>
      <c r="T818" s="180" t="s">
        <v>311</v>
      </c>
      <c r="U818" s="160">
        <v>0</v>
      </c>
      <c r="V818" s="160">
        <f>ROUND(E818*U818,2)</f>
        <v>0</v>
      </c>
      <c r="W818" s="160"/>
      <c r="X818" s="150"/>
      <c r="Y818" s="150"/>
      <c r="Z818" s="150"/>
      <c r="AA818" s="150"/>
      <c r="AB818" s="150"/>
      <c r="AC818" s="150"/>
      <c r="AD818" s="150"/>
      <c r="AE818" s="150"/>
      <c r="AF818" s="150"/>
      <c r="AG818" s="150" t="s">
        <v>499</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57"/>
      <c r="B819" s="158"/>
      <c r="C819" s="242"/>
      <c r="D819" s="243"/>
      <c r="E819" s="243"/>
      <c r="F819" s="243"/>
      <c r="G819" s="243"/>
      <c r="H819" s="160"/>
      <c r="I819" s="160"/>
      <c r="J819" s="160"/>
      <c r="K819" s="160"/>
      <c r="L819" s="160"/>
      <c r="M819" s="160"/>
      <c r="N819" s="160"/>
      <c r="O819" s="160"/>
      <c r="P819" s="160"/>
      <c r="Q819" s="160"/>
      <c r="R819" s="160"/>
      <c r="S819" s="160"/>
      <c r="T819" s="160"/>
      <c r="U819" s="160"/>
      <c r="V819" s="160"/>
      <c r="W819" s="160"/>
      <c r="X819" s="150"/>
      <c r="Y819" s="150"/>
      <c r="Z819" s="150"/>
      <c r="AA819" s="150"/>
      <c r="AB819" s="150"/>
      <c r="AC819" s="150"/>
      <c r="AD819" s="150"/>
      <c r="AE819" s="150"/>
      <c r="AF819" s="150"/>
      <c r="AG819" s="150" t="s">
        <v>315</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ht="22.5" outlineLevel="1" x14ac:dyDescent="0.2">
      <c r="A820" s="174">
        <v>389</v>
      </c>
      <c r="B820" s="175" t="s">
        <v>2588</v>
      </c>
      <c r="C820" s="185" t="s">
        <v>2589</v>
      </c>
      <c r="D820" s="176" t="s">
        <v>1339</v>
      </c>
      <c r="E820" s="177">
        <v>10</v>
      </c>
      <c r="F820" s="178"/>
      <c r="G820" s="179">
        <f>ROUND(E820*F820,2)</f>
        <v>0</v>
      </c>
      <c r="H820" s="178"/>
      <c r="I820" s="179">
        <f>ROUND(E820*H820,2)</f>
        <v>0</v>
      </c>
      <c r="J820" s="178"/>
      <c r="K820" s="179">
        <f>ROUND(E820*J820,2)</f>
        <v>0</v>
      </c>
      <c r="L820" s="179">
        <v>21</v>
      </c>
      <c r="M820" s="179">
        <f>G820*(1+L820/100)</f>
        <v>0</v>
      </c>
      <c r="N820" s="179">
        <v>0</v>
      </c>
      <c r="O820" s="179">
        <f>ROUND(E820*N820,2)</f>
        <v>0</v>
      </c>
      <c r="P820" s="179">
        <v>0</v>
      </c>
      <c r="Q820" s="179">
        <f>ROUND(E820*P820,2)</f>
        <v>0</v>
      </c>
      <c r="R820" s="179"/>
      <c r="S820" s="179" t="s">
        <v>342</v>
      </c>
      <c r="T820" s="180" t="s">
        <v>311</v>
      </c>
      <c r="U820" s="160">
        <v>0</v>
      </c>
      <c r="V820" s="160">
        <f>ROUND(E820*U820,2)</f>
        <v>0</v>
      </c>
      <c r="W820" s="160"/>
      <c r="X820" s="150"/>
      <c r="Y820" s="150"/>
      <c r="Z820" s="150"/>
      <c r="AA820" s="150"/>
      <c r="AB820" s="150"/>
      <c r="AC820" s="150"/>
      <c r="AD820" s="150"/>
      <c r="AE820" s="150"/>
      <c r="AF820" s="150"/>
      <c r="AG820" s="150" t="s">
        <v>499</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242"/>
      <c r="D821" s="243"/>
      <c r="E821" s="243"/>
      <c r="F821" s="243"/>
      <c r="G821" s="243"/>
      <c r="H821" s="160"/>
      <c r="I821" s="160"/>
      <c r="J821" s="160"/>
      <c r="K821" s="160"/>
      <c r="L821" s="160"/>
      <c r="M821" s="160"/>
      <c r="N821" s="160"/>
      <c r="O821" s="160"/>
      <c r="P821" s="160"/>
      <c r="Q821" s="160"/>
      <c r="R821" s="160"/>
      <c r="S821" s="160"/>
      <c r="T821" s="160"/>
      <c r="U821" s="160"/>
      <c r="V821" s="160"/>
      <c r="W821" s="160"/>
      <c r="X821" s="150"/>
      <c r="Y821" s="150"/>
      <c r="Z821" s="150"/>
      <c r="AA821" s="150"/>
      <c r="AB821" s="150"/>
      <c r="AC821" s="150"/>
      <c r="AD821" s="150"/>
      <c r="AE821" s="150"/>
      <c r="AF821" s="150"/>
      <c r="AG821" s="150" t="s">
        <v>315</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ht="22.5" outlineLevel="1" x14ac:dyDescent="0.2">
      <c r="A822" s="174">
        <v>390</v>
      </c>
      <c r="B822" s="175" t="s">
        <v>2590</v>
      </c>
      <c r="C822" s="185" t="s">
        <v>2591</v>
      </c>
      <c r="D822" s="176" t="s">
        <v>929</v>
      </c>
      <c r="E822" s="177">
        <v>4</v>
      </c>
      <c r="F822" s="178"/>
      <c r="G822" s="179">
        <f>ROUND(E822*F822,2)</f>
        <v>0</v>
      </c>
      <c r="H822" s="178"/>
      <c r="I822" s="179">
        <f>ROUND(E822*H822,2)</f>
        <v>0</v>
      </c>
      <c r="J822" s="178"/>
      <c r="K822" s="179">
        <f>ROUND(E822*J822,2)</f>
        <v>0</v>
      </c>
      <c r="L822" s="179">
        <v>21</v>
      </c>
      <c r="M822" s="179">
        <f>G822*(1+L822/100)</f>
        <v>0</v>
      </c>
      <c r="N822" s="179">
        <v>0</v>
      </c>
      <c r="O822" s="179">
        <f>ROUND(E822*N822,2)</f>
        <v>0</v>
      </c>
      <c r="P822" s="179">
        <v>0</v>
      </c>
      <c r="Q822" s="179">
        <f>ROUND(E822*P822,2)</f>
        <v>0</v>
      </c>
      <c r="R822" s="179"/>
      <c r="S822" s="179" t="s">
        <v>342</v>
      </c>
      <c r="T822" s="180" t="s">
        <v>311</v>
      </c>
      <c r="U822" s="160">
        <v>0</v>
      </c>
      <c r="V822" s="160">
        <f>ROUND(E822*U822,2)</f>
        <v>0</v>
      </c>
      <c r="W822" s="160"/>
      <c r="X822" s="150"/>
      <c r="Y822" s="150"/>
      <c r="Z822" s="150"/>
      <c r="AA822" s="150"/>
      <c r="AB822" s="150"/>
      <c r="AC822" s="150"/>
      <c r="AD822" s="150"/>
      <c r="AE822" s="150"/>
      <c r="AF822" s="150"/>
      <c r="AG822" s="150" t="s">
        <v>1963</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242"/>
      <c r="D823" s="243"/>
      <c r="E823" s="243"/>
      <c r="F823" s="243"/>
      <c r="G823" s="243"/>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315</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ht="22.5" outlineLevel="1" x14ac:dyDescent="0.2">
      <c r="A824" s="174">
        <v>391</v>
      </c>
      <c r="B824" s="175" t="s">
        <v>2592</v>
      </c>
      <c r="C824" s="185" t="s">
        <v>2593</v>
      </c>
      <c r="D824" s="176" t="s">
        <v>929</v>
      </c>
      <c r="E824" s="177">
        <v>4</v>
      </c>
      <c r="F824" s="178"/>
      <c r="G824" s="179">
        <f>ROUND(E824*F824,2)</f>
        <v>0</v>
      </c>
      <c r="H824" s="178"/>
      <c r="I824" s="179">
        <f>ROUND(E824*H824,2)</f>
        <v>0</v>
      </c>
      <c r="J824" s="178"/>
      <c r="K824" s="179">
        <f>ROUND(E824*J824,2)</f>
        <v>0</v>
      </c>
      <c r="L824" s="179">
        <v>21</v>
      </c>
      <c r="M824" s="179">
        <f>G824*(1+L824/100)</f>
        <v>0</v>
      </c>
      <c r="N824" s="179">
        <v>0</v>
      </c>
      <c r="O824" s="179">
        <f>ROUND(E824*N824,2)</f>
        <v>0</v>
      </c>
      <c r="P824" s="179">
        <v>0</v>
      </c>
      <c r="Q824" s="179">
        <f>ROUND(E824*P824,2)</f>
        <v>0</v>
      </c>
      <c r="R824" s="179"/>
      <c r="S824" s="179" t="s">
        <v>342</v>
      </c>
      <c r="T824" s="180" t="s">
        <v>311</v>
      </c>
      <c r="U824" s="160">
        <v>0</v>
      </c>
      <c r="V824" s="160">
        <f>ROUND(E824*U824,2)</f>
        <v>0</v>
      </c>
      <c r="W824" s="160"/>
      <c r="X824" s="150"/>
      <c r="Y824" s="150"/>
      <c r="Z824" s="150"/>
      <c r="AA824" s="150"/>
      <c r="AB824" s="150"/>
      <c r="AC824" s="150"/>
      <c r="AD824" s="150"/>
      <c r="AE824" s="150"/>
      <c r="AF824" s="150"/>
      <c r="AG824" s="150" t="s">
        <v>1963</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242"/>
      <c r="D825" s="243"/>
      <c r="E825" s="243"/>
      <c r="F825" s="243"/>
      <c r="G825" s="243"/>
      <c r="H825" s="160"/>
      <c r="I825" s="160"/>
      <c r="J825" s="160"/>
      <c r="K825" s="160"/>
      <c r="L825" s="160"/>
      <c r="M825" s="160"/>
      <c r="N825" s="160"/>
      <c r="O825" s="160"/>
      <c r="P825" s="160"/>
      <c r="Q825" s="160"/>
      <c r="R825" s="160"/>
      <c r="S825" s="160"/>
      <c r="T825" s="160"/>
      <c r="U825" s="160"/>
      <c r="V825" s="160"/>
      <c r="W825" s="160"/>
      <c r="X825" s="150"/>
      <c r="Y825" s="150"/>
      <c r="Z825" s="150"/>
      <c r="AA825" s="150"/>
      <c r="AB825" s="150"/>
      <c r="AC825" s="150"/>
      <c r="AD825" s="150"/>
      <c r="AE825" s="150"/>
      <c r="AF825" s="150"/>
      <c r="AG825" s="150" t="s">
        <v>315</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ht="22.5" outlineLevel="1" x14ac:dyDescent="0.2">
      <c r="A826" s="174">
        <v>392</v>
      </c>
      <c r="B826" s="175" t="s">
        <v>2594</v>
      </c>
      <c r="C826" s="185" t="s">
        <v>2595</v>
      </c>
      <c r="D826" s="176" t="s">
        <v>929</v>
      </c>
      <c r="E826" s="177">
        <v>45</v>
      </c>
      <c r="F826" s="178"/>
      <c r="G826" s="179">
        <f>ROUND(E826*F826,2)</f>
        <v>0</v>
      </c>
      <c r="H826" s="178"/>
      <c r="I826" s="179">
        <f>ROUND(E826*H826,2)</f>
        <v>0</v>
      </c>
      <c r="J826" s="178"/>
      <c r="K826" s="179">
        <f>ROUND(E826*J826,2)</f>
        <v>0</v>
      </c>
      <c r="L826" s="179">
        <v>21</v>
      </c>
      <c r="M826" s="179">
        <f>G826*(1+L826/100)</f>
        <v>0</v>
      </c>
      <c r="N826" s="179">
        <v>0</v>
      </c>
      <c r="O826" s="179">
        <f>ROUND(E826*N826,2)</f>
        <v>0</v>
      </c>
      <c r="P826" s="179">
        <v>0</v>
      </c>
      <c r="Q826" s="179">
        <f>ROUND(E826*P826,2)</f>
        <v>0</v>
      </c>
      <c r="R826" s="179"/>
      <c r="S826" s="179" t="s">
        <v>342</v>
      </c>
      <c r="T826" s="180" t="s">
        <v>311</v>
      </c>
      <c r="U826" s="160">
        <v>0</v>
      </c>
      <c r="V826" s="160">
        <f>ROUND(E826*U826,2)</f>
        <v>0</v>
      </c>
      <c r="W826" s="160"/>
      <c r="X826" s="150"/>
      <c r="Y826" s="150"/>
      <c r="Z826" s="150"/>
      <c r="AA826" s="150"/>
      <c r="AB826" s="150"/>
      <c r="AC826" s="150"/>
      <c r="AD826" s="150"/>
      <c r="AE826" s="150"/>
      <c r="AF826" s="150"/>
      <c r="AG826" s="150" t="s">
        <v>1963</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242"/>
      <c r="D827" s="243"/>
      <c r="E827" s="243"/>
      <c r="F827" s="243"/>
      <c r="G827" s="243"/>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315</v>
      </c>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ht="22.5" outlineLevel="1" x14ac:dyDescent="0.2">
      <c r="A828" s="174">
        <v>393</v>
      </c>
      <c r="B828" s="175" t="s">
        <v>2596</v>
      </c>
      <c r="C828" s="185" t="s">
        <v>2597</v>
      </c>
      <c r="D828" s="176" t="s">
        <v>929</v>
      </c>
      <c r="E828" s="177">
        <v>39</v>
      </c>
      <c r="F828" s="178"/>
      <c r="G828" s="179">
        <f>ROUND(E828*F828,2)</f>
        <v>0</v>
      </c>
      <c r="H828" s="178"/>
      <c r="I828" s="179">
        <f>ROUND(E828*H828,2)</f>
        <v>0</v>
      </c>
      <c r="J828" s="178"/>
      <c r="K828" s="179">
        <f>ROUND(E828*J828,2)</f>
        <v>0</v>
      </c>
      <c r="L828" s="179">
        <v>21</v>
      </c>
      <c r="M828" s="179">
        <f>G828*(1+L828/100)</f>
        <v>0</v>
      </c>
      <c r="N828" s="179">
        <v>0</v>
      </c>
      <c r="O828" s="179">
        <f>ROUND(E828*N828,2)</f>
        <v>0</v>
      </c>
      <c r="P828" s="179">
        <v>0</v>
      </c>
      <c r="Q828" s="179">
        <f>ROUND(E828*P828,2)</f>
        <v>0</v>
      </c>
      <c r="R828" s="179"/>
      <c r="S828" s="179" t="s">
        <v>342</v>
      </c>
      <c r="T828" s="180" t="s">
        <v>311</v>
      </c>
      <c r="U828" s="160">
        <v>0</v>
      </c>
      <c r="V828" s="160">
        <f>ROUND(E828*U828,2)</f>
        <v>0</v>
      </c>
      <c r="W828" s="160"/>
      <c r="X828" s="150"/>
      <c r="Y828" s="150"/>
      <c r="Z828" s="150"/>
      <c r="AA828" s="150"/>
      <c r="AB828" s="150"/>
      <c r="AC828" s="150"/>
      <c r="AD828" s="150"/>
      <c r="AE828" s="150"/>
      <c r="AF828" s="150"/>
      <c r="AG828" s="150" t="s">
        <v>1963</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242"/>
      <c r="D829" s="243"/>
      <c r="E829" s="243"/>
      <c r="F829" s="243"/>
      <c r="G829" s="243"/>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315</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ht="22.5" outlineLevel="1" x14ac:dyDescent="0.2">
      <c r="A830" s="174">
        <v>394</v>
      </c>
      <c r="B830" s="175" t="s">
        <v>2598</v>
      </c>
      <c r="C830" s="185" t="s">
        <v>2593</v>
      </c>
      <c r="D830" s="176" t="s">
        <v>929</v>
      </c>
      <c r="E830" s="177">
        <v>35</v>
      </c>
      <c r="F830" s="178"/>
      <c r="G830" s="179">
        <f>ROUND(E830*F830,2)</f>
        <v>0</v>
      </c>
      <c r="H830" s="178"/>
      <c r="I830" s="179">
        <f>ROUND(E830*H830,2)</f>
        <v>0</v>
      </c>
      <c r="J830" s="178"/>
      <c r="K830" s="179">
        <f>ROUND(E830*J830,2)</f>
        <v>0</v>
      </c>
      <c r="L830" s="179">
        <v>21</v>
      </c>
      <c r="M830" s="179">
        <f>G830*(1+L830/100)</f>
        <v>0</v>
      </c>
      <c r="N830" s="179">
        <v>0</v>
      </c>
      <c r="O830" s="179">
        <f>ROUND(E830*N830,2)</f>
        <v>0</v>
      </c>
      <c r="P830" s="179">
        <v>0</v>
      </c>
      <c r="Q830" s="179">
        <f>ROUND(E830*P830,2)</f>
        <v>0</v>
      </c>
      <c r="R830" s="179"/>
      <c r="S830" s="179" t="s">
        <v>342</v>
      </c>
      <c r="T830" s="180" t="s">
        <v>311</v>
      </c>
      <c r="U830" s="160">
        <v>0</v>
      </c>
      <c r="V830" s="160">
        <f>ROUND(E830*U830,2)</f>
        <v>0</v>
      </c>
      <c r="W830" s="160"/>
      <c r="X830" s="150"/>
      <c r="Y830" s="150"/>
      <c r="Z830" s="150"/>
      <c r="AA830" s="150"/>
      <c r="AB830" s="150"/>
      <c r="AC830" s="150"/>
      <c r="AD830" s="150"/>
      <c r="AE830" s="150"/>
      <c r="AF830" s="150"/>
      <c r="AG830" s="150" t="s">
        <v>1963</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57"/>
      <c r="B831" s="158"/>
      <c r="C831" s="242"/>
      <c r="D831" s="243"/>
      <c r="E831" s="243"/>
      <c r="F831" s="243"/>
      <c r="G831" s="243"/>
      <c r="H831" s="160"/>
      <c r="I831" s="160"/>
      <c r="J831" s="160"/>
      <c r="K831" s="160"/>
      <c r="L831" s="160"/>
      <c r="M831" s="160"/>
      <c r="N831" s="160"/>
      <c r="O831" s="160"/>
      <c r="P831" s="160"/>
      <c r="Q831" s="160"/>
      <c r="R831" s="160"/>
      <c r="S831" s="160"/>
      <c r="T831" s="160"/>
      <c r="U831" s="160"/>
      <c r="V831" s="160"/>
      <c r="W831" s="160"/>
      <c r="X831" s="150"/>
      <c r="Y831" s="150"/>
      <c r="Z831" s="150"/>
      <c r="AA831" s="150"/>
      <c r="AB831" s="150"/>
      <c r="AC831" s="150"/>
      <c r="AD831" s="150"/>
      <c r="AE831" s="150"/>
      <c r="AF831" s="150"/>
      <c r="AG831" s="150" t="s">
        <v>315</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ht="22.5" outlineLevel="1" x14ac:dyDescent="0.2">
      <c r="A832" s="174">
        <v>395</v>
      </c>
      <c r="B832" s="175" t="s">
        <v>2599</v>
      </c>
      <c r="C832" s="185" t="s">
        <v>2600</v>
      </c>
      <c r="D832" s="176" t="s">
        <v>929</v>
      </c>
      <c r="E832" s="177">
        <v>25</v>
      </c>
      <c r="F832" s="178"/>
      <c r="G832" s="179">
        <f>ROUND(E832*F832,2)</f>
        <v>0</v>
      </c>
      <c r="H832" s="178"/>
      <c r="I832" s="179">
        <f>ROUND(E832*H832,2)</f>
        <v>0</v>
      </c>
      <c r="J832" s="178"/>
      <c r="K832" s="179">
        <f>ROUND(E832*J832,2)</f>
        <v>0</v>
      </c>
      <c r="L832" s="179">
        <v>21</v>
      </c>
      <c r="M832" s="179">
        <f>G832*(1+L832/100)</f>
        <v>0</v>
      </c>
      <c r="N832" s="179">
        <v>0</v>
      </c>
      <c r="O832" s="179">
        <f>ROUND(E832*N832,2)</f>
        <v>0</v>
      </c>
      <c r="P832" s="179">
        <v>0</v>
      </c>
      <c r="Q832" s="179">
        <f>ROUND(E832*P832,2)</f>
        <v>0</v>
      </c>
      <c r="R832" s="179"/>
      <c r="S832" s="179" t="s">
        <v>342</v>
      </c>
      <c r="T832" s="180" t="s">
        <v>311</v>
      </c>
      <c r="U832" s="160">
        <v>0</v>
      </c>
      <c r="V832" s="160">
        <f>ROUND(E832*U832,2)</f>
        <v>0</v>
      </c>
      <c r="W832" s="160"/>
      <c r="X832" s="150"/>
      <c r="Y832" s="150"/>
      <c r="Z832" s="150"/>
      <c r="AA832" s="150"/>
      <c r="AB832" s="150"/>
      <c r="AC832" s="150"/>
      <c r="AD832" s="150"/>
      <c r="AE832" s="150"/>
      <c r="AF832" s="150"/>
      <c r="AG832" s="150" t="s">
        <v>1963</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57"/>
      <c r="B833" s="158"/>
      <c r="C833" s="242"/>
      <c r="D833" s="243"/>
      <c r="E833" s="243"/>
      <c r="F833" s="243"/>
      <c r="G833" s="243"/>
      <c r="H833" s="160"/>
      <c r="I833" s="160"/>
      <c r="J833" s="160"/>
      <c r="K833" s="160"/>
      <c r="L833" s="160"/>
      <c r="M833" s="160"/>
      <c r="N833" s="160"/>
      <c r="O833" s="160"/>
      <c r="P833" s="160"/>
      <c r="Q833" s="160"/>
      <c r="R833" s="160"/>
      <c r="S833" s="160"/>
      <c r="T833" s="160"/>
      <c r="U833" s="160"/>
      <c r="V833" s="160"/>
      <c r="W833" s="160"/>
      <c r="X833" s="150"/>
      <c r="Y833" s="150"/>
      <c r="Z833" s="150"/>
      <c r="AA833" s="150"/>
      <c r="AB833" s="150"/>
      <c r="AC833" s="150"/>
      <c r="AD833" s="150"/>
      <c r="AE833" s="150"/>
      <c r="AF833" s="150"/>
      <c r="AG833" s="150" t="s">
        <v>315</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74">
        <v>396</v>
      </c>
      <c r="B834" s="175" t="s">
        <v>2601</v>
      </c>
      <c r="C834" s="185" t="s">
        <v>2602</v>
      </c>
      <c r="D834" s="176" t="s">
        <v>929</v>
      </c>
      <c r="E834" s="177">
        <v>39</v>
      </c>
      <c r="F834" s="178"/>
      <c r="G834" s="179">
        <f>ROUND(E834*F834,2)</f>
        <v>0</v>
      </c>
      <c r="H834" s="178"/>
      <c r="I834" s="179">
        <f>ROUND(E834*H834,2)</f>
        <v>0</v>
      </c>
      <c r="J834" s="178"/>
      <c r="K834" s="179">
        <f>ROUND(E834*J834,2)</f>
        <v>0</v>
      </c>
      <c r="L834" s="179">
        <v>21</v>
      </c>
      <c r="M834" s="179">
        <f>G834*(1+L834/100)</f>
        <v>0</v>
      </c>
      <c r="N834" s="179">
        <v>0</v>
      </c>
      <c r="O834" s="179">
        <f>ROUND(E834*N834,2)</f>
        <v>0</v>
      </c>
      <c r="P834" s="179">
        <v>0</v>
      </c>
      <c r="Q834" s="179">
        <f>ROUND(E834*P834,2)</f>
        <v>0</v>
      </c>
      <c r="R834" s="179"/>
      <c r="S834" s="179" t="s">
        <v>342</v>
      </c>
      <c r="T834" s="180" t="s">
        <v>311</v>
      </c>
      <c r="U834" s="160">
        <v>0</v>
      </c>
      <c r="V834" s="160">
        <f>ROUND(E834*U834,2)</f>
        <v>0</v>
      </c>
      <c r="W834" s="160"/>
      <c r="X834" s="150"/>
      <c r="Y834" s="150"/>
      <c r="Z834" s="150"/>
      <c r="AA834" s="150"/>
      <c r="AB834" s="150"/>
      <c r="AC834" s="150"/>
      <c r="AD834" s="150"/>
      <c r="AE834" s="150"/>
      <c r="AF834" s="150"/>
      <c r="AG834" s="150" t="s">
        <v>1963</v>
      </c>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242"/>
      <c r="D835" s="243"/>
      <c r="E835" s="243"/>
      <c r="F835" s="243"/>
      <c r="G835" s="243"/>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315</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x14ac:dyDescent="0.2">
      <c r="A836" s="168" t="s">
        <v>305</v>
      </c>
      <c r="B836" s="169" t="s">
        <v>209</v>
      </c>
      <c r="C836" s="184" t="s">
        <v>210</v>
      </c>
      <c r="D836" s="170"/>
      <c r="E836" s="171"/>
      <c r="F836" s="172"/>
      <c r="G836" s="172">
        <f>SUMIF(AG837:AG842,"&lt;&gt;NOR",G837:G842)</f>
        <v>0</v>
      </c>
      <c r="H836" s="172"/>
      <c r="I836" s="172">
        <f>SUM(I837:I842)</f>
        <v>0</v>
      </c>
      <c r="J836" s="172"/>
      <c r="K836" s="172">
        <f>SUM(K837:K842)</f>
        <v>0</v>
      </c>
      <c r="L836" s="172"/>
      <c r="M836" s="172">
        <f>SUM(M837:M842)</f>
        <v>0</v>
      </c>
      <c r="N836" s="172"/>
      <c r="O836" s="172">
        <f>SUM(O837:O842)</f>
        <v>0</v>
      </c>
      <c r="P836" s="172"/>
      <c r="Q836" s="172">
        <f>SUM(Q837:Q842)</f>
        <v>0</v>
      </c>
      <c r="R836" s="172"/>
      <c r="S836" s="172"/>
      <c r="T836" s="173"/>
      <c r="U836" s="167"/>
      <c r="V836" s="167">
        <f>SUM(V837:V842)</f>
        <v>0</v>
      </c>
      <c r="W836" s="167"/>
      <c r="AG836" t="s">
        <v>306</v>
      </c>
    </row>
    <row r="837" spans="1:60" outlineLevel="1" x14ac:dyDescent="0.2">
      <c r="A837" s="174">
        <v>397</v>
      </c>
      <c r="B837" s="175" t="s">
        <v>2603</v>
      </c>
      <c r="C837" s="185" t="s">
        <v>2604</v>
      </c>
      <c r="D837" s="176" t="s">
        <v>1947</v>
      </c>
      <c r="E837" s="177">
        <v>1</v>
      </c>
      <c r="F837" s="178"/>
      <c r="G837" s="179">
        <f>ROUND(E837*F837,2)</f>
        <v>0</v>
      </c>
      <c r="H837" s="178"/>
      <c r="I837" s="179">
        <f>ROUND(E837*H837,2)</f>
        <v>0</v>
      </c>
      <c r="J837" s="178"/>
      <c r="K837" s="179">
        <f>ROUND(E837*J837,2)</f>
        <v>0</v>
      </c>
      <c r="L837" s="179">
        <v>21</v>
      </c>
      <c r="M837" s="179">
        <f>G837*(1+L837/100)</f>
        <v>0</v>
      </c>
      <c r="N837" s="179">
        <v>0</v>
      </c>
      <c r="O837" s="179">
        <f>ROUND(E837*N837,2)</f>
        <v>0</v>
      </c>
      <c r="P837" s="179">
        <v>0</v>
      </c>
      <c r="Q837" s="179">
        <f>ROUND(E837*P837,2)</f>
        <v>0</v>
      </c>
      <c r="R837" s="179"/>
      <c r="S837" s="179" t="s">
        <v>342</v>
      </c>
      <c r="T837" s="180" t="s">
        <v>311</v>
      </c>
      <c r="U837" s="160">
        <v>0</v>
      </c>
      <c r="V837" s="160">
        <f>ROUND(E837*U837,2)</f>
        <v>0</v>
      </c>
      <c r="W837" s="160"/>
      <c r="X837" s="150"/>
      <c r="Y837" s="150"/>
      <c r="Z837" s="150"/>
      <c r="AA837" s="150"/>
      <c r="AB837" s="150"/>
      <c r="AC837" s="150"/>
      <c r="AD837" s="150"/>
      <c r="AE837" s="150"/>
      <c r="AF837" s="150"/>
      <c r="AG837" s="150" t="s">
        <v>499</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2"/>
      <c r="D838" s="243"/>
      <c r="E838" s="243"/>
      <c r="F838" s="243"/>
      <c r="G838" s="243"/>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315</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
      <c r="A839" s="174">
        <v>398</v>
      </c>
      <c r="B839" s="175" t="s">
        <v>2605</v>
      </c>
      <c r="C839" s="185" t="s">
        <v>2606</v>
      </c>
      <c r="D839" s="176" t="s">
        <v>1947</v>
      </c>
      <c r="E839" s="177">
        <v>1</v>
      </c>
      <c r="F839" s="178"/>
      <c r="G839" s="179">
        <f>ROUND(E839*F839,2)</f>
        <v>0</v>
      </c>
      <c r="H839" s="178"/>
      <c r="I839" s="179">
        <f>ROUND(E839*H839,2)</f>
        <v>0</v>
      </c>
      <c r="J839" s="178"/>
      <c r="K839" s="179">
        <f>ROUND(E839*J839,2)</f>
        <v>0</v>
      </c>
      <c r="L839" s="179">
        <v>21</v>
      </c>
      <c r="M839" s="179">
        <f>G839*(1+L839/100)</f>
        <v>0</v>
      </c>
      <c r="N839" s="179">
        <v>0</v>
      </c>
      <c r="O839" s="179">
        <f>ROUND(E839*N839,2)</f>
        <v>0</v>
      </c>
      <c r="P839" s="179">
        <v>0</v>
      </c>
      <c r="Q839" s="179">
        <f>ROUND(E839*P839,2)</f>
        <v>0</v>
      </c>
      <c r="R839" s="179"/>
      <c r="S839" s="179" t="s">
        <v>342</v>
      </c>
      <c r="T839" s="180" t="s">
        <v>311</v>
      </c>
      <c r="U839" s="160">
        <v>0</v>
      </c>
      <c r="V839" s="160">
        <f>ROUND(E839*U839,2)</f>
        <v>0</v>
      </c>
      <c r="W839" s="160"/>
      <c r="X839" s="150"/>
      <c r="Y839" s="150"/>
      <c r="Z839" s="150"/>
      <c r="AA839" s="150"/>
      <c r="AB839" s="150"/>
      <c r="AC839" s="150"/>
      <c r="AD839" s="150"/>
      <c r="AE839" s="150"/>
      <c r="AF839" s="150"/>
      <c r="AG839" s="150" t="s">
        <v>499</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242"/>
      <c r="D840" s="243"/>
      <c r="E840" s="243"/>
      <c r="F840" s="243"/>
      <c r="G840" s="243"/>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315</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74">
        <v>399</v>
      </c>
      <c r="B841" s="175" t="s">
        <v>2607</v>
      </c>
      <c r="C841" s="185" t="s">
        <v>2608</v>
      </c>
      <c r="D841" s="176" t="s">
        <v>1947</v>
      </c>
      <c r="E841" s="177">
        <v>1</v>
      </c>
      <c r="F841" s="178"/>
      <c r="G841" s="179">
        <f>ROUND(E841*F841,2)</f>
        <v>0</v>
      </c>
      <c r="H841" s="178"/>
      <c r="I841" s="179">
        <f>ROUND(E841*H841,2)</f>
        <v>0</v>
      </c>
      <c r="J841" s="178"/>
      <c r="K841" s="179">
        <f>ROUND(E841*J841,2)</f>
        <v>0</v>
      </c>
      <c r="L841" s="179">
        <v>21</v>
      </c>
      <c r="M841" s="179">
        <f>G841*(1+L841/100)</f>
        <v>0</v>
      </c>
      <c r="N841" s="179">
        <v>0</v>
      </c>
      <c r="O841" s="179">
        <f>ROUND(E841*N841,2)</f>
        <v>0</v>
      </c>
      <c r="P841" s="179">
        <v>0</v>
      </c>
      <c r="Q841" s="179">
        <f>ROUND(E841*P841,2)</f>
        <v>0</v>
      </c>
      <c r="R841" s="179"/>
      <c r="S841" s="179" t="s">
        <v>342</v>
      </c>
      <c r="T841" s="180" t="s">
        <v>311</v>
      </c>
      <c r="U841" s="160">
        <v>0</v>
      </c>
      <c r="V841" s="160">
        <f>ROUND(E841*U841,2)</f>
        <v>0</v>
      </c>
      <c r="W841" s="160"/>
      <c r="X841" s="150"/>
      <c r="Y841" s="150"/>
      <c r="Z841" s="150"/>
      <c r="AA841" s="150"/>
      <c r="AB841" s="150"/>
      <c r="AC841" s="150"/>
      <c r="AD841" s="150"/>
      <c r="AE841" s="150"/>
      <c r="AF841" s="150"/>
      <c r="AG841" s="150" t="s">
        <v>499</v>
      </c>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242"/>
      <c r="D842" s="243"/>
      <c r="E842" s="243"/>
      <c r="F842" s="243"/>
      <c r="G842" s="243"/>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315</v>
      </c>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x14ac:dyDescent="0.2">
      <c r="A843" s="168" t="s">
        <v>305</v>
      </c>
      <c r="B843" s="169" t="s">
        <v>211</v>
      </c>
      <c r="C843" s="184" t="s">
        <v>212</v>
      </c>
      <c r="D843" s="170"/>
      <c r="E843" s="171"/>
      <c r="F843" s="172"/>
      <c r="G843" s="172">
        <f>SUMIF(AG844:AG894,"&lt;&gt;NOR",G844:G894)</f>
        <v>0</v>
      </c>
      <c r="H843" s="172"/>
      <c r="I843" s="172">
        <f>SUM(I844:I894)</f>
        <v>0</v>
      </c>
      <c r="J843" s="172"/>
      <c r="K843" s="172">
        <f>SUM(K844:K894)</f>
        <v>0</v>
      </c>
      <c r="L843" s="172"/>
      <c r="M843" s="172">
        <f>SUM(M844:M894)</f>
        <v>0</v>
      </c>
      <c r="N843" s="172"/>
      <c r="O843" s="172">
        <f>SUM(O844:O894)</f>
        <v>0</v>
      </c>
      <c r="P843" s="172"/>
      <c r="Q843" s="172">
        <f>SUM(Q844:Q894)</f>
        <v>0</v>
      </c>
      <c r="R843" s="172"/>
      <c r="S843" s="172"/>
      <c r="T843" s="173"/>
      <c r="U843" s="167"/>
      <c r="V843" s="167">
        <f>SUM(V844:V894)</f>
        <v>0</v>
      </c>
      <c r="W843" s="167"/>
      <c r="AG843" t="s">
        <v>306</v>
      </c>
    </row>
    <row r="844" spans="1:60" ht="22.5" outlineLevel="1" x14ac:dyDescent="0.2">
      <c r="A844" s="174">
        <v>400</v>
      </c>
      <c r="B844" s="175" t="s">
        <v>2609</v>
      </c>
      <c r="C844" s="185" t="s">
        <v>2610</v>
      </c>
      <c r="D844" s="176" t="s">
        <v>929</v>
      </c>
      <c r="E844" s="177">
        <v>6</v>
      </c>
      <c r="F844" s="178"/>
      <c r="G844" s="179">
        <f>ROUND(E844*F844,2)</f>
        <v>0</v>
      </c>
      <c r="H844" s="178"/>
      <c r="I844" s="179">
        <f>ROUND(E844*H844,2)</f>
        <v>0</v>
      </c>
      <c r="J844" s="178"/>
      <c r="K844" s="179">
        <f>ROUND(E844*J844,2)</f>
        <v>0</v>
      </c>
      <c r="L844" s="179">
        <v>21</v>
      </c>
      <c r="M844" s="179">
        <f>G844*(1+L844/100)</f>
        <v>0</v>
      </c>
      <c r="N844" s="179">
        <v>0</v>
      </c>
      <c r="O844" s="179">
        <f>ROUND(E844*N844,2)</f>
        <v>0</v>
      </c>
      <c r="P844" s="179">
        <v>0</v>
      </c>
      <c r="Q844" s="179">
        <f>ROUND(E844*P844,2)</f>
        <v>0</v>
      </c>
      <c r="R844" s="179"/>
      <c r="S844" s="179" t="s">
        <v>342</v>
      </c>
      <c r="T844" s="180" t="s">
        <v>311</v>
      </c>
      <c r="U844" s="160">
        <v>0</v>
      </c>
      <c r="V844" s="160">
        <f>ROUND(E844*U844,2)</f>
        <v>0</v>
      </c>
      <c r="W844" s="160"/>
      <c r="X844" s="150"/>
      <c r="Y844" s="150"/>
      <c r="Z844" s="150"/>
      <c r="AA844" s="150"/>
      <c r="AB844" s="150"/>
      <c r="AC844" s="150"/>
      <c r="AD844" s="150"/>
      <c r="AE844" s="150"/>
      <c r="AF844" s="150"/>
      <c r="AG844" s="150" t="s">
        <v>499</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57"/>
      <c r="B845" s="158"/>
      <c r="C845" s="242"/>
      <c r="D845" s="243"/>
      <c r="E845" s="243"/>
      <c r="F845" s="243"/>
      <c r="G845" s="243"/>
      <c r="H845" s="160"/>
      <c r="I845" s="160"/>
      <c r="J845" s="160"/>
      <c r="K845" s="160"/>
      <c r="L845" s="160"/>
      <c r="M845" s="160"/>
      <c r="N845" s="160"/>
      <c r="O845" s="160"/>
      <c r="P845" s="160"/>
      <c r="Q845" s="160"/>
      <c r="R845" s="160"/>
      <c r="S845" s="160"/>
      <c r="T845" s="160"/>
      <c r="U845" s="160"/>
      <c r="V845" s="160"/>
      <c r="W845" s="160"/>
      <c r="X845" s="150"/>
      <c r="Y845" s="150"/>
      <c r="Z845" s="150"/>
      <c r="AA845" s="150"/>
      <c r="AB845" s="150"/>
      <c r="AC845" s="150"/>
      <c r="AD845" s="150"/>
      <c r="AE845" s="150"/>
      <c r="AF845" s="150"/>
      <c r="AG845" s="150" t="s">
        <v>315</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ht="33.75" outlineLevel="1" x14ac:dyDescent="0.2">
      <c r="A846" s="174">
        <v>401</v>
      </c>
      <c r="B846" s="175" t="s">
        <v>2611</v>
      </c>
      <c r="C846" s="185" t="s">
        <v>2612</v>
      </c>
      <c r="D846" s="176" t="s">
        <v>929</v>
      </c>
      <c r="E846" s="177">
        <v>12</v>
      </c>
      <c r="F846" s="178"/>
      <c r="G846" s="179">
        <f>ROUND(E846*F846,2)</f>
        <v>0</v>
      </c>
      <c r="H846" s="178"/>
      <c r="I846" s="179">
        <f>ROUND(E846*H846,2)</f>
        <v>0</v>
      </c>
      <c r="J846" s="178"/>
      <c r="K846" s="179">
        <f>ROUND(E846*J846,2)</f>
        <v>0</v>
      </c>
      <c r="L846" s="179">
        <v>21</v>
      </c>
      <c r="M846" s="179">
        <f>G846*(1+L846/100)</f>
        <v>0</v>
      </c>
      <c r="N846" s="179">
        <v>0</v>
      </c>
      <c r="O846" s="179">
        <f>ROUND(E846*N846,2)</f>
        <v>0</v>
      </c>
      <c r="P846" s="179">
        <v>0</v>
      </c>
      <c r="Q846" s="179">
        <f>ROUND(E846*P846,2)</f>
        <v>0</v>
      </c>
      <c r="R846" s="179"/>
      <c r="S846" s="179" t="s">
        <v>342</v>
      </c>
      <c r="T846" s="180" t="s">
        <v>311</v>
      </c>
      <c r="U846" s="160">
        <v>0</v>
      </c>
      <c r="V846" s="160">
        <f>ROUND(E846*U846,2)</f>
        <v>0</v>
      </c>
      <c r="W846" s="160"/>
      <c r="X846" s="150"/>
      <c r="Y846" s="150"/>
      <c r="Z846" s="150"/>
      <c r="AA846" s="150"/>
      <c r="AB846" s="150"/>
      <c r="AC846" s="150"/>
      <c r="AD846" s="150"/>
      <c r="AE846" s="150"/>
      <c r="AF846" s="150"/>
      <c r="AG846" s="150" t="s">
        <v>499</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242"/>
      <c r="D847" s="243"/>
      <c r="E847" s="243"/>
      <c r="F847" s="243"/>
      <c r="G847" s="243"/>
      <c r="H847" s="160"/>
      <c r="I847" s="160"/>
      <c r="J847" s="160"/>
      <c r="K847" s="160"/>
      <c r="L847" s="160"/>
      <c r="M847" s="160"/>
      <c r="N847" s="160"/>
      <c r="O847" s="160"/>
      <c r="P847" s="160"/>
      <c r="Q847" s="160"/>
      <c r="R847" s="160"/>
      <c r="S847" s="160"/>
      <c r="T847" s="160"/>
      <c r="U847" s="160"/>
      <c r="V847" s="160"/>
      <c r="W847" s="160"/>
      <c r="X847" s="150"/>
      <c r="Y847" s="150"/>
      <c r="Z847" s="150"/>
      <c r="AA847" s="150"/>
      <c r="AB847" s="150"/>
      <c r="AC847" s="150"/>
      <c r="AD847" s="150"/>
      <c r="AE847" s="150"/>
      <c r="AF847" s="150"/>
      <c r="AG847" s="150" t="s">
        <v>315</v>
      </c>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ht="33.75" outlineLevel="1" x14ac:dyDescent="0.2">
      <c r="A848" s="174">
        <v>402</v>
      </c>
      <c r="B848" s="175" t="s">
        <v>2613</v>
      </c>
      <c r="C848" s="185" t="s">
        <v>2614</v>
      </c>
      <c r="D848" s="176" t="s">
        <v>929</v>
      </c>
      <c r="E848" s="177">
        <v>10</v>
      </c>
      <c r="F848" s="178"/>
      <c r="G848" s="179">
        <f>ROUND(E848*F848,2)</f>
        <v>0</v>
      </c>
      <c r="H848" s="178"/>
      <c r="I848" s="179">
        <f>ROUND(E848*H848,2)</f>
        <v>0</v>
      </c>
      <c r="J848" s="178"/>
      <c r="K848" s="179">
        <f>ROUND(E848*J848,2)</f>
        <v>0</v>
      </c>
      <c r="L848" s="179">
        <v>21</v>
      </c>
      <c r="M848" s="179">
        <f>G848*(1+L848/100)</f>
        <v>0</v>
      </c>
      <c r="N848" s="179">
        <v>0</v>
      </c>
      <c r="O848" s="179">
        <f>ROUND(E848*N848,2)</f>
        <v>0</v>
      </c>
      <c r="P848" s="179">
        <v>0</v>
      </c>
      <c r="Q848" s="179">
        <f>ROUND(E848*P848,2)</f>
        <v>0</v>
      </c>
      <c r="R848" s="179"/>
      <c r="S848" s="179" t="s">
        <v>342</v>
      </c>
      <c r="T848" s="180" t="s">
        <v>311</v>
      </c>
      <c r="U848" s="160">
        <v>0</v>
      </c>
      <c r="V848" s="160">
        <f>ROUND(E848*U848,2)</f>
        <v>0</v>
      </c>
      <c r="W848" s="160"/>
      <c r="X848" s="150"/>
      <c r="Y848" s="150"/>
      <c r="Z848" s="150"/>
      <c r="AA848" s="150"/>
      <c r="AB848" s="150"/>
      <c r="AC848" s="150"/>
      <c r="AD848" s="150"/>
      <c r="AE848" s="150"/>
      <c r="AF848" s="150"/>
      <c r="AG848" s="150" t="s">
        <v>499</v>
      </c>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242"/>
      <c r="D849" s="243"/>
      <c r="E849" s="243"/>
      <c r="F849" s="243"/>
      <c r="G849" s="243"/>
      <c r="H849" s="160"/>
      <c r="I849" s="160"/>
      <c r="J849" s="160"/>
      <c r="K849" s="160"/>
      <c r="L849" s="160"/>
      <c r="M849" s="160"/>
      <c r="N849" s="160"/>
      <c r="O849" s="160"/>
      <c r="P849" s="160"/>
      <c r="Q849" s="160"/>
      <c r="R849" s="160"/>
      <c r="S849" s="160"/>
      <c r="T849" s="160"/>
      <c r="U849" s="160"/>
      <c r="V849" s="160"/>
      <c r="W849" s="160"/>
      <c r="X849" s="150"/>
      <c r="Y849" s="150"/>
      <c r="Z849" s="150"/>
      <c r="AA849" s="150"/>
      <c r="AB849" s="150"/>
      <c r="AC849" s="150"/>
      <c r="AD849" s="150"/>
      <c r="AE849" s="150"/>
      <c r="AF849" s="150"/>
      <c r="AG849" s="150" t="s">
        <v>315</v>
      </c>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ht="33.75" outlineLevel="1" x14ac:dyDescent="0.2">
      <c r="A850" s="174">
        <v>403</v>
      </c>
      <c r="B850" s="175" t="s">
        <v>2615</v>
      </c>
      <c r="C850" s="185" t="s">
        <v>2616</v>
      </c>
      <c r="D850" s="176" t="s">
        <v>929</v>
      </c>
      <c r="E850" s="177">
        <v>2</v>
      </c>
      <c r="F850" s="178"/>
      <c r="G850" s="179">
        <f>ROUND(E850*F850,2)</f>
        <v>0</v>
      </c>
      <c r="H850" s="178"/>
      <c r="I850" s="179">
        <f>ROUND(E850*H850,2)</f>
        <v>0</v>
      </c>
      <c r="J850" s="178"/>
      <c r="K850" s="179">
        <f>ROUND(E850*J850,2)</f>
        <v>0</v>
      </c>
      <c r="L850" s="179">
        <v>21</v>
      </c>
      <c r="M850" s="179">
        <f>G850*(1+L850/100)</f>
        <v>0</v>
      </c>
      <c r="N850" s="179">
        <v>0</v>
      </c>
      <c r="O850" s="179">
        <f>ROUND(E850*N850,2)</f>
        <v>0</v>
      </c>
      <c r="P850" s="179">
        <v>0</v>
      </c>
      <c r="Q850" s="179">
        <f>ROUND(E850*P850,2)</f>
        <v>0</v>
      </c>
      <c r="R850" s="179"/>
      <c r="S850" s="179" t="s">
        <v>342</v>
      </c>
      <c r="T850" s="180" t="s">
        <v>311</v>
      </c>
      <c r="U850" s="160">
        <v>0</v>
      </c>
      <c r="V850" s="160">
        <f>ROUND(E850*U850,2)</f>
        <v>0</v>
      </c>
      <c r="W850" s="160"/>
      <c r="X850" s="150"/>
      <c r="Y850" s="150"/>
      <c r="Z850" s="150"/>
      <c r="AA850" s="150"/>
      <c r="AB850" s="150"/>
      <c r="AC850" s="150"/>
      <c r="AD850" s="150"/>
      <c r="AE850" s="150"/>
      <c r="AF850" s="150"/>
      <c r="AG850" s="150" t="s">
        <v>499</v>
      </c>
      <c r="AH850" s="150"/>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244" t="s">
        <v>2617</v>
      </c>
      <c r="D851" s="245"/>
      <c r="E851" s="245"/>
      <c r="F851" s="245"/>
      <c r="G851" s="245"/>
      <c r="H851" s="160"/>
      <c r="I851" s="160"/>
      <c r="J851" s="160"/>
      <c r="K851" s="160"/>
      <c r="L851" s="160"/>
      <c r="M851" s="160"/>
      <c r="N851" s="160"/>
      <c r="O851" s="160"/>
      <c r="P851" s="160"/>
      <c r="Q851" s="160"/>
      <c r="R851" s="160"/>
      <c r="S851" s="160"/>
      <c r="T851" s="160"/>
      <c r="U851" s="160"/>
      <c r="V851" s="160"/>
      <c r="W851" s="160"/>
      <c r="X851" s="150"/>
      <c r="Y851" s="150"/>
      <c r="Z851" s="150"/>
      <c r="AA851" s="150"/>
      <c r="AB851" s="150"/>
      <c r="AC851" s="150"/>
      <c r="AD851" s="150"/>
      <c r="AE851" s="150"/>
      <c r="AF851" s="150"/>
      <c r="AG851" s="150" t="s">
        <v>314</v>
      </c>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246"/>
      <c r="D852" s="247"/>
      <c r="E852" s="247"/>
      <c r="F852" s="247"/>
      <c r="G852" s="247"/>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315</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ht="22.5" outlineLevel="1" x14ac:dyDescent="0.2">
      <c r="A853" s="174">
        <v>404</v>
      </c>
      <c r="B853" s="175" t="s">
        <v>2618</v>
      </c>
      <c r="C853" s="185" t="s">
        <v>2619</v>
      </c>
      <c r="D853" s="176" t="s">
        <v>929</v>
      </c>
      <c r="E853" s="177">
        <v>30</v>
      </c>
      <c r="F853" s="178"/>
      <c r="G853" s="179">
        <f>ROUND(E853*F853,2)</f>
        <v>0</v>
      </c>
      <c r="H853" s="178"/>
      <c r="I853" s="179">
        <f>ROUND(E853*H853,2)</f>
        <v>0</v>
      </c>
      <c r="J853" s="178"/>
      <c r="K853" s="179">
        <f>ROUND(E853*J853,2)</f>
        <v>0</v>
      </c>
      <c r="L853" s="179">
        <v>21</v>
      </c>
      <c r="M853" s="179">
        <f>G853*(1+L853/100)</f>
        <v>0</v>
      </c>
      <c r="N853" s="179">
        <v>0</v>
      </c>
      <c r="O853" s="179">
        <f>ROUND(E853*N853,2)</f>
        <v>0</v>
      </c>
      <c r="P853" s="179">
        <v>0</v>
      </c>
      <c r="Q853" s="179">
        <f>ROUND(E853*P853,2)</f>
        <v>0</v>
      </c>
      <c r="R853" s="179"/>
      <c r="S853" s="179" t="s">
        <v>342</v>
      </c>
      <c r="T853" s="180" t="s">
        <v>311</v>
      </c>
      <c r="U853" s="160">
        <v>0</v>
      </c>
      <c r="V853" s="160">
        <f>ROUND(E853*U853,2)</f>
        <v>0</v>
      </c>
      <c r="W853" s="160"/>
      <c r="X853" s="150"/>
      <c r="Y853" s="150"/>
      <c r="Z853" s="150"/>
      <c r="AA853" s="150"/>
      <c r="AB853" s="150"/>
      <c r="AC853" s="150"/>
      <c r="AD853" s="150"/>
      <c r="AE853" s="150"/>
      <c r="AF853" s="150"/>
      <c r="AG853" s="150" t="s">
        <v>499</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242"/>
      <c r="D854" s="243"/>
      <c r="E854" s="243"/>
      <c r="F854" s="243"/>
      <c r="G854" s="243"/>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315</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ht="22.5" outlineLevel="1" x14ac:dyDescent="0.2">
      <c r="A855" s="174">
        <v>405</v>
      </c>
      <c r="B855" s="175" t="s">
        <v>2620</v>
      </c>
      <c r="C855" s="185" t="s">
        <v>2621</v>
      </c>
      <c r="D855" s="176" t="s">
        <v>929</v>
      </c>
      <c r="E855" s="177">
        <v>1</v>
      </c>
      <c r="F855" s="178"/>
      <c r="G855" s="179">
        <f>ROUND(E855*F855,2)</f>
        <v>0</v>
      </c>
      <c r="H855" s="178"/>
      <c r="I855" s="179">
        <f>ROUND(E855*H855,2)</f>
        <v>0</v>
      </c>
      <c r="J855" s="178"/>
      <c r="K855" s="179">
        <f>ROUND(E855*J855,2)</f>
        <v>0</v>
      </c>
      <c r="L855" s="179">
        <v>21</v>
      </c>
      <c r="M855" s="179">
        <f>G855*(1+L855/100)</f>
        <v>0</v>
      </c>
      <c r="N855" s="179">
        <v>0</v>
      </c>
      <c r="O855" s="179">
        <f>ROUND(E855*N855,2)</f>
        <v>0</v>
      </c>
      <c r="P855" s="179">
        <v>0</v>
      </c>
      <c r="Q855" s="179">
        <f>ROUND(E855*P855,2)</f>
        <v>0</v>
      </c>
      <c r="R855" s="179"/>
      <c r="S855" s="179" t="s">
        <v>342</v>
      </c>
      <c r="T855" s="180" t="s">
        <v>311</v>
      </c>
      <c r="U855" s="160">
        <v>0</v>
      </c>
      <c r="V855" s="160">
        <f>ROUND(E855*U855,2)</f>
        <v>0</v>
      </c>
      <c r="W855" s="160"/>
      <c r="X855" s="150"/>
      <c r="Y855" s="150"/>
      <c r="Z855" s="150"/>
      <c r="AA855" s="150"/>
      <c r="AB855" s="150"/>
      <c r="AC855" s="150"/>
      <c r="AD855" s="150"/>
      <c r="AE855" s="150"/>
      <c r="AF855" s="150"/>
      <c r="AG855" s="150" t="s">
        <v>499</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42"/>
      <c r="D856" s="243"/>
      <c r="E856" s="243"/>
      <c r="F856" s="243"/>
      <c r="G856" s="243"/>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315</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ht="22.5" outlineLevel="1" x14ac:dyDescent="0.2">
      <c r="A857" s="174">
        <v>406</v>
      </c>
      <c r="B857" s="175" t="s">
        <v>2622</v>
      </c>
      <c r="C857" s="185" t="s">
        <v>2623</v>
      </c>
      <c r="D857" s="176" t="s">
        <v>460</v>
      </c>
      <c r="E857" s="177">
        <v>740</v>
      </c>
      <c r="F857" s="178"/>
      <c r="G857" s="179">
        <f>ROUND(E857*F857,2)</f>
        <v>0</v>
      </c>
      <c r="H857" s="178"/>
      <c r="I857" s="179">
        <f>ROUND(E857*H857,2)</f>
        <v>0</v>
      </c>
      <c r="J857" s="178"/>
      <c r="K857" s="179">
        <f>ROUND(E857*J857,2)</f>
        <v>0</v>
      </c>
      <c r="L857" s="179">
        <v>21</v>
      </c>
      <c r="M857" s="179">
        <f>G857*(1+L857/100)</f>
        <v>0</v>
      </c>
      <c r="N857" s="179">
        <v>0</v>
      </c>
      <c r="O857" s="179">
        <f>ROUND(E857*N857,2)</f>
        <v>0</v>
      </c>
      <c r="P857" s="179">
        <v>0</v>
      </c>
      <c r="Q857" s="179">
        <f>ROUND(E857*P857,2)</f>
        <v>0</v>
      </c>
      <c r="R857" s="179"/>
      <c r="S857" s="179" t="s">
        <v>342</v>
      </c>
      <c r="T857" s="180" t="s">
        <v>311</v>
      </c>
      <c r="U857" s="160">
        <v>0</v>
      </c>
      <c r="V857" s="160">
        <f>ROUND(E857*U857,2)</f>
        <v>0</v>
      </c>
      <c r="W857" s="160"/>
      <c r="X857" s="150"/>
      <c r="Y857" s="150"/>
      <c r="Z857" s="150"/>
      <c r="AA857" s="150"/>
      <c r="AB857" s="150"/>
      <c r="AC857" s="150"/>
      <c r="AD857" s="150"/>
      <c r="AE857" s="150"/>
      <c r="AF857" s="150"/>
      <c r="AG857" s="150" t="s">
        <v>499</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242"/>
      <c r="D858" s="243"/>
      <c r="E858" s="243"/>
      <c r="F858" s="243"/>
      <c r="G858" s="243"/>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315</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ht="22.5" outlineLevel="1" x14ac:dyDescent="0.2">
      <c r="A859" s="174">
        <v>407</v>
      </c>
      <c r="B859" s="175" t="s">
        <v>2624</v>
      </c>
      <c r="C859" s="185" t="s">
        <v>2625</v>
      </c>
      <c r="D859" s="176" t="s">
        <v>460</v>
      </c>
      <c r="E859" s="177">
        <v>65</v>
      </c>
      <c r="F859" s="178"/>
      <c r="G859" s="179">
        <f>ROUND(E859*F859,2)</f>
        <v>0</v>
      </c>
      <c r="H859" s="178"/>
      <c r="I859" s="179">
        <f>ROUND(E859*H859,2)</f>
        <v>0</v>
      </c>
      <c r="J859" s="178"/>
      <c r="K859" s="179">
        <f>ROUND(E859*J859,2)</f>
        <v>0</v>
      </c>
      <c r="L859" s="179">
        <v>21</v>
      </c>
      <c r="M859" s="179">
        <f>G859*(1+L859/100)</f>
        <v>0</v>
      </c>
      <c r="N859" s="179">
        <v>0</v>
      </c>
      <c r="O859" s="179">
        <f>ROUND(E859*N859,2)</f>
        <v>0</v>
      </c>
      <c r="P859" s="179">
        <v>0</v>
      </c>
      <c r="Q859" s="179">
        <f>ROUND(E859*P859,2)</f>
        <v>0</v>
      </c>
      <c r="R859" s="179"/>
      <c r="S859" s="179" t="s">
        <v>342</v>
      </c>
      <c r="T859" s="180" t="s">
        <v>311</v>
      </c>
      <c r="U859" s="160">
        <v>0</v>
      </c>
      <c r="V859" s="160">
        <f>ROUND(E859*U859,2)</f>
        <v>0</v>
      </c>
      <c r="W859" s="160"/>
      <c r="X859" s="150"/>
      <c r="Y859" s="150"/>
      <c r="Z859" s="150"/>
      <c r="AA859" s="150"/>
      <c r="AB859" s="150"/>
      <c r="AC859" s="150"/>
      <c r="AD859" s="150"/>
      <c r="AE859" s="150"/>
      <c r="AF859" s="150"/>
      <c r="AG859" s="150" t="s">
        <v>499</v>
      </c>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242"/>
      <c r="D860" s="243"/>
      <c r="E860" s="243"/>
      <c r="F860" s="243"/>
      <c r="G860" s="243"/>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315</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74">
        <v>408</v>
      </c>
      <c r="B861" s="175" t="s">
        <v>2626</v>
      </c>
      <c r="C861" s="185" t="s">
        <v>2627</v>
      </c>
      <c r="D861" s="176" t="s">
        <v>929</v>
      </c>
      <c r="E861" s="177">
        <v>18</v>
      </c>
      <c r="F861" s="178"/>
      <c r="G861" s="179">
        <f>ROUND(E861*F861,2)</f>
        <v>0</v>
      </c>
      <c r="H861" s="178"/>
      <c r="I861" s="179">
        <f>ROUND(E861*H861,2)</f>
        <v>0</v>
      </c>
      <c r="J861" s="178"/>
      <c r="K861" s="179">
        <f>ROUND(E861*J861,2)</f>
        <v>0</v>
      </c>
      <c r="L861" s="179">
        <v>21</v>
      </c>
      <c r="M861" s="179">
        <f>G861*(1+L861/100)</f>
        <v>0</v>
      </c>
      <c r="N861" s="179">
        <v>0</v>
      </c>
      <c r="O861" s="179">
        <f>ROUND(E861*N861,2)</f>
        <v>0</v>
      </c>
      <c r="P861" s="179">
        <v>0</v>
      </c>
      <c r="Q861" s="179">
        <f>ROUND(E861*P861,2)</f>
        <v>0</v>
      </c>
      <c r="R861" s="179"/>
      <c r="S861" s="179" t="s">
        <v>342</v>
      </c>
      <c r="T861" s="180" t="s">
        <v>311</v>
      </c>
      <c r="U861" s="160">
        <v>0</v>
      </c>
      <c r="V861" s="160">
        <f>ROUND(E861*U861,2)</f>
        <v>0</v>
      </c>
      <c r="W861" s="160"/>
      <c r="X861" s="150"/>
      <c r="Y861" s="150"/>
      <c r="Z861" s="150"/>
      <c r="AA861" s="150"/>
      <c r="AB861" s="150"/>
      <c r="AC861" s="150"/>
      <c r="AD861" s="150"/>
      <c r="AE861" s="150"/>
      <c r="AF861" s="150"/>
      <c r="AG861" s="150" t="s">
        <v>499</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242"/>
      <c r="D862" s="243"/>
      <c r="E862" s="243"/>
      <c r="F862" s="243"/>
      <c r="G862" s="243"/>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315</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ht="22.5" outlineLevel="1" x14ac:dyDescent="0.2">
      <c r="A863" s="174">
        <v>409</v>
      </c>
      <c r="B863" s="175" t="s">
        <v>2628</v>
      </c>
      <c r="C863" s="185" t="s">
        <v>2629</v>
      </c>
      <c r="D863" s="176" t="s">
        <v>929</v>
      </c>
      <c r="E863" s="177">
        <v>140</v>
      </c>
      <c r="F863" s="178"/>
      <c r="G863" s="179">
        <f>ROUND(E863*F863,2)</f>
        <v>0</v>
      </c>
      <c r="H863" s="178"/>
      <c r="I863" s="179">
        <f>ROUND(E863*H863,2)</f>
        <v>0</v>
      </c>
      <c r="J863" s="178"/>
      <c r="K863" s="179">
        <f>ROUND(E863*J863,2)</f>
        <v>0</v>
      </c>
      <c r="L863" s="179">
        <v>21</v>
      </c>
      <c r="M863" s="179">
        <f>G863*(1+L863/100)</f>
        <v>0</v>
      </c>
      <c r="N863" s="179">
        <v>0</v>
      </c>
      <c r="O863" s="179">
        <f>ROUND(E863*N863,2)</f>
        <v>0</v>
      </c>
      <c r="P863" s="179">
        <v>0</v>
      </c>
      <c r="Q863" s="179">
        <f>ROUND(E863*P863,2)</f>
        <v>0</v>
      </c>
      <c r="R863" s="179"/>
      <c r="S863" s="179" t="s">
        <v>342</v>
      </c>
      <c r="T863" s="180" t="s">
        <v>311</v>
      </c>
      <c r="U863" s="160">
        <v>0</v>
      </c>
      <c r="V863" s="160">
        <f>ROUND(E863*U863,2)</f>
        <v>0</v>
      </c>
      <c r="W863" s="160"/>
      <c r="X863" s="150"/>
      <c r="Y863" s="150"/>
      <c r="Z863" s="150"/>
      <c r="AA863" s="150"/>
      <c r="AB863" s="150"/>
      <c r="AC863" s="150"/>
      <c r="AD863" s="150"/>
      <c r="AE863" s="150"/>
      <c r="AF863" s="150"/>
      <c r="AG863" s="150" t="s">
        <v>499</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242"/>
      <c r="D864" s="243"/>
      <c r="E864" s="243"/>
      <c r="F864" s="243"/>
      <c r="G864" s="243"/>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315</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ht="33.75" outlineLevel="1" x14ac:dyDescent="0.2">
      <c r="A865" s="174">
        <v>410</v>
      </c>
      <c r="B865" s="175" t="s">
        <v>2630</v>
      </c>
      <c r="C865" s="185" t="s">
        <v>2631</v>
      </c>
      <c r="D865" s="176" t="s">
        <v>929</v>
      </c>
      <c r="E865" s="177">
        <v>1600</v>
      </c>
      <c r="F865" s="178"/>
      <c r="G865" s="179">
        <f>ROUND(E865*F865,2)</f>
        <v>0</v>
      </c>
      <c r="H865" s="178"/>
      <c r="I865" s="179">
        <f>ROUND(E865*H865,2)</f>
        <v>0</v>
      </c>
      <c r="J865" s="178"/>
      <c r="K865" s="179">
        <f>ROUND(E865*J865,2)</f>
        <v>0</v>
      </c>
      <c r="L865" s="179">
        <v>21</v>
      </c>
      <c r="M865" s="179">
        <f>G865*(1+L865/100)</f>
        <v>0</v>
      </c>
      <c r="N865" s="179">
        <v>0</v>
      </c>
      <c r="O865" s="179">
        <f>ROUND(E865*N865,2)</f>
        <v>0</v>
      </c>
      <c r="P865" s="179">
        <v>0</v>
      </c>
      <c r="Q865" s="179">
        <f>ROUND(E865*P865,2)</f>
        <v>0</v>
      </c>
      <c r="R865" s="179"/>
      <c r="S865" s="179" t="s">
        <v>342</v>
      </c>
      <c r="T865" s="180" t="s">
        <v>311</v>
      </c>
      <c r="U865" s="160">
        <v>0</v>
      </c>
      <c r="V865" s="160">
        <f>ROUND(E865*U865,2)</f>
        <v>0</v>
      </c>
      <c r="W865" s="160"/>
      <c r="X865" s="150"/>
      <c r="Y865" s="150"/>
      <c r="Z865" s="150"/>
      <c r="AA865" s="150"/>
      <c r="AB865" s="150"/>
      <c r="AC865" s="150"/>
      <c r="AD865" s="150"/>
      <c r="AE865" s="150"/>
      <c r="AF865" s="150"/>
      <c r="AG865" s="150" t="s">
        <v>499</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242"/>
      <c r="D866" s="243"/>
      <c r="E866" s="243"/>
      <c r="F866" s="243"/>
      <c r="G866" s="243"/>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315</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ht="22.5" outlineLevel="1" x14ac:dyDescent="0.2">
      <c r="A867" s="174">
        <v>411</v>
      </c>
      <c r="B867" s="175" t="s">
        <v>2632</v>
      </c>
      <c r="C867" s="185" t="s">
        <v>2633</v>
      </c>
      <c r="D867" s="176" t="s">
        <v>929</v>
      </c>
      <c r="E867" s="177">
        <v>10</v>
      </c>
      <c r="F867" s="178"/>
      <c r="G867" s="179">
        <f>ROUND(E867*F867,2)</f>
        <v>0</v>
      </c>
      <c r="H867" s="178"/>
      <c r="I867" s="179">
        <f>ROUND(E867*H867,2)</f>
        <v>0</v>
      </c>
      <c r="J867" s="178"/>
      <c r="K867" s="179">
        <f>ROUND(E867*J867,2)</f>
        <v>0</v>
      </c>
      <c r="L867" s="179">
        <v>21</v>
      </c>
      <c r="M867" s="179">
        <f>G867*(1+L867/100)</f>
        <v>0</v>
      </c>
      <c r="N867" s="179">
        <v>0</v>
      </c>
      <c r="O867" s="179">
        <f>ROUND(E867*N867,2)</f>
        <v>0</v>
      </c>
      <c r="P867" s="179">
        <v>0</v>
      </c>
      <c r="Q867" s="179">
        <f>ROUND(E867*P867,2)</f>
        <v>0</v>
      </c>
      <c r="R867" s="179"/>
      <c r="S867" s="179" t="s">
        <v>342</v>
      </c>
      <c r="T867" s="180" t="s">
        <v>311</v>
      </c>
      <c r="U867" s="160">
        <v>0</v>
      </c>
      <c r="V867" s="160">
        <f>ROUND(E867*U867,2)</f>
        <v>0</v>
      </c>
      <c r="W867" s="160"/>
      <c r="X867" s="150"/>
      <c r="Y867" s="150"/>
      <c r="Z867" s="150"/>
      <c r="AA867" s="150"/>
      <c r="AB867" s="150"/>
      <c r="AC867" s="150"/>
      <c r="AD867" s="150"/>
      <c r="AE867" s="150"/>
      <c r="AF867" s="150"/>
      <c r="AG867" s="150" t="s">
        <v>499</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242"/>
      <c r="D868" s="243"/>
      <c r="E868" s="243"/>
      <c r="F868" s="243"/>
      <c r="G868" s="243"/>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315</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74">
        <v>412</v>
      </c>
      <c r="B869" s="175" t="s">
        <v>2634</v>
      </c>
      <c r="C869" s="185" t="s">
        <v>2635</v>
      </c>
      <c r="D869" s="176" t="s">
        <v>1058</v>
      </c>
      <c r="E869" s="177">
        <v>50</v>
      </c>
      <c r="F869" s="178"/>
      <c r="G869" s="179">
        <f>ROUND(E869*F869,2)</f>
        <v>0</v>
      </c>
      <c r="H869" s="178"/>
      <c r="I869" s="179">
        <f>ROUND(E869*H869,2)</f>
        <v>0</v>
      </c>
      <c r="J869" s="178"/>
      <c r="K869" s="179">
        <f>ROUND(E869*J869,2)</f>
        <v>0</v>
      </c>
      <c r="L869" s="179">
        <v>21</v>
      </c>
      <c r="M869" s="179">
        <f>G869*(1+L869/100)</f>
        <v>0</v>
      </c>
      <c r="N869" s="179">
        <v>0</v>
      </c>
      <c r="O869" s="179">
        <f>ROUND(E869*N869,2)</f>
        <v>0</v>
      </c>
      <c r="P869" s="179">
        <v>0</v>
      </c>
      <c r="Q869" s="179">
        <f>ROUND(E869*P869,2)</f>
        <v>0</v>
      </c>
      <c r="R869" s="179"/>
      <c r="S869" s="179" t="s">
        <v>342</v>
      </c>
      <c r="T869" s="180" t="s">
        <v>311</v>
      </c>
      <c r="U869" s="160">
        <v>0</v>
      </c>
      <c r="V869" s="160">
        <f>ROUND(E869*U869,2)</f>
        <v>0</v>
      </c>
      <c r="W869" s="160"/>
      <c r="X869" s="150"/>
      <c r="Y869" s="150"/>
      <c r="Z869" s="150"/>
      <c r="AA869" s="150"/>
      <c r="AB869" s="150"/>
      <c r="AC869" s="150"/>
      <c r="AD869" s="150"/>
      <c r="AE869" s="150"/>
      <c r="AF869" s="150"/>
      <c r="AG869" s="150" t="s">
        <v>499</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242"/>
      <c r="D870" s="243"/>
      <c r="E870" s="243"/>
      <c r="F870" s="243"/>
      <c r="G870" s="243"/>
      <c r="H870" s="160"/>
      <c r="I870" s="160"/>
      <c r="J870" s="160"/>
      <c r="K870" s="160"/>
      <c r="L870" s="160"/>
      <c r="M870" s="160"/>
      <c r="N870" s="160"/>
      <c r="O870" s="160"/>
      <c r="P870" s="160"/>
      <c r="Q870" s="160"/>
      <c r="R870" s="160"/>
      <c r="S870" s="160"/>
      <c r="T870" s="160"/>
      <c r="U870" s="160"/>
      <c r="V870" s="160"/>
      <c r="W870" s="160"/>
      <c r="X870" s="150"/>
      <c r="Y870" s="150"/>
      <c r="Z870" s="150"/>
      <c r="AA870" s="150"/>
      <c r="AB870" s="150"/>
      <c r="AC870" s="150"/>
      <c r="AD870" s="150"/>
      <c r="AE870" s="150"/>
      <c r="AF870" s="150"/>
      <c r="AG870" s="150" t="s">
        <v>315</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1" x14ac:dyDescent="0.2">
      <c r="A871" s="174">
        <v>413</v>
      </c>
      <c r="B871" s="175" t="s">
        <v>2636</v>
      </c>
      <c r="C871" s="185" t="s">
        <v>2637</v>
      </c>
      <c r="D871" s="176" t="s">
        <v>405</v>
      </c>
      <c r="E871" s="177">
        <v>1.5</v>
      </c>
      <c r="F871" s="178"/>
      <c r="G871" s="179">
        <f>ROUND(E871*F871,2)</f>
        <v>0</v>
      </c>
      <c r="H871" s="178"/>
      <c r="I871" s="179">
        <f>ROUND(E871*H871,2)</f>
        <v>0</v>
      </c>
      <c r="J871" s="178"/>
      <c r="K871" s="179">
        <f>ROUND(E871*J871,2)</f>
        <v>0</v>
      </c>
      <c r="L871" s="179">
        <v>21</v>
      </c>
      <c r="M871" s="179">
        <f>G871*(1+L871/100)</f>
        <v>0</v>
      </c>
      <c r="N871" s="179">
        <v>0</v>
      </c>
      <c r="O871" s="179">
        <f>ROUND(E871*N871,2)</f>
        <v>0</v>
      </c>
      <c r="P871" s="179">
        <v>0</v>
      </c>
      <c r="Q871" s="179">
        <f>ROUND(E871*P871,2)</f>
        <v>0</v>
      </c>
      <c r="R871" s="179"/>
      <c r="S871" s="179" t="s">
        <v>342</v>
      </c>
      <c r="T871" s="180" t="s">
        <v>311</v>
      </c>
      <c r="U871" s="160">
        <v>0</v>
      </c>
      <c r="V871" s="160">
        <f>ROUND(E871*U871,2)</f>
        <v>0</v>
      </c>
      <c r="W871" s="160"/>
      <c r="X871" s="150"/>
      <c r="Y871" s="150"/>
      <c r="Z871" s="150"/>
      <c r="AA871" s="150"/>
      <c r="AB871" s="150"/>
      <c r="AC871" s="150"/>
      <c r="AD871" s="150"/>
      <c r="AE871" s="150"/>
      <c r="AF871" s="150"/>
      <c r="AG871" s="150" t="s">
        <v>499</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242"/>
      <c r="D872" s="243"/>
      <c r="E872" s="243"/>
      <c r="F872" s="243"/>
      <c r="G872" s="243"/>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315</v>
      </c>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74">
        <v>414</v>
      </c>
      <c r="B873" s="175" t="s">
        <v>2638</v>
      </c>
      <c r="C873" s="185" t="s">
        <v>2639</v>
      </c>
      <c r="D873" s="176" t="s">
        <v>1339</v>
      </c>
      <c r="E873" s="177">
        <v>10</v>
      </c>
      <c r="F873" s="178"/>
      <c r="G873" s="179">
        <f>ROUND(E873*F873,2)</f>
        <v>0</v>
      </c>
      <c r="H873" s="178"/>
      <c r="I873" s="179">
        <f>ROUND(E873*H873,2)</f>
        <v>0</v>
      </c>
      <c r="J873" s="178"/>
      <c r="K873" s="179">
        <f>ROUND(E873*J873,2)</f>
        <v>0</v>
      </c>
      <c r="L873" s="179">
        <v>21</v>
      </c>
      <c r="M873" s="179">
        <f>G873*(1+L873/100)</f>
        <v>0</v>
      </c>
      <c r="N873" s="179">
        <v>0</v>
      </c>
      <c r="O873" s="179">
        <f>ROUND(E873*N873,2)</f>
        <v>0</v>
      </c>
      <c r="P873" s="179">
        <v>0</v>
      </c>
      <c r="Q873" s="179">
        <f>ROUND(E873*P873,2)</f>
        <v>0</v>
      </c>
      <c r="R873" s="179"/>
      <c r="S873" s="179" t="s">
        <v>342</v>
      </c>
      <c r="T873" s="180" t="s">
        <v>311</v>
      </c>
      <c r="U873" s="160">
        <v>0</v>
      </c>
      <c r="V873" s="160">
        <f>ROUND(E873*U873,2)</f>
        <v>0</v>
      </c>
      <c r="W873" s="160"/>
      <c r="X873" s="150"/>
      <c r="Y873" s="150"/>
      <c r="Z873" s="150"/>
      <c r="AA873" s="150"/>
      <c r="AB873" s="150"/>
      <c r="AC873" s="150"/>
      <c r="AD873" s="150"/>
      <c r="AE873" s="150"/>
      <c r="AF873" s="150"/>
      <c r="AG873" s="150" t="s">
        <v>499</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242"/>
      <c r="D874" s="243"/>
      <c r="E874" s="243"/>
      <c r="F874" s="243"/>
      <c r="G874" s="243"/>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315</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ht="22.5" outlineLevel="1" x14ac:dyDescent="0.2">
      <c r="A875" s="174">
        <v>415</v>
      </c>
      <c r="B875" s="175" t="s">
        <v>2640</v>
      </c>
      <c r="C875" s="185" t="s">
        <v>2641</v>
      </c>
      <c r="D875" s="176" t="s">
        <v>1339</v>
      </c>
      <c r="E875" s="177">
        <v>8</v>
      </c>
      <c r="F875" s="178"/>
      <c r="G875" s="179">
        <f>ROUND(E875*F875,2)</f>
        <v>0</v>
      </c>
      <c r="H875" s="178"/>
      <c r="I875" s="179">
        <f>ROUND(E875*H875,2)</f>
        <v>0</v>
      </c>
      <c r="J875" s="178"/>
      <c r="K875" s="179">
        <f>ROUND(E875*J875,2)</f>
        <v>0</v>
      </c>
      <c r="L875" s="179">
        <v>21</v>
      </c>
      <c r="M875" s="179">
        <f>G875*(1+L875/100)</f>
        <v>0</v>
      </c>
      <c r="N875" s="179">
        <v>0</v>
      </c>
      <c r="O875" s="179">
        <f>ROUND(E875*N875,2)</f>
        <v>0</v>
      </c>
      <c r="P875" s="179">
        <v>0</v>
      </c>
      <c r="Q875" s="179">
        <f>ROUND(E875*P875,2)</f>
        <v>0</v>
      </c>
      <c r="R875" s="179"/>
      <c r="S875" s="179" t="s">
        <v>342</v>
      </c>
      <c r="T875" s="180" t="s">
        <v>311</v>
      </c>
      <c r="U875" s="160">
        <v>0</v>
      </c>
      <c r="V875" s="160">
        <f>ROUND(E875*U875,2)</f>
        <v>0</v>
      </c>
      <c r="W875" s="160"/>
      <c r="X875" s="150"/>
      <c r="Y875" s="150"/>
      <c r="Z875" s="150"/>
      <c r="AA875" s="150"/>
      <c r="AB875" s="150"/>
      <c r="AC875" s="150"/>
      <c r="AD875" s="150"/>
      <c r="AE875" s="150"/>
      <c r="AF875" s="150"/>
      <c r="AG875" s="150" t="s">
        <v>499</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242"/>
      <c r="D876" s="243"/>
      <c r="E876" s="243"/>
      <c r="F876" s="243"/>
      <c r="G876" s="243"/>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315</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74">
        <v>416</v>
      </c>
      <c r="B877" s="175" t="s">
        <v>2642</v>
      </c>
      <c r="C877" s="185" t="s">
        <v>2643</v>
      </c>
      <c r="D877" s="176" t="s">
        <v>1339</v>
      </c>
      <c r="E877" s="177">
        <v>32</v>
      </c>
      <c r="F877" s="178"/>
      <c r="G877" s="179">
        <f>ROUND(E877*F877,2)</f>
        <v>0</v>
      </c>
      <c r="H877" s="178"/>
      <c r="I877" s="179">
        <f>ROUND(E877*H877,2)</f>
        <v>0</v>
      </c>
      <c r="J877" s="178"/>
      <c r="K877" s="179">
        <f>ROUND(E877*J877,2)</f>
        <v>0</v>
      </c>
      <c r="L877" s="179">
        <v>21</v>
      </c>
      <c r="M877" s="179">
        <f>G877*(1+L877/100)</f>
        <v>0</v>
      </c>
      <c r="N877" s="179">
        <v>0</v>
      </c>
      <c r="O877" s="179">
        <f>ROUND(E877*N877,2)</f>
        <v>0</v>
      </c>
      <c r="P877" s="179">
        <v>0</v>
      </c>
      <c r="Q877" s="179">
        <f>ROUND(E877*P877,2)</f>
        <v>0</v>
      </c>
      <c r="R877" s="179"/>
      <c r="S877" s="179" t="s">
        <v>342</v>
      </c>
      <c r="T877" s="180" t="s">
        <v>311</v>
      </c>
      <c r="U877" s="160">
        <v>0</v>
      </c>
      <c r="V877" s="160">
        <f>ROUND(E877*U877,2)</f>
        <v>0</v>
      </c>
      <c r="W877" s="160"/>
      <c r="X877" s="150"/>
      <c r="Y877" s="150"/>
      <c r="Z877" s="150"/>
      <c r="AA877" s="150"/>
      <c r="AB877" s="150"/>
      <c r="AC877" s="150"/>
      <c r="AD877" s="150"/>
      <c r="AE877" s="150"/>
      <c r="AF877" s="150"/>
      <c r="AG877" s="150" t="s">
        <v>499</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242"/>
      <c r="D878" s="243"/>
      <c r="E878" s="243"/>
      <c r="F878" s="243"/>
      <c r="G878" s="243"/>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315</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74">
        <v>417</v>
      </c>
      <c r="B879" s="175" t="s">
        <v>2644</v>
      </c>
      <c r="C879" s="185" t="s">
        <v>2645</v>
      </c>
      <c r="D879" s="176" t="s">
        <v>1339</v>
      </c>
      <c r="E879" s="177">
        <v>16</v>
      </c>
      <c r="F879" s="178"/>
      <c r="G879" s="179">
        <f>ROUND(E879*F879,2)</f>
        <v>0</v>
      </c>
      <c r="H879" s="178"/>
      <c r="I879" s="179">
        <f>ROUND(E879*H879,2)</f>
        <v>0</v>
      </c>
      <c r="J879" s="178"/>
      <c r="K879" s="179">
        <f>ROUND(E879*J879,2)</f>
        <v>0</v>
      </c>
      <c r="L879" s="179">
        <v>21</v>
      </c>
      <c r="M879" s="179">
        <f>G879*(1+L879/100)</f>
        <v>0</v>
      </c>
      <c r="N879" s="179">
        <v>0</v>
      </c>
      <c r="O879" s="179">
        <f>ROUND(E879*N879,2)</f>
        <v>0</v>
      </c>
      <c r="P879" s="179">
        <v>0</v>
      </c>
      <c r="Q879" s="179">
        <f>ROUND(E879*P879,2)</f>
        <v>0</v>
      </c>
      <c r="R879" s="179"/>
      <c r="S879" s="179" t="s">
        <v>342</v>
      </c>
      <c r="T879" s="180" t="s">
        <v>311</v>
      </c>
      <c r="U879" s="160">
        <v>0</v>
      </c>
      <c r="V879" s="160">
        <f>ROUND(E879*U879,2)</f>
        <v>0</v>
      </c>
      <c r="W879" s="160"/>
      <c r="X879" s="150"/>
      <c r="Y879" s="150"/>
      <c r="Z879" s="150"/>
      <c r="AA879" s="150"/>
      <c r="AB879" s="150"/>
      <c r="AC879" s="150"/>
      <c r="AD879" s="150"/>
      <c r="AE879" s="150"/>
      <c r="AF879" s="150"/>
      <c r="AG879" s="150" t="s">
        <v>499</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242"/>
      <c r="D880" s="243"/>
      <c r="E880" s="243"/>
      <c r="F880" s="243"/>
      <c r="G880" s="243"/>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315</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ht="22.5" outlineLevel="1" x14ac:dyDescent="0.2">
      <c r="A881" s="174">
        <v>418</v>
      </c>
      <c r="B881" s="175" t="s">
        <v>2646</v>
      </c>
      <c r="C881" s="185" t="s">
        <v>2647</v>
      </c>
      <c r="D881" s="176" t="s">
        <v>1339</v>
      </c>
      <c r="E881" s="177">
        <v>12</v>
      </c>
      <c r="F881" s="178"/>
      <c r="G881" s="179">
        <f>ROUND(E881*F881,2)</f>
        <v>0</v>
      </c>
      <c r="H881" s="178"/>
      <c r="I881" s="179">
        <f>ROUND(E881*H881,2)</f>
        <v>0</v>
      </c>
      <c r="J881" s="178"/>
      <c r="K881" s="179">
        <f>ROUND(E881*J881,2)</f>
        <v>0</v>
      </c>
      <c r="L881" s="179">
        <v>21</v>
      </c>
      <c r="M881" s="179">
        <f>G881*(1+L881/100)</f>
        <v>0</v>
      </c>
      <c r="N881" s="179">
        <v>0</v>
      </c>
      <c r="O881" s="179">
        <f>ROUND(E881*N881,2)</f>
        <v>0</v>
      </c>
      <c r="P881" s="179">
        <v>0</v>
      </c>
      <c r="Q881" s="179">
        <f>ROUND(E881*P881,2)</f>
        <v>0</v>
      </c>
      <c r="R881" s="179"/>
      <c r="S881" s="179" t="s">
        <v>342</v>
      </c>
      <c r="T881" s="180" t="s">
        <v>311</v>
      </c>
      <c r="U881" s="160">
        <v>0</v>
      </c>
      <c r="V881" s="160">
        <f>ROUND(E881*U881,2)</f>
        <v>0</v>
      </c>
      <c r="W881" s="160"/>
      <c r="X881" s="150"/>
      <c r="Y881" s="150"/>
      <c r="Z881" s="150"/>
      <c r="AA881" s="150"/>
      <c r="AB881" s="150"/>
      <c r="AC881" s="150"/>
      <c r="AD881" s="150"/>
      <c r="AE881" s="150"/>
      <c r="AF881" s="150"/>
      <c r="AG881" s="150" t="s">
        <v>499</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242"/>
      <c r="D882" s="243"/>
      <c r="E882" s="243"/>
      <c r="F882" s="243"/>
      <c r="G882" s="243"/>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315</v>
      </c>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ht="22.5" outlineLevel="1" x14ac:dyDescent="0.2">
      <c r="A883" s="174">
        <v>419</v>
      </c>
      <c r="B883" s="175" t="s">
        <v>2648</v>
      </c>
      <c r="C883" s="185" t="s">
        <v>2649</v>
      </c>
      <c r="D883" s="176" t="s">
        <v>929</v>
      </c>
      <c r="E883" s="177">
        <v>1</v>
      </c>
      <c r="F883" s="178"/>
      <c r="G883" s="179">
        <f>ROUND(E883*F883,2)</f>
        <v>0</v>
      </c>
      <c r="H883" s="178"/>
      <c r="I883" s="179">
        <f>ROUND(E883*H883,2)</f>
        <v>0</v>
      </c>
      <c r="J883" s="178"/>
      <c r="K883" s="179">
        <f>ROUND(E883*J883,2)</f>
        <v>0</v>
      </c>
      <c r="L883" s="179">
        <v>21</v>
      </c>
      <c r="M883" s="179">
        <f>G883*(1+L883/100)</f>
        <v>0</v>
      </c>
      <c r="N883" s="179">
        <v>0</v>
      </c>
      <c r="O883" s="179">
        <f>ROUND(E883*N883,2)</f>
        <v>0</v>
      </c>
      <c r="P883" s="179">
        <v>0</v>
      </c>
      <c r="Q883" s="179">
        <f>ROUND(E883*P883,2)</f>
        <v>0</v>
      </c>
      <c r="R883" s="179"/>
      <c r="S883" s="179" t="s">
        <v>342</v>
      </c>
      <c r="T883" s="180" t="s">
        <v>311</v>
      </c>
      <c r="U883" s="160">
        <v>0</v>
      </c>
      <c r="V883" s="160">
        <f>ROUND(E883*U883,2)</f>
        <v>0</v>
      </c>
      <c r="W883" s="160"/>
      <c r="X883" s="150"/>
      <c r="Y883" s="150"/>
      <c r="Z883" s="150"/>
      <c r="AA883" s="150"/>
      <c r="AB883" s="150"/>
      <c r="AC883" s="150"/>
      <c r="AD883" s="150"/>
      <c r="AE883" s="150"/>
      <c r="AF883" s="150"/>
      <c r="AG883" s="150" t="s">
        <v>499</v>
      </c>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242"/>
      <c r="D884" s="243"/>
      <c r="E884" s="243"/>
      <c r="F884" s="243"/>
      <c r="G884" s="243"/>
      <c r="H884" s="160"/>
      <c r="I884" s="160"/>
      <c r="J884" s="160"/>
      <c r="K884" s="160"/>
      <c r="L884" s="160"/>
      <c r="M884" s="160"/>
      <c r="N884" s="160"/>
      <c r="O884" s="160"/>
      <c r="P884" s="160"/>
      <c r="Q884" s="160"/>
      <c r="R884" s="160"/>
      <c r="S884" s="160"/>
      <c r="T884" s="160"/>
      <c r="U884" s="160"/>
      <c r="V884" s="160"/>
      <c r="W884" s="160"/>
      <c r="X884" s="150"/>
      <c r="Y884" s="150"/>
      <c r="Z884" s="150"/>
      <c r="AA884" s="150"/>
      <c r="AB884" s="150"/>
      <c r="AC884" s="150"/>
      <c r="AD884" s="150"/>
      <c r="AE884" s="150"/>
      <c r="AF884" s="150"/>
      <c r="AG884" s="150" t="s">
        <v>315</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74">
        <v>420</v>
      </c>
      <c r="B885" s="175" t="s">
        <v>2650</v>
      </c>
      <c r="C885" s="185" t="s">
        <v>2651</v>
      </c>
      <c r="D885" s="176" t="s">
        <v>1339</v>
      </c>
      <c r="E885" s="177">
        <v>10</v>
      </c>
      <c r="F885" s="178"/>
      <c r="G885" s="179">
        <f>ROUND(E885*F885,2)</f>
        <v>0</v>
      </c>
      <c r="H885" s="178"/>
      <c r="I885" s="179">
        <f>ROUND(E885*H885,2)</f>
        <v>0</v>
      </c>
      <c r="J885" s="178"/>
      <c r="K885" s="179">
        <f>ROUND(E885*J885,2)</f>
        <v>0</v>
      </c>
      <c r="L885" s="179">
        <v>21</v>
      </c>
      <c r="M885" s="179">
        <f>G885*(1+L885/100)</f>
        <v>0</v>
      </c>
      <c r="N885" s="179">
        <v>0</v>
      </c>
      <c r="O885" s="179">
        <f>ROUND(E885*N885,2)</f>
        <v>0</v>
      </c>
      <c r="P885" s="179">
        <v>0</v>
      </c>
      <c r="Q885" s="179">
        <f>ROUND(E885*P885,2)</f>
        <v>0</v>
      </c>
      <c r="R885" s="179"/>
      <c r="S885" s="179" t="s">
        <v>342</v>
      </c>
      <c r="T885" s="180" t="s">
        <v>311</v>
      </c>
      <c r="U885" s="160">
        <v>0</v>
      </c>
      <c r="V885" s="160">
        <f>ROUND(E885*U885,2)</f>
        <v>0</v>
      </c>
      <c r="W885" s="160"/>
      <c r="X885" s="150"/>
      <c r="Y885" s="150"/>
      <c r="Z885" s="150"/>
      <c r="AA885" s="150"/>
      <c r="AB885" s="150"/>
      <c r="AC885" s="150"/>
      <c r="AD885" s="150"/>
      <c r="AE885" s="150"/>
      <c r="AF885" s="150"/>
      <c r="AG885" s="150" t="s">
        <v>499</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242"/>
      <c r="D886" s="243"/>
      <c r="E886" s="243"/>
      <c r="F886" s="243"/>
      <c r="G886" s="243"/>
      <c r="H886" s="160"/>
      <c r="I886" s="160"/>
      <c r="J886" s="160"/>
      <c r="K886" s="160"/>
      <c r="L886" s="160"/>
      <c r="M886" s="160"/>
      <c r="N886" s="160"/>
      <c r="O886" s="160"/>
      <c r="P886" s="160"/>
      <c r="Q886" s="160"/>
      <c r="R886" s="160"/>
      <c r="S886" s="160"/>
      <c r="T886" s="160"/>
      <c r="U886" s="160"/>
      <c r="V886" s="160"/>
      <c r="W886" s="160"/>
      <c r="X886" s="150"/>
      <c r="Y886" s="150"/>
      <c r="Z886" s="150"/>
      <c r="AA886" s="150"/>
      <c r="AB886" s="150"/>
      <c r="AC886" s="150"/>
      <c r="AD886" s="150"/>
      <c r="AE886" s="150"/>
      <c r="AF886" s="150"/>
      <c r="AG886" s="150" t="s">
        <v>315</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74">
        <v>421</v>
      </c>
      <c r="B887" s="175" t="s">
        <v>2652</v>
      </c>
      <c r="C887" s="185" t="s">
        <v>2653</v>
      </c>
      <c r="D887" s="176" t="s">
        <v>1339</v>
      </c>
      <c r="E887" s="177">
        <v>16</v>
      </c>
      <c r="F887" s="178"/>
      <c r="G887" s="179">
        <f>ROUND(E887*F887,2)</f>
        <v>0</v>
      </c>
      <c r="H887" s="178"/>
      <c r="I887" s="179">
        <f>ROUND(E887*H887,2)</f>
        <v>0</v>
      </c>
      <c r="J887" s="178"/>
      <c r="K887" s="179">
        <f>ROUND(E887*J887,2)</f>
        <v>0</v>
      </c>
      <c r="L887" s="179">
        <v>21</v>
      </c>
      <c r="M887" s="179">
        <f>G887*(1+L887/100)</f>
        <v>0</v>
      </c>
      <c r="N887" s="179">
        <v>0</v>
      </c>
      <c r="O887" s="179">
        <f>ROUND(E887*N887,2)</f>
        <v>0</v>
      </c>
      <c r="P887" s="179">
        <v>0</v>
      </c>
      <c r="Q887" s="179">
        <f>ROUND(E887*P887,2)</f>
        <v>0</v>
      </c>
      <c r="R887" s="179"/>
      <c r="S887" s="179" t="s">
        <v>342</v>
      </c>
      <c r="T887" s="180" t="s">
        <v>311</v>
      </c>
      <c r="U887" s="160">
        <v>0</v>
      </c>
      <c r="V887" s="160">
        <f>ROUND(E887*U887,2)</f>
        <v>0</v>
      </c>
      <c r="W887" s="160"/>
      <c r="X887" s="150"/>
      <c r="Y887" s="150"/>
      <c r="Z887" s="150"/>
      <c r="AA887" s="150"/>
      <c r="AB887" s="150"/>
      <c r="AC887" s="150"/>
      <c r="AD887" s="150"/>
      <c r="AE887" s="150"/>
      <c r="AF887" s="150"/>
      <c r="AG887" s="150" t="s">
        <v>499</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242"/>
      <c r="D888" s="243"/>
      <c r="E888" s="243"/>
      <c r="F888" s="243"/>
      <c r="G888" s="243"/>
      <c r="H888" s="160"/>
      <c r="I888" s="160"/>
      <c r="J888" s="160"/>
      <c r="K888" s="160"/>
      <c r="L888" s="160"/>
      <c r="M888" s="160"/>
      <c r="N888" s="160"/>
      <c r="O888" s="160"/>
      <c r="P888" s="160"/>
      <c r="Q888" s="160"/>
      <c r="R888" s="160"/>
      <c r="S888" s="160"/>
      <c r="T888" s="160"/>
      <c r="U888" s="160"/>
      <c r="V888" s="160"/>
      <c r="W888" s="160"/>
      <c r="X888" s="150"/>
      <c r="Y888" s="150"/>
      <c r="Z888" s="150"/>
      <c r="AA888" s="150"/>
      <c r="AB888" s="150"/>
      <c r="AC888" s="150"/>
      <c r="AD888" s="150"/>
      <c r="AE888" s="150"/>
      <c r="AF888" s="150"/>
      <c r="AG888" s="150" t="s">
        <v>315</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74">
        <v>422</v>
      </c>
      <c r="B889" s="175" t="s">
        <v>2654</v>
      </c>
      <c r="C889" s="185" t="s">
        <v>2655</v>
      </c>
      <c r="D889" s="176" t="s">
        <v>1339</v>
      </c>
      <c r="E889" s="177">
        <v>4</v>
      </c>
      <c r="F889" s="178"/>
      <c r="G889" s="179">
        <f>ROUND(E889*F889,2)</f>
        <v>0</v>
      </c>
      <c r="H889" s="178"/>
      <c r="I889" s="179">
        <f>ROUND(E889*H889,2)</f>
        <v>0</v>
      </c>
      <c r="J889" s="178"/>
      <c r="K889" s="179">
        <f>ROUND(E889*J889,2)</f>
        <v>0</v>
      </c>
      <c r="L889" s="179">
        <v>21</v>
      </c>
      <c r="M889" s="179">
        <f>G889*(1+L889/100)</f>
        <v>0</v>
      </c>
      <c r="N889" s="179">
        <v>0</v>
      </c>
      <c r="O889" s="179">
        <f>ROUND(E889*N889,2)</f>
        <v>0</v>
      </c>
      <c r="P889" s="179">
        <v>0</v>
      </c>
      <c r="Q889" s="179">
        <f>ROUND(E889*P889,2)</f>
        <v>0</v>
      </c>
      <c r="R889" s="179"/>
      <c r="S889" s="179" t="s">
        <v>342</v>
      </c>
      <c r="T889" s="180" t="s">
        <v>311</v>
      </c>
      <c r="U889" s="160">
        <v>0</v>
      </c>
      <c r="V889" s="160">
        <f>ROUND(E889*U889,2)</f>
        <v>0</v>
      </c>
      <c r="W889" s="160"/>
      <c r="X889" s="150"/>
      <c r="Y889" s="150"/>
      <c r="Z889" s="150"/>
      <c r="AA889" s="150"/>
      <c r="AB889" s="150"/>
      <c r="AC889" s="150"/>
      <c r="AD889" s="150"/>
      <c r="AE889" s="150"/>
      <c r="AF889" s="150"/>
      <c r="AG889" s="150" t="s">
        <v>499</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242"/>
      <c r="D890" s="243"/>
      <c r="E890" s="243"/>
      <c r="F890" s="243"/>
      <c r="G890" s="243"/>
      <c r="H890" s="160"/>
      <c r="I890" s="160"/>
      <c r="J890" s="160"/>
      <c r="K890" s="160"/>
      <c r="L890" s="160"/>
      <c r="M890" s="160"/>
      <c r="N890" s="160"/>
      <c r="O890" s="160"/>
      <c r="P890" s="160"/>
      <c r="Q890" s="160"/>
      <c r="R890" s="160"/>
      <c r="S890" s="160"/>
      <c r="T890" s="160"/>
      <c r="U890" s="160"/>
      <c r="V890" s="160"/>
      <c r="W890" s="160"/>
      <c r="X890" s="150"/>
      <c r="Y890" s="150"/>
      <c r="Z890" s="150"/>
      <c r="AA890" s="150"/>
      <c r="AB890" s="150"/>
      <c r="AC890" s="150"/>
      <c r="AD890" s="150"/>
      <c r="AE890" s="150"/>
      <c r="AF890" s="150"/>
      <c r="AG890" s="150" t="s">
        <v>315</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74">
        <v>423</v>
      </c>
      <c r="B891" s="175" t="s">
        <v>2656</v>
      </c>
      <c r="C891" s="185" t="s">
        <v>2657</v>
      </c>
      <c r="D891" s="176" t="s">
        <v>1339</v>
      </c>
      <c r="E891" s="177">
        <v>16</v>
      </c>
      <c r="F891" s="178"/>
      <c r="G891" s="179">
        <f>ROUND(E891*F891,2)</f>
        <v>0</v>
      </c>
      <c r="H891" s="178"/>
      <c r="I891" s="179">
        <f>ROUND(E891*H891,2)</f>
        <v>0</v>
      </c>
      <c r="J891" s="178"/>
      <c r="K891" s="179">
        <f>ROUND(E891*J891,2)</f>
        <v>0</v>
      </c>
      <c r="L891" s="179">
        <v>21</v>
      </c>
      <c r="M891" s="179">
        <f>G891*(1+L891/100)</f>
        <v>0</v>
      </c>
      <c r="N891" s="179">
        <v>0</v>
      </c>
      <c r="O891" s="179">
        <f>ROUND(E891*N891,2)</f>
        <v>0</v>
      </c>
      <c r="P891" s="179">
        <v>0</v>
      </c>
      <c r="Q891" s="179">
        <f>ROUND(E891*P891,2)</f>
        <v>0</v>
      </c>
      <c r="R891" s="179"/>
      <c r="S891" s="179" t="s">
        <v>342</v>
      </c>
      <c r="T891" s="180" t="s">
        <v>311</v>
      </c>
      <c r="U891" s="160">
        <v>0</v>
      </c>
      <c r="V891" s="160">
        <f>ROUND(E891*U891,2)</f>
        <v>0</v>
      </c>
      <c r="W891" s="160"/>
      <c r="X891" s="150"/>
      <c r="Y891" s="150"/>
      <c r="Z891" s="150"/>
      <c r="AA891" s="150"/>
      <c r="AB891" s="150"/>
      <c r="AC891" s="150"/>
      <c r="AD891" s="150"/>
      <c r="AE891" s="150"/>
      <c r="AF891" s="150"/>
      <c r="AG891" s="150" t="s">
        <v>499</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242"/>
      <c r="D892" s="243"/>
      <c r="E892" s="243"/>
      <c r="F892" s="243"/>
      <c r="G892" s="243"/>
      <c r="H892" s="160"/>
      <c r="I892" s="160"/>
      <c r="J892" s="160"/>
      <c r="K892" s="160"/>
      <c r="L892" s="160"/>
      <c r="M892" s="160"/>
      <c r="N892" s="160"/>
      <c r="O892" s="160"/>
      <c r="P892" s="160"/>
      <c r="Q892" s="160"/>
      <c r="R892" s="160"/>
      <c r="S892" s="160"/>
      <c r="T892" s="160"/>
      <c r="U892" s="160"/>
      <c r="V892" s="160"/>
      <c r="W892" s="160"/>
      <c r="X892" s="150"/>
      <c r="Y892" s="150"/>
      <c r="Z892" s="150"/>
      <c r="AA892" s="150"/>
      <c r="AB892" s="150"/>
      <c r="AC892" s="150"/>
      <c r="AD892" s="150"/>
      <c r="AE892" s="150"/>
      <c r="AF892" s="150"/>
      <c r="AG892" s="150" t="s">
        <v>315</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ht="22.5" outlineLevel="1" x14ac:dyDescent="0.2">
      <c r="A893" s="174">
        <v>424</v>
      </c>
      <c r="B893" s="175" t="s">
        <v>2658</v>
      </c>
      <c r="C893" s="185" t="s">
        <v>2659</v>
      </c>
      <c r="D893" s="176" t="s">
        <v>1339</v>
      </c>
      <c r="E893" s="177">
        <v>8</v>
      </c>
      <c r="F893" s="178"/>
      <c r="G893" s="179">
        <f>ROUND(E893*F893,2)</f>
        <v>0</v>
      </c>
      <c r="H893" s="178"/>
      <c r="I893" s="179">
        <f>ROUND(E893*H893,2)</f>
        <v>0</v>
      </c>
      <c r="J893" s="178"/>
      <c r="K893" s="179">
        <f>ROUND(E893*J893,2)</f>
        <v>0</v>
      </c>
      <c r="L893" s="179">
        <v>21</v>
      </c>
      <c r="M893" s="179">
        <f>G893*(1+L893/100)</f>
        <v>0</v>
      </c>
      <c r="N893" s="179">
        <v>0</v>
      </c>
      <c r="O893" s="179">
        <f>ROUND(E893*N893,2)</f>
        <v>0</v>
      </c>
      <c r="P893" s="179">
        <v>0</v>
      </c>
      <c r="Q893" s="179">
        <f>ROUND(E893*P893,2)</f>
        <v>0</v>
      </c>
      <c r="R893" s="179"/>
      <c r="S893" s="179" t="s">
        <v>342</v>
      </c>
      <c r="T893" s="180" t="s">
        <v>311</v>
      </c>
      <c r="U893" s="160">
        <v>0</v>
      </c>
      <c r="V893" s="160">
        <f>ROUND(E893*U893,2)</f>
        <v>0</v>
      </c>
      <c r="W893" s="160"/>
      <c r="X893" s="150"/>
      <c r="Y893" s="150"/>
      <c r="Z893" s="150"/>
      <c r="AA893" s="150"/>
      <c r="AB893" s="150"/>
      <c r="AC893" s="150"/>
      <c r="AD893" s="150"/>
      <c r="AE893" s="150"/>
      <c r="AF893" s="150"/>
      <c r="AG893" s="150" t="s">
        <v>499</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57"/>
      <c r="B894" s="158"/>
      <c r="C894" s="242"/>
      <c r="D894" s="243"/>
      <c r="E894" s="243"/>
      <c r="F894" s="243"/>
      <c r="G894" s="243"/>
      <c r="H894" s="160"/>
      <c r="I894" s="160"/>
      <c r="J894" s="160"/>
      <c r="K894" s="160"/>
      <c r="L894" s="160"/>
      <c r="M894" s="160"/>
      <c r="N894" s="160"/>
      <c r="O894" s="160"/>
      <c r="P894" s="160"/>
      <c r="Q894" s="160"/>
      <c r="R894" s="160"/>
      <c r="S894" s="160"/>
      <c r="T894" s="160"/>
      <c r="U894" s="160"/>
      <c r="V894" s="160"/>
      <c r="W894" s="160"/>
      <c r="X894" s="150"/>
      <c r="Y894" s="150"/>
      <c r="Z894" s="150"/>
      <c r="AA894" s="150"/>
      <c r="AB894" s="150"/>
      <c r="AC894" s="150"/>
      <c r="AD894" s="150"/>
      <c r="AE894" s="150"/>
      <c r="AF894" s="150"/>
      <c r="AG894" s="150" t="s">
        <v>315</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x14ac:dyDescent="0.2">
      <c r="A895" s="168" t="s">
        <v>305</v>
      </c>
      <c r="B895" s="169" t="s">
        <v>213</v>
      </c>
      <c r="C895" s="184" t="s">
        <v>214</v>
      </c>
      <c r="D895" s="170"/>
      <c r="E895" s="171"/>
      <c r="F895" s="172"/>
      <c r="G895" s="172">
        <f>SUMIF(AG896:AG1026,"&lt;&gt;NOR",G896:G1026)</f>
        <v>0</v>
      </c>
      <c r="H895" s="172"/>
      <c r="I895" s="172">
        <f>SUM(I896:I1026)</f>
        <v>0</v>
      </c>
      <c r="J895" s="172"/>
      <c r="K895" s="172">
        <f>SUM(K896:K1026)</f>
        <v>0</v>
      </c>
      <c r="L895" s="172"/>
      <c r="M895" s="172">
        <f>SUM(M896:M1026)</f>
        <v>0</v>
      </c>
      <c r="N895" s="172"/>
      <c r="O895" s="172">
        <f>SUM(O896:O1026)</f>
        <v>0</v>
      </c>
      <c r="P895" s="172"/>
      <c r="Q895" s="172">
        <f>SUM(Q896:Q1026)</f>
        <v>0</v>
      </c>
      <c r="R895" s="172"/>
      <c r="S895" s="172"/>
      <c r="T895" s="173"/>
      <c r="U895" s="167"/>
      <c r="V895" s="167">
        <f>SUM(V896:V1026)</f>
        <v>0</v>
      </c>
      <c r="W895" s="167"/>
      <c r="AG895" t="s">
        <v>306</v>
      </c>
    </row>
    <row r="896" spans="1:60" ht="22.5" outlineLevel="1" x14ac:dyDescent="0.2">
      <c r="A896" s="174">
        <v>425</v>
      </c>
      <c r="B896" s="175" t="s">
        <v>2660</v>
      </c>
      <c r="C896" s="185" t="s">
        <v>2661</v>
      </c>
      <c r="D896" s="176" t="s">
        <v>929</v>
      </c>
      <c r="E896" s="177">
        <v>8</v>
      </c>
      <c r="F896" s="178"/>
      <c r="G896" s="179">
        <f>ROUND(E896*F896,2)</f>
        <v>0</v>
      </c>
      <c r="H896" s="178"/>
      <c r="I896" s="179">
        <f>ROUND(E896*H896,2)</f>
        <v>0</v>
      </c>
      <c r="J896" s="178"/>
      <c r="K896" s="179">
        <f>ROUND(E896*J896,2)</f>
        <v>0</v>
      </c>
      <c r="L896" s="179">
        <v>21</v>
      </c>
      <c r="M896" s="179">
        <f>G896*(1+L896/100)</f>
        <v>0</v>
      </c>
      <c r="N896" s="179">
        <v>0</v>
      </c>
      <c r="O896" s="179">
        <f>ROUND(E896*N896,2)</f>
        <v>0</v>
      </c>
      <c r="P896" s="179">
        <v>0</v>
      </c>
      <c r="Q896" s="179">
        <f>ROUND(E896*P896,2)</f>
        <v>0</v>
      </c>
      <c r="R896" s="179"/>
      <c r="S896" s="179" t="s">
        <v>342</v>
      </c>
      <c r="T896" s="180" t="s">
        <v>311</v>
      </c>
      <c r="U896" s="160">
        <v>0</v>
      </c>
      <c r="V896" s="160">
        <f>ROUND(E896*U896,2)</f>
        <v>0</v>
      </c>
      <c r="W896" s="160"/>
      <c r="X896" s="150"/>
      <c r="Y896" s="150"/>
      <c r="Z896" s="150"/>
      <c r="AA896" s="150"/>
      <c r="AB896" s="150"/>
      <c r="AC896" s="150"/>
      <c r="AD896" s="150"/>
      <c r="AE896" s="150"/>
      <c r="AF896" s="150"/>
      <c r="AG896" s="150" t="s">
        <v>499</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57"/>
      <c r="B897" s="158"/>
      <c r="C897" s="242"/>
      <c r="D897" s="243"/>
      <c r="E897" s="243"/>
      <c r="F897" s="243"/>
      <c r="G897" s="243"/>
      <c r="H897" s="160"/>
      <c r="I897" s="160"/>
      <c r="J897" s="160"/>
      <c r="K897" s="160"/>
      <c r="L897" s="160"/>
      <c r="M897" s="160"/>
      <c r="N897" s="160"/>
      <c r="O897" s="160"/>
      <c r="P897" s="160"/>
      <c r="Q897" s="160"/>
      <c r="R897" s="160"/>
      <c r="S897" s="160"/>
      <c r="T897" s="160"/>
      <c r="U897" s="160"/>
      <c r="V897" s="160"/>
      <c r="W897" s="160"/>
      <c r="X897" s="150"/>
      <c r="Y897" s="150"/>
      <c r="Z897" s="150"/>
      <c r="AA897" s="150"/>
      <c r="AB897" s="150"/>
      <c r="AC897" s="150"/>
      <c r="AD897" s="150"/>
      <c r="AE897" s="150"/>
      <c r="AF897" s="150"/>
      <c r="AG897" s="150" t="s">
        <v>315</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74">
        <v>426</v>
      </c>
      <c r="B898" s="175" t="s">
        <v>2662</v>
      </c>
      <c r="C898" s="185" t="s">
        <v>2663</v>
      </c>
      <c r="D898" s="176" t="s">
        <v>929</v>
      </c>
      <c r="E898" s="177">
        <v>2</v>
      </c>
      <c r="F898" s="178"/>
      <c r="G898" s="179">
        <f>ROUND(E898*F898,2)</f>
        <v>0</v>
      </c>
      <c r="H898" s="178"/>
      <c r="I898" s="179">
        <f>ROUND(E898*H898,2)</f>
        <v>0</v>
      </c>
      <c r="J898" s="178"/>
      <c r="K898" s="179">
        <f>ROUND(E898*J898,2)</f>
        <v>0</v>
      </c>
      <c r="L898" s="179">
        <v>21</v>
      </c>
      <c r="M898" s="179">
        <f>G898*(1+L898/100)</f>
        <v>0</v>
      </c>
      <c r="N898" s="179">
        <v>0</v>
      </c>
      <c r="O898" s="179">
        <f>ROUND(E898*N898,2)</f>
        <v>0</v>
      </c>
      <c r="P898" s="179">
        <v>0</v>
      </c>
      <c r="Q898" s="179">
        <f>ROUND(E898*P898,2)</f>
        <v>0</v>
      </c>
      <c r="R898" s="179"/>
      <c r="S898" s="179" t="s">
        <v>342</v>
      </c>
      <c r="T898" s="180" t="s">
        <v>311</v>
      </c>
      <c r="U898" s="160">
        <v>0</v>
      </c>
      <c r="V898" s="160">
        <f>ROUND(E898*U898,2)</f>
        <v>0</v>
      </c>
      <c r="W898" s="160"/>
      <c r="X898" s="150"/>
      <c r="Y898" s="150"/>
      <c r="Z898" s="150"/>
      <c r="AA898" s="150"/>
      <c r="AB898" s="150"/>
      <c r="AC898" s="150"/>
      <c r="AD898" s="150"/>
      <c r="AE898" s="150"/>
      <c r="AF898" s="150"/>
      <c r="AG898" s="150" t="s">
        <v>499</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242"/>
      <c r="D899" s="243"/>
      <c r="E899" s="243"/>
      <c r="F899" s="243"/>
      <c r="G899" s="243"/>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315</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74">
        <v>427</v>
      </c>
      <c r="B900" s="175" t="s">
        <v>2664</v>
      </c>
      <c r="C900" s="185" t="s">
        <v>2665</v>
      </c>
      <c r="D900" s="176" t="s">
        <v>929</v>
      </c>
      <c r="E900" s="177">
        <v>1</v>
      </c>
      <c r="F900" s="178"/>
      <c r="G900" s="179">
        <f>ROUND(E900*F900,2)</f>
        <v>0</v>
      </c>
      <c r="H900" s="178"/>
      <c r="I900" s="179">
        <f>ROUND(E900*H900,2)</f>
        <v>0</v>
      </c>
      <c r="J900" s="178"/>
      <c r="K900" s="179">
        <f>ROUND(E900*J900,2)</f>
        <v>0</v>
      </c>
      <c r="L900" s="179">
        <v>21</v>
      </c>
      <c r="M900" s="179">
        <f>G900*(1+L900/100)</f>
        <v>0</v>
      </c>
      <c r="N900" s="179">
        <v>0</v>
      </c>
      <c r="O900" s="179">
        <f>ROUND(E900*N900,2)</f>
        <v>0</v>
      </c>
      <c r="P900" s="179">
        <v>0</v>
      </c>
      <c r="Q900" s="179">
        <f>ROUND(E900*P900,2)</f>
        <v>0</v>
      </c>
      <c r="R900" s="179"/>
      <c r="S900" s="179" t="s">
        <v>342</v>
      </c>
      <c r="T900" s="180" t="s">
        <v>311</v>
      </c>
      <c r="U900" s="160">
        <v>0</v>
      </c>
      <c r="V900" s="160">
        <f>ROUND(E900*U900,2)</f>
        <v>0</v>
      </c>
      <c r="W900" s="160"/>
      <c r="X900" s="150"/>
      <c r="Y900" s="150"/>
      <c r="Z900" s="150"/>
      <c r="AA900" s="150"/>
      <c r="AB900" s="150"/>
      <c r="AC900" s="150"/>
      <c r="AD900" s="150"/>
      <c r="AE900" s="150"/>
      <c r="AF900" s="150"/>
      <c r="AG900" s="150" t="s">
        <v>499</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57"/>
      <c r="B901" s="158"/>
      <c r="C901" s="242"/>
      <c r="D901" s="243"/>
      <c r="E901" s="243"/>
      <c r="F901" s="243"/>
      <c r="G901" s="243"/>
      <c r="H901" s="160"/>
      <c r="I901" s="160"/>
      <c r="J901" s="160"/>
      <c r="K901" s="160"/>
      <c r="L901" s="160"/>
      <c r="M901" s="160"/>
      <c r="N901" s="160"/>
      <c r="O901" s="160"/>
      <c r="P901" s="160"/>
      <c r="Q901" s="160"/>
      <c r="R901" s="160"/>
      <c r="S901" s="160"/>
      <c r="T901" s="160"/>
      <c r="U901" s="160"/>
      <c r="V901" s="160"/>
      <c r="W901" s="160"/>
      <c r="X901" s="150"/>
      <c r="Y901" s="150"/>
      <c r="Z901" s="150"/>
      <c r="AA901" s="150"/>
      <c r="AB901" s="150"/>
      <c r="AC901" s="150"/>
      <c r="AD901" s="150"/>
      <c r="AE901" s="150"/>
      <c r="AF901" s="150"/>
      <c r="AG901" s="150" t="s">
        <v>315</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ht="22.5" outlineLevel="1" x14ac:dyDescent="0.2">
      <c r="A902" s="174">
        <v>428</v>
      </c>
      <c r="B902" s="175" t="s">
        <v>2666</v>
      </c>
      <c r="C902" s="185" t="s">
        <v>2667</v>
      </c>
      <c r="D902" s="176" t="s">
        <v>929</v>
      </c>
      <c r="E902" s="177">
        <v>117</v>
      </c>
      <c r="F902" s="178"/>
      <c r="G902" s="179">
        <f>ROUND(E902*F902,2)</f>
        <v>0</v>
      </c>
      <c r="H902" s="178"/>
      <c r="I902" s="179">
        <f>ROUND(E902*H902,2)</f>
        <v>0</v>
      </c>
      <c r="J902" s="178"/>
      <c r="K902" s="179">
        <f>ROUND(E902*J902,2)</f>
        <v>0</v>
      </c>
      <c r="L902" s="179">
        <v>21</v>
      </c>
      <c r="M902" s="179">
        <f>G902*(1+L902/100)</f>
        <v>0</v>
      </c>
      <c r="N902" s="179">
        <v>0</v>
      </c>
      <c r="O902" s="179">
        <f>ROUND(E902*N902,2)</f>
        <v>0</v>
      </c>
      <c r="P902" s="179">
        <v>0</v>
      </c>
      <c r="Q902" s="179">
        <f>ROUND(E902*P902,2)</f>
        <v>0</v>
      </c>
      <c r="R902" s="179"/>
      <c r="S902" s="179" t="s">
        <v>342</v>
      </c>
      <c r="T902" s="180" t="s">
        <v>311</v>
      </c>
      <c r="U902" s="160">
        <v>0</v>
      </c>
      <c r="V902" s="160">
        <f>ROUND(E902*U902,2)</f>
        <v>0</v>
      </c>
      <c r="W902" s="160"/>
      <c r="X902" s="150"/>
      <c r="Y902" s="150"/>
      <c r="Z902" s="150"/>
      <c r="AA902" s="150"/>
      <c r="AB902" s="150"/>
      <c r="AC902" s="150"/>
      <c r="AD902" s="150"/>
      <c r="AE902" s="150"/>
      <c r="AF902" s="150"/>
      <c r="AG902" s="150" t="s">
        <v>499</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242"/>
      <c r="D903" s="243"/>
      <c r="E903" s="243"/>
      <c r="F903" s="243"/>
      <c r="G903" s="243"/>
      <c r="H903" s="160"/>
      <c r="I903" s="160"/>
      <c r="J903" s="160"/>
      <c r="K903" s="160"/>
      <c r="L903" s="160"/>
      <c r="M903" s="160"/>
      <c r="N903" s="160"/>
      <c r="O903" s="160"/>
      <c r="P903" s="160"/>
      <c r="Q903" s="160"/>
      <c r="R903" s="160"/>
      <c r="S903" s="160"/>
      <c r="T903" s="160"/>
      <c r="U903" s="160"/>
      <c r="V903" s="160"/>
      <c r="W903" s="160"/>
      <c r="X903" s="150"/>
      <c r="Y903" s="150"/>
      <c r="Z903" s="150"/>
      <c r="AA903" s="150"/>
      <c r="AB903" s="150"/>
      <c r="AC903" s="150"/>
      <c r="AD903" s="150"/>
      <c r="AE903" s="150"/>
      <c r="AF903" s="150"/>
      <c r="AG903" s="150" t="s">
        <v>315</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ht="33.75" outlineLevel="1" x14ac:dyDescent="0.2">
      <c r="A904" s="174">
        <v>429</v>
      </c>
      <c r="B904" s="175" t="s">
        <v>2668</v>
      </c>
      <c r="C904" s="185" t="s">
        <v>2669</v>
      </c>
      <c r="D904" s="176" t="s">
        <v>929</v>
      </c>
      <c r="E904" s="177">
        <v>132</v>
      </c>
      <c r="F904" s="178"/>
      <c r="G904" s="179">
        <f>ROUND(E904*F904,2)</f>
        <v>0</v>
      </c>
      <c r="H904" s="178"/>
      <c r="I904" s="179">
        <f>ROUND(E904*H904,2)</f>
        <v>0</v>
      </c>
      <c r="J904" s="178"/>
      <c r="K904" s="179">
        <f>ROUND(E904*J904,2)</f>
        <v>0</v>
      </c>
      <c r="L904" s="179">
        <v>21</v>
      </c>
      <c r="M904" s="179">
        <f>G904*(1+L904/100)</f>
        <v>0</v>
      </c>
      <c r="N904" s="179">
        <v>0</v>
      </c>
      <c r="O904" s="179">
        <f>ROUND(E904*N904,2)</f>
        <v>0</v>
      </c>
      <c r="P904" s="179">
        <v>0</v>
      </c>
      <c r="Q904" s="179">
        <f>ROUND(E904*P904,2)</f>
        <v>0</v>
      </c>
      <c r="R904" s="179"/>
      <c r="S904" s="179" t="s">
        <v>342</v>
      </c>
      <c r="T904" s="180" t="s">
        <v>311</v>
      </c>
      <c r="U904" s="160">
        <v>0</v>
      </c>
      <c r="V904" s="160">
        <f>ROUND(E904*U904,2)</f>
        <v>0</v>
      </c>
      <c r="W904" s="160"/>
      <c r="X904" s="150"/>
      <c r="Y904" s="150"/>
      <c r="Z904" s="150"/>
      <c r="AA904" s="150"/>
      <c r="AB904" s="150"/>
      <c r="AC904" s="150"/>
      <c r="AD904" s="150"/>
      <c r="AE904" s="150"/>
      <c r="AF904" s="150"/>
      <c r="AG904" s="150" t="s">
        <v>499</v>
      </c>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242"/>
      <c r="D905" s="243"/>
      <c r="E905" s="243"/>
      <c r="F905" s="243"/>
      <c r="G905" s="243"/>
      <c r="H905" s="160"/>
      <c r="I905" s="160"/>
      <c r="J905" s="160"/>
      <c r="K905" s="160"/>
      <c r="L905" s="160"/>
      <c r="M905" s="160"/>
      <c r="N905" s="160"/>
      <c r="O905" s="160"/>
      <c r="P905" s="160"/>
      <c r="Q905" s="160"/>
      <c r="R905" s="160"/>
      <c r="S905" s="160"/>
      <c r="T905" s="160"/>
      <c r="U905" s="160"/>
      <c r="V905" s="160"/>
      <c r="W905" s="160"/>
      <c r="X905" s="150"/>
      <c r="Y905" s="150"/>
      <c r="Z905" s="150"/>
      <c r="AA905" s="150"/>
      <c r="AB905" s="150"/>
      <c r="AC905" s="150"/>
      <c r="AD905" s="150"/>
      <c r="AE905" s="150"/>
      <c r="AF905" s="150"/>
      <c r="AG905" s="150" t="s">
        <v>315</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ht="33.75" outlineLevel="1" x14ac:dyDescent="0.2">
      <c r="A906" s="174">
        <v>430</v>
      </c>
      <c r="B906" s="175" t="s">
        <v>2670</v>
      </c>
      <c r="C906" s="185" t="s">
        <v>2671</v>
      </c>
      <c r="D906" s="176" t="s">
        <v>929</v>
      </c>
      <c r="E906" s="177">
        <v>18</v>
      </c>
      <c r="F906" s="178"/>
      <c r="G906" s="179">
        <f>ROUND(E906*F906,2)</f>
        <v>0</v>
      </c>
      <c r="H906" s="178"/>
      <c r="I906" s="179">
        <f>ROUND(E906*H906,2)</f>
        <v>0</v>
      </c>
      <c r="J906" s="178"/>
      <c r="K906" s="179">
        <f>ROUND(E906*J906,2)</f>
        <v>0</v>
      </c>
      <c r="L906" s="179">
        <v>21</v>
      </c>
      <c r="M906" s="179">
        <f>G906*(1+L906/100)</f>
        <v>0</v>
      </c>
      <c r="N906" s="179">
        <v>0</v>
      </c>
      <c r="O906" s="179">
        <f>ROUND(E906*N906,2)</f>
        <v>0</v>
      </c>
      <c r="P906" s="179">
        <v>0</v>
      </c>
      <c r="Q906" s="179">
        <f>ROUND(E906*P906,2)</f>
        <v>0</v>
      </c>
      <c r="R906" s="179"/>
      <c r="S906" s="179" t="s">
        <v>342</v>
      </c>
      <c r="T906" s="180" t="s">
        <v>311</v>
      </c>
      <c r="U906" s="160">
        <v>0</v>
      </c>
      <c r="V906" s="160">
        <f>ROUND(E906*U906,2)</f>
        <v>0</v>
      </c>
      <c r="W906" s="160"/>
      <c r="X906" s="150"/>
      <c r="Y906" s="150"/>
      <c r="Z906" s="150"/>
      <c r="AA906" s="150"/>
      <c r="AB906" s="150"/>
      <c r="AC906" s="150"/>
      <c r="AD906" s="150"/>
      <c r="AE906" s="150"/>
      <c r="AF906" s="150"/>
      <c r="AG906" s="150" t="s">
        <v>499</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244" t="s">
        <v>2672</v>
      </c>
      <c r="D907" s="245"/>
      <c r="E907" s="245"/>
      <c r="F907" s="245"/>
      <c r="G907" s="245"/>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314</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57"/>
      <c r="B908" s="158"/>
      <c r="C908" s="246"/>
      <c r="D908" s="247"/>
      <c r="E908" s="247"/>
      <c r="F908" s="247"/>
      <c r="G908" s="247"/>
      <c r="H908" s="160"/>
      <c r="I908" s="160"/>
      <c r="J908" s="160"/>
      <c r="K908" s="160"/>
      <c r="L908" s="160"/>
      <c r="M908" s="160"/>
      <c r="N908" s="160"/>
      <c r="O908" s="160"/>
      <c r="P908" s="160"/>
      <c r="Q908" s="160"/>
      <c r="R908" s="160"/>
      <c r="S908" s="160"/>
      <c r="T908" s="160"/>
      <c r="U908" s="160"/>
      <c r="V908" s="160"/>
      <c r="W908" s="160"/>
      <c r="X908" s="150"/>
      <c r="Y908" s="150"/>
      <c r="Z908" s="150"/>
      <c r="AA908" s="150"/>
      <c r="AB908" s="150"/>
      <c r="AC908" s="150"/>
      <c r="AD908" s="150"/>
      <c r="AE908" s="150"/>
      <c r="AF908" s="150"/>
      <c r="AG908" s="150" t="s">
        <v>315</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ht="22.5" outlineLevel="1" x14ac:dyDescent="0.2">
      <c r="A909" s="174">
        <v>431</v>
      </c>
      <c r="B909" s="175" t="s">
        <v>2673</v>
      </c>
      <c r="C909" s="185" t="s">
        <v>2674</v>
      </c>
      <c r="D909" s="176" t="s">
        <v>929</v>
      </c>
      <c r="E909" s="177">
        <v>80</v>
      </c>
      <c r="F909" s="178"/>
      <c r="G909" s="179">
        <f>ROUND(E909*F909,2)</f>
        <v>0</v>
      </c>
      <c r="H909" s="178"/>
      <c r="I909" s="179">
        <f>ROUND(E909*H909,2)</f>
        <v>0</v>
      </c>
      <c r="J909" s="178"/>
      <c r="K909" s="179">
        <f>ROUND(E909*J909,2)</f>
        <v>0</v>
      </c>
      <c r="L909" s="179">
        <v>21</v>
      </c>
      <c r="M909" s="179">
        <f>G909*(1+L909/100)</f>
        <v>0</v>
      </c>
      <c r="N909" s="179">
        <v>0</v>
      </c>
      <c r="O909" s="179">
        <f>ROUND(E909*N909,2)</f>
        <v>0</v>
      </c>
      <c r="P909" s="179">
        <v>0</v>
      </c>
      <c r="Q909" s="179">
        <f>ROUND(E909*P909,2)</f>
        <v>0</v>
      </c>
      <c r="R909" s="179"/>
      <c r="S909" s="179" t="s">
        <v>342</v>
      </c>
      <c r="T909" s="180" t="s">
        <v>311</v>
      </c>
      <c r="U909" s="160">
        <v>0</v>
      </c>
      <c r="V909" s="160">
        <f>ROUND(E909*U909,2)</f>
        <v>0</v>
      </c>
      <c r="W909" s="160"/>
      <c r="X909" s="150"/>
      <c r="Y909" s="150"/>
      <c r="Z909" s="150"/>
      <c r="AA909" s="150"/>
      <c r="AB909" s="150"/>
      <c r="AC909" s="150"/>
      <c r="AD909" s="150"/>
      <c r="AE909" s="150"/>
      <c r="AF909" s="150"/>
      <c r="AG909" s="150" t="s">
        <v>499</v>
      </c>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57"/>
      <c r="B910" s="158"/>
      <c r="C910" s="242"/>
      <c r="D910" s="243"/>
      <c r="E910" s="243"/>
      <c r="F910" s="243"/>
      <c r="G910" s="243"/>
      <c r="H910" s="160"/>
      <c r="I910" s="160"/>
      <c r="J910" s="160"/>
      <c r="K910" s="160"/>
      <c r="L910" s="160"/>
      <c r="M910" s="160"/>
      <c r="N910" s="160"/>
      <c r="O910" s="160"/>
      <c r="P910" s="160"/>
      <c r="Q910" s="160"/>
      <c r="R910" s="160"/>
      <c r="S910" s="160"/>
      <c r="T910" s="160"/>
      <c r="U910" s="160"/>
      <c r="V910" s="160"/>
      <c r="W910" s="160"/>
      <c r="X910" s="150"/>
      <c r="Y910" s="150"/>
      <c r="Z910" s="150"/>
      <c r="AA910" s="150"/>
      <c r="AB910" s="150"/>
      <c r="AC910" s="150"/>
      <c r="AD910" s="150"/>
      <c r="AE910" s="150"/>
      <c r="AF910" s="150"/>
      <c r="AG910" s="150" t="s">
        <v>315</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ht="22.5" outlineLevel="1" x14ac:dyDescent="0.2">
      <c r="A911" s="174">
        <v>432</v>
      </c>
      <c r="B911" s="175" t="s">
        <v>2675</v>
      </c>
      <c r="C911" s="185" t="s">
        <v>2676</v>
      </c>
      <c r="D911" s="176" t="s">
        <v>929</v>
      </c>
      <c r="E911" s="177">
        <v>5</v>
      </c>
      <c r="F911" s="178"/>
      <c r="G911" s="179">
        <f>ROUND(E911*F911,2)</f>
        <v>0</v>
      </c>
      <c r="H911" s="178"/>
      <c r="I911" s="179">
        <f>ROUND(E911*H911,2)</f>
        <v>0</v>
      </c>
      <c r="J911" s="178"/>
      <c r="K911" s="179">
        <f>ROUND(E911*J911,2)</f>
        <v>0</v>
      </c>
      <c r="L911" s="179">
        <v>21</v>
      </c>
      <c r="M911" s="179">
        <f>G911*(1+L911/100)</f>
        <v>0</v>
      </c>
      <c r="N911" s="179">
        <v>0</v>
      </c>
      <c r="O911" s="179">
        <f>ROUND(E911*N911,2)</f>
        <v>0</v>
      </c>
      <c r="P911" s="179">
        <v>0</v>
      </c>
      <c r="Q911" s="179">
        <f>ROUND(E911*P911,2)</f>
        <v>0</v>
      </c>
      <c r="R911" s="179"/>
      <c r="S911" s="179" t="s">
        <v>342</v>
      </c>
      <c r="T911" s="180" t="s">
        <v>311</v>
      </c>
      <c r="U911" s="160">
        <v>0</v>
      </c>
      <c r="V911" s="160">
        <f>ROUND(E911*U911,2)</f>
        <v>0</v>
      </c>
      <c r="W911" s="160"/>
      <c r="X911" s="150"/>
      <c r="Y911" s="150"/>
      <c r="Z911" s="150"/>
      <c r="AA911" s="150"/>
      <c r="AB911" s="150"/>
      <c r="AC911" s="150"/>
      <c r="AD911" s="150"/>
      <c r="AE911" s="150"/>
      <c r="AF911" s="150"/>
      <c r="AG911" s="150" t="s">
        <v>499</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57"/>
      <c r="B912" s="158"/>
      <c r="C912" s="242"/>
      <c r="D912" s="243"/>
      <c r="E912" s="243"/>
      <c r="F912" s="243"/>
      <c r="G912" s="243"/>
      <c r="H912" s="160"/>
      <c r="I912" s="160"/>
      <c r="J912" s="160"/>
      <c r="K912" s="160"/>
      <c r="L912" s="160"/>
      <c r="M912" s="160"/>
      <c r="N912" s="160"/>
      <c r="O912" s="160"/>
      <c r="P912" s="160"/>
      <c r="Q912" s="160"/>
      <c r="R912" s="160"/>
      <c r="S912" s="160"/>
      <c r="T912" s="160"/>
      <c r="U912" s="160"/>
      <c r="V912" s="160"/>
      <c r="W912" s="160"/>
      <c r="X912" s="150"/>
      <c r="Y912" s="150"/>
      <c r="Z912" s="150"/>
      <c r="AA912" s="150"/>
      <c r="AB912" s="150"/>
      <c r="AC912" s="150"/>
      <c r="AD912" s="150"/>
      <c r="AE912" s="150"/>
      <c r="AF912" s="150"/>
      <c r="AG912" s="150" t="s">
        <v>315</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ht="33.75" outlineLevel="1" x14ac:dyDescent="0.2">
      <c r="A913" s="174">
        <v>433</v>
      </c>
      <c r="B913" s="175" t="s">
        <v>2677</v>
      </c>
      <c r="C913" s="185" t="s">
        <v>2678</v>
      </c>
      <c r="D913" s="176" t="s">
        <v>929</v>
      </c>
      <c r="E913" s="177">
        <v>8</v>
      </c>
      <c r="F913" s="178"/>
      <c r="G913" s="179">
        <f>ROUND(E913*F913,2)</f>
        <v>0</v>
      </c>
      <c r="H913" s="178"/>
      <c r="I913" s="179">
        <f>ROUND(E913*H913,2)</f>
        <v>0</v>
      </c>
      <c r="J913" s="178"/>
      <c r="K913" s="179">
        <f>ROUND(E913*J913,2)</f>
        <v>0</v>
      </c>
      <c r="L913" s="179">
        <v>21</v>
      </c>
      <c r="M913" s="179">
        <f>G913*(1+L913/100)</f>
        <v>0</v>
      </c>
      <c r="N913" s="179">
        <v>0</v>
      </c>
      <c r="O913" s="179">
        <f>ROUND(E913*N913,2)</f>
        <v>0</v>
      </c>
      <c r="P913" s="179">
        <v>0</v>
      </c>
      <c r="Q913" s="179">
        <f>ROUND(E913*P913,2)</f>
        <v>0</v>
      </c>
      <c r="R913" s="179"/>
      <c r="S913" s="179" t="s">
        <v>342</v>
      </c>
      <c r="T913" s="180" t="s">
        <v>311</v>
      </c>
      <c r="U913" s="160">
        <v>0</v>
      </c>
      <c r="V913" s="160">
        <f>ROUND(E913*U913,2)</f>
        <v>0</v>
      </c>
      <c r="W913" s="160"/>
      <c r="X913" s="150"/>
      <c r="Y913" s="150"/>
      <c r="Z913" s="150"/>
      <c r="AA913" s="150"/>
      <c r="AB913" s="150"/>
      <c r="AC913" s="150"/>
      <c r="AD913" s="150"/>
      <c r="AE913" s="150"/>
      <c r="AF913" s="150"/>
      <c r="AG913" s="150" t="s">
        <v>499</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57"/>
      <c r="B914" s="158"/>
      <c r="C914" s="242"/>
      <c r="D914" s="243"/>
      <c r="E914" s="243"/>
      <c r="F914" s="243"/>
      <c r="G914" s="243"/>
      <c r="H914" s="160"/>
      <c r="I914" s="160"/>
      <c r="J914" s="160"/>
      <c r="K914" s="160"/>
      <c r="L914" s="160"/>
      <c r="M914" s="160"/>
      <c r="N914" s="160"/>
      <c r="O914" s="160"/>
      <c r="P914" s="160"/>
      <c r="Q914" s="160"/>
      <c r="R914" s="160"/>
      <c r="S914" s="160"/>
      <c r="T914" s="160"/>
      <c r="U914" s="160"/>
      <c r="V914" s="160"/>
      <c r="W914" s="160"/>
      <c r="X914" s="150"/>
      <c r="Y914" s="150"/>
      <c r="Z914" s="150"/>
      <c r="AA914" s="150"/>
      <c r="AB914" s="150"/>
      <c r="AC914" s="150"/>
      <c r="AD914" s="150"/>
      <c r="AE914" s="150"/>
      <c r="AF914" s="150"/>
      <c r="AG914" s="150" t="s">
        <v>315</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ht="22.5" outlineLevel="1" x14ac:dyDescent="0.2">
      <c r="A915" s="174">
        <v>434</v>
      </c>
      <c r="B915" s="175" t="s">
        <v>2679</v>
      </c>
      <c r="C915" s="185" t="s">
        <v>2680</v>
      </c>
      <c r="D915" s="176" t="s">
        <v>929</v>
      </c>
      <c r="E915" s="177">
        <v>16</v>
      </c>
      <c r="F915" s="178"/>
      <c r="G915" s="179">
        <f>ROUND(E915*F915,2)</f>
        <v>0</v>
      </c>
      <c r="H915" s="178"/>
      <c r="I915" s="179">
        <f>ROUND(E915*H915,2)</f>
        <v>0</v>
      </c>
      <c r="J915" s="178"/>
      <c r="K915" s="179">
        <f>ROUND(E915*J915,2)</f>
        <v>0</v>
      </c>
      <c r="L915" s="179">
        <v>21</v>
      </c>
      <c r="M915" s="179">
        <f>G915*(1+L915/100)</f>
        <v>0</v>
      </c>
      <c r="N915" s="179">
        <v>0</v>
      </c>
      <c r="O915" s="179">
        <f>ROUND(E915*N915,2)</f>
        <v>0</v>
      </c>
      <c r="P915" s="179">
        <v>0</v>
      </c>
      <c r="Q915" s="179">
        <f>ROUND(E915*P915,2)</f>
        <v>0</v>
      </c>
      <c r="R915" s="179"/>
      <c r="S915" s="179" t="s">
        <v>342</v>
      </c>
      <c r="T915" s="180" t="s">
        <v>311</v>
      </c>
      <c r="U915" s="160">
        <v>0</v>
      </c>
      <c r="V915" s="160">
        <f>ROUND(E915*U915,2)</f>
        <v>0</v>
      </c>
      <c r="W915" s="160"/>
      <c r="X915" s="150"/>
      <c r="Y915" s="150"/>
      <c r="Z915" s="150"/>
      <c r="AA915" s="150"/>
      <c r="AB915" s="150"/>
      <c r="AC915" s="150"/>
      <c r="AD915" s="150"/>
      <c r="AE915" s="150"/>
      <c r="AF915" s="150"/>
      <c r="AG915" s="150" t="s">
        <v>499</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57"/>
      <c r="B916" s="158"/>
      <c r="C916" s="242"/>
      <c r="D916" s="243"/>
      <c r="E916" s="243"/>
      <c r="F916" s="243"/>
      <c r="G916" s="243"/>
      <c r="H916" s="160"/>
      <c r="I916" s="160"/>
      <c r="J916" s="160"/>
      <c r="K916" s="160"/>
      <c r="L916" s="160"/>
      <c r="M916" s="160"/>
      <c r="N916" s="160"/>
      <c r="O916" s="160"/>
      <c r="P916" s="160"/>
      <c r="Q916" s="160"/>
      <c r="R916" s="160"/>
      <c r="S916" s="160"/>
      <c r="T916" s="160"/>
      <c r="U916" s="160"/>
      <c r="V916" s="160"/>
      <c r="W916" s="160"/>
      <c r="X916" s="150"/>
      <c r="Y916" s="150"/>
      <c r="Z916" s="150"/>
      <c r="AA916" s="150"/>
      <c r="AB916" s="150"/>
      <c r="AC916" s="150"/>
      <c r="AD916" s="150"/>
      <c r="AE916" s="150"/>
      <c r="AF916" s="150"/>
      <c r="AG916" s="150" t="s">
        <v>315</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ht="22.5" outlineLevel="1" x14ac:dyDescent="0.2">
      <c r="A917" s="174">
        <v>435</v>
      </c>
      <c r="B917" s="175" t="s">
        <v>2681</v>
      </c>
      <c r="C917" s="185" t="s">
        <v>2682</v>
      </c>
      <c r="D917" s="176" t="s">
        <v>929</v>
      </c>
      <c r="E917" s="177">
        <v>3</v>
      </c>
      <c r="F917" s="178"/>
      <c r="G917" s="179">
        <f>ROUND(E917*F917,2)</f>
        <v>0</v>
      </c>
      <c r="H917" s="178"/>
      <c r="I917" s="179">
        <f>ROUND(E917*H917,2)</f>
        <v>0</v>
      </c>
      <c r="J917" s="178"/>
      <c r="K917" s="179">
        <f>ROUND(E917*J917,2)</f>
        <v>0</v>
      </c>
      <c r="L917" s="179">
        <v>21</v>
      </c>
      <c r="M917" s="179">
        <f>G917*(1+L917/100)</f>
        <v>0</v>
      </c>
      <c r="N917" s="179">
        <v>0</v>
      </c>
      <c r="O917" s="179">
        <f>ROUND(E917*N917,2)</f>
        <v>0</v>
      </c>
      <c r="P917" s="179">
        <v>0</v>
      </c>
      <c r="Q917" s="179">
        <f>ROUND(E917*P917,2)</f>
        <v>0</v>
      </c>
      <c r="R917" s="179"/>
      <c r="S917" s="179" t="s">
        <v>342</v>
      </c>
      <c r="T917" s="180" t="s">
        <v>311</v>
      </c>
      <c r="U917" s="160">
        <v>0</v>
      </c>
      <c r="V917" s="160">
        <f>ROUND(E917*U917,2)</f>
        <v>0</v>
      </c>
      <c r="W917" s="160"/>
      <c r="X917" s="150"/>
      <c r="Y917" s="150"/>
      <c r="Z917" s="150"/>
      <c r="AA917" s="150"/>
      <c r="AB917" s="150"/>
      <c r="AC917" s="150"/>
      <c r="AD917" s="150"/>
      <c r="AE917" s="150"/>
      <c r="AF917" s="150"/>
      <c r="AG917" s="150" t="s">
        <v>499</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
      <c r="A918" s="157"/>
      <c r="B918" s="158"/>
      <c r="C918" s="242"/>
      <c r="D918" s="243"/>
      <c r="E918" s="243"/>
      <c r="F918" s="243"/>
      <c r="G918" s="243"/>
      <c r="H918" s="160"/>
      <c r="I918" s="160"/>
      <c r="J918" s="160"/>
      <c r="K918" s="160"/>
      <c r="L918" s="160"/>
      <c r="M918" s="160"/>
      <c r="N918" s="160"/>
      <c r="O918" s="160"/>
      <c r="P918" s="160"/>
      <c r="Q918" s="160"/>
      <c r="R918" s="160"/>
      <c r="S918" s="160"/>
      <c r="T918" s="160"/>
      <c r="U918" s="160"/>
      <c r="V918" s="160"/>
      <c r="W918" s="160"/>
      <c r="X918" s="150"/>
      <c r="Y918" s="150"/>
      <c r="Z918" s="150"/>
      <c r="AA918" s="150"/>
      <c r="AB918" s="150"/>
      <c r="AC918" s="150"/>
      <c r="AD918" s="150"/>
      <c r="AE918" s="150"/>
      <c r="AF918" s="150"/>
      <c r="AG918" s="150" t="s">
        <v>315</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ht="22.5" outlineLevel="1" x14ac:dyDescent="0.2">
      <c r="A919" s="174">
        <v>436</v>
      </c>
      <c r="B919" s="175" t="s">
        <v>236</v>
      </c>
      <c r="C919" s="185" t="s">
        <v>2683</v>
      </c>
      <c r="D919" s="176" t="s">
        <v>929</v>
      </c>
      <c r="E919" s="177">
        <v>8</v>
      </c>
      <c r="F919" s="178"/>
      <c r="G919" s="179">
        <f>ROUND(E919*F919,2)</f>
        <v>0</v>
      </c>
      <c r="H919" s="178"/>
      <c r="I919" s="179">
        <f>ROUND(E919*H919,2)</f>
        <v>0</v>
      </c>
      <c r="J919" s="178"/>
      <c r="K919" s="179">
        <f>ROUND(E919*J919,2)</f>
        <v>0</v>
      </c>
      <c r="L919" s="179">
        <v>21</v>
      </c>
      <c r="M919" s="179">
        <f>G919*(1+L919/100)</f>
        <v>0</v>
      </c>
      <c r="N919" s="179">
        <v>0</v>
      </c>
      <c r="O919" s="179">
        <f>ROUND(E919*N919,2)</f>
        <v>0</v>
      </c>
      <c r="P919" s="179">
        <v>0</v>
      </c>
      <c r="Q919" s="179">
        <f>ROUND(E919*P919,2)</f>
        <v>0</v>
      </c>
      <c r="R919" s="179"/>
      <c r="S919" s="179" t="s">
        <v>342</v>
      </c>
      <c r="T919" s="180" t="s">
        <v>311</v>
      </c>
      <c r="U919" s="160">
        <v>0</v>
      </c>
      <c r="V919" s="160">
        <f>ROUND(E919*U919,2)</f>
        <v>0</v>
      </c>
      <c r="W919" s="160"/>
      <c r="X919" s="150"/>
      <c r="Y919" s="150"/>
      <c r="Z919" s="150"/>
      <c r="AA919" s="150"/>
      <c r="AB919" s="150"/>
      <c r="AC919" s="150"/>
      <c r="AD919" s="150"/>
      <c r="AE919" s="150"/>
      <c r="AF919" s="150"/>
      <c r="AG919" s="150" t="s">
        <v>499</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57"/>
      <c r="B920" s="158"/>
      <c r="C920" s="242"/>
      <c r="D920" s="243"/>
      <c r="E920" s="243"/>
      <c r="F920" s="243"/>
      <c r="G920" s="243"/>
      <c r="H920" s="160"/>
      <c r="I920" s="160"/>
      <c r="J920" s="160"/>
      <c r="K920" s="160"/>
      <c r="L920" s="160"/>
      <c r="M920" s="160"/>
      <c r="N920" s="160"/>
      <c r="O920" s="160"/>
      <c r="P920" s="160"/>
      <c r="Q920" s="160"/>
      <c r="R920" s="160"/>
      <c r="S920" s="160"/>
      <c r="T920" s="160"/>
      <c r="U920" s="160"/>
      <c r="V920" s="160"/>
      <c r="W920" s="160"/>
      <c r="X920" s="150"/>
      <c r="Y920" s="150"/>
      <c r="Z920" s="150"/>
      <c r="AA920" s="150"/>
      <c r="AB920" s="150"/>
      <c r="AC920" s="150"/>
      <c r="AD920" s="150"/>
      <c r="AE920" s="150"/>
      <c r="AF920" s="150"/>
      <c r="AG920" s="150" t="s">
        <v>315</v>
      </c>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ht="22.5" outlineLevel="1" x14ac:dyDescent="0.2">
      <c r="A921" s="174">
        <v>437</v>
      </c>
      <c r="B921" s="175" t="s">
        <v>2684</v>
      </c>
      <c r="C921" s="185" t="s">
        <v>2685</v>
      </c>
      <c r="D921" s="176" t="s">
        <v>929</v>
      </c>
      <c r="E921" s="177">
        <v>363</v>
      </c>
      <c r="F921" s="178"/>
      <c r="G921" s="179">
        <f>ROUND(E921*F921,2)</f>
        <v>0</v>
      </c>
      <c r="H921" s="178"/>
      <c r="I921" s="179">
        <f>ROUND(E921*H921,2)</f>
        <v>0</v>
      </c>
      <c r="J921" s="178"/>
      <c r="K921" s="179">
        <f>ROUND(E921*J921,2)</f>
        <v>0</v>
      </c>
      <c r="L921" s="179">
        <v>21</v>
      </c>
      <c r="M921" s="179">
        <f>G921*(1+L921/100)</f>
        <v>0</v>
      </c>
      <c r="N921" s="179">
        <v>0</v>
      </c>
      <c r="O921" s="179">
        <f>ROUND(E921*N921,2)</f>
        <v>0</v>
      </c>
      <c r="P921" s="179">
        <v>0</v>
      </c>
      <c r="Q921" s="179">
        <f>ROUND(E921*P921,2)</f>
        <v>0</v>
      </c>
      <c r="R921" s="179"/>
      <c r="S921" s="179" t="s">
        <v>342</v>
      </c>
      <c r="T921" s="180" t="s">
        <v>311</v>
      </c>
      <c r="U921" s="160">
        <v>0</v>
      </c>
      <c r="V921" s="160">
        <f>ROUND(E921*U921,2)</f>
        <v>0</v>
      </c>
      <c r="W921" s="160"/>
      <c r="X921" s="150"/>
      <c r="Y921" s="150"/>
      <c r="Z921" s="150"/>
      <c r="AA921" s="150"/>
      <c r="AB921" s="150"/>
      <c r="AC921" s="150"/>
      <c r="AD921" s="150"/>
      <c r="AE921" s="150"/>
      <c r="AF921" s="150"/>
      <c r="AG921" s="150" t="s">
        <v>499</v>
      </c>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57"/>
      <c r="B922" s="158"/>
      <c r="C922" s="242"/>
      <c r="D922" s="243"/>
      <c r="E922" s="243"/>
      <c r="F922" s="243"/>
      <c r="G922" s="243"/>
      <c r="H922" s="160"/>
      <c r="I922" s="160"/>
      <c r="J922" s="160"/>
      <c r="K922" s="160"/>
      <c r="L922" s="160"/>
      <c r="M922" s="160"/>
      <c r="N922" s="160"/>
      <c r="O922" s="160"/>
      <c r="P922" s="160"/>
      <c r="Q922" s="160"/>
      <c r="R922" s="160"/>
      <c r="S922" s="160"/>
      <c r="T922" s="160"/>
      <c r="U922" s="160"/>
      <c r="V922" s="160"/>
      <c r="W922" s="160"/>
      <c r="X922" s="150"/>
      <c r="Y922" s="150"/>
      <c r="Z922" s="150"/>
      <c r="AA922" s="150"/>
      <c r="AB922" s="150"/>
      <c r="AC922" s="150"/>
      <c r="AD922" s="150"/>
      <c r="AE922" s="150"/>
      <c r="AF922" s="150"/>
      <c r="AG922" s="150" t="s">
        <v>315</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ht="33.75" outlineLevel="1" x14ac:dyDescent="0.2">
      <c r="A923" s="174">
        <v>438</v>
      </c>
      <c r="B923" s="175" t="s">
        <v>240</v>
      </c>
      <c r="C923" s="185" t="s">
        <v>2686</v>
      </c>
      <c r="D923" s="176" t="s">
        <v>929</v>
      </c>
      <c r="E923" s="177">
        <v>22</v>
      </c>
      <c r="F923" s="178"/>
      <c r="G923" s="179">
        <f>ROUND(E923*F923,2)</f>
        <v>0</v>
      </c>
      <c r="H923" s="178"/>
      <c r="I923" s="179">
        <f>ROUND(E923*H923,2)</f>
        <v>0</v>
      </c>
      <c r="J923" s="178"/>
      <c r="K923" s="179">
        <f>ROUND(E923*J923,2)</f>
        <v>0</v>
      </c>
      <c r="L923" s="179">
        <v>21</v>
      </c>
      <c r="M923" s="179">
        <f>G923*(1+L923/100)</f>
        <v>0</v>
      </c>
      <c r="N923" s="179">
        <v>0</v>
      </c>
      <c r="O923" s="179">
        <f>ROUND(E923*N923,2)</f>
        <v>0</v>
      </c>
      <c r="P923" s="179">
        <v>0</v>
      </c>
      <c r="Q923" s="179">
        <f>ROUND(E923*P923,2)</f>
        <v>0</v>
      </c>
      <c r="R923" s="179"/>
      <c r="S923" s="179" t="s">
        <v>342</v>
      </c>
      <c r="T923" s="180" t="s">
        <v>311</v>
      </c>
      <c r="U923" s="160">
        <v>0</v>
      </c>
      <c r="V923" s="160">
        <f>ROUND(E923*U923,2)</f>
        <v>0</v>
      </c>
      <c r="W923" s="160"/>
      <c r="X923" s="150"/>
      <c r="Y923" s="150"/>
      <c r="Z923" s="150"/>
      <c r="AA923" s="150"/>
      <c r="AB923" s="150"/>
      <c r="AC923" s="150"/>
      <c r="AD923" s="150"/>
      <c r="AE923" s="150"/>
      <c r="AF923" s="150"/>
      <c r="AG923" s="150" t="s">
        <v>499</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1" x14ac:dyDescent="0.2">
      <c r="A924" s="157"/>
      <c r="B924" s="158"/>
      <c r="C924" s="242"/>
      <c r="D924" s="243"/>
      <c r="E924" s="243"/>
      <c r="F924" s="243"/>
      <c r="G924" s="243"/>
      <c r="H924" s="160"/>
      <c r="I924" s="160"/>
      <c r="J924" s="160"/>
      <c r="K924" s="160"/>
      <c r="L924" s="160"/>
      <c r="M924" s="160"/>
      <c r="N924" s="160"/>
      <c r="O924" s="160"/>
      <c r="P924" s="160"/>
      <c r="Q924" s="160"/>
      <c r="R924" s="160"/>
      <c r="S924" s="160"/>
      <c r="T924" s="160"/>
      <c r="U924" s="160"/>
      <c r="V924" s="160"/>
      <c r="W924" s="160"/>
      <c r="X924" s="150"/>
      <c r="Y924" s="150"/>
      <c r="Z924" s="150"/>
      <c r="AA924" s="150"/>
      <c r="AB924" s="150"/>
      <c r="AC924" s="150"/>
      <c r="AD924" s="150"/>
      <c r="AE924" s="150"/>
      <c r="AF924" s="150"/>
      <c r="AG924" s="150" t="s">
        <v>315</v>
      </c>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ht="33.75" outlineLevel="1" x14ac:dyDescent="0.2">
      <c r="A925" s="174">
        <v>439</v>
      </c>
      <c r="B925" s="175" t="s">
        <v>241</v>
      </c>
      <c r="C925" s="185" t="s">
        <v>2687</v>
      </c>
      <c r="D925" s="176" t="s">
        <v>929</v>
      </c>
      <c r="E925" s="177">
        <v>22</v>
      </c>
      <c r="F925" s="178"/>
      <c r="G925" s="179">
        <f>ROUND(E925*F925,2)</f>
        <v>0</v>
      </c>
      <c r="H925" s="178"/>
      <c r="I925" s="179">
        <f>ROUND(E925*H925,2)</f>
        <v>0</v>
      </c>
      <c r="J925" s="178"/>
      <c r="K925" s="179">
        <f>ROUND(E925*J925,2)</f>
        <v>0</v>
      </c>
      <c r="L925" s="179">
        <v>21</v>
      </c>
      <c r="M925" s="179">
        <f>G925*(1+L925/100)</f>
        <v>0</v>
      </c>
      <c r="N925" s="179">
        <v>0</v>
      </c>
      <c r="O925" s="179">
        <f>ROUND(E925*N925,2)</f>
        <v>0</v>
      </c>
      <c r="P925" s="179">
        <v>0</v>
      </c>
      <c r="Q925" s="179">
        <f>ROUND(E925*P925,2)</f>
        <v>0</v>
      </c>
      <c r="R925" s="179"/>
      <c r="S925" s="179" t="s">
        <v>342</v>
      </c>
      <c r="T925" s="180" t="s">
        <v>311</v>
      </c>
      <c r="U925" s="160">
        <v>0</v>
      </c>
      <c r="V925" s="160">
        <f>ROUND(E925*U925,2)</f>
        <v>0</v>
      </c>
      <c r="W925" s="160"/>
      <c r="X925" s="150"/>
      <c r="Y925" s="150"/>
      <c r="Z925" s="150"/>
      <c r="AA925" s="150"/>
      <c r="AB925" s="150"/>
      <c r="AC925" s="150"/>
      <c r="AD925" s="150"/>
      <c r="AE925" s="150"/>
      <c r="AF925" s="150"/>
      <c r="AG925" s="150" t="s">
        <v>499</v>
      </c>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
      <c r="A926" s="157"/>
      <c r="B926" s="158"/>
      <c r="C926" s="242"/>
      <c r="D926" s="243"/>
      <c r="E926" s="243"/>
      <c r="F926" s="243"/>
      <c r="G926" s="243"/>
      <c r="H926" s="160"/>
      <c r="I926" s="160"/>
      <c r="J926" s="160"/>
      <c r="K926" s="160"/>
      <c r="L926" s="160"/>
      <c r="M926" s="160"/>
      <c r="N926" s="160"/>
      <c r="O926" s="160"/>
      <c r="P926" s="160"/>
      <c r="Q926" s="160"/>
      <c r="R926" s="160"/>
      <c r="S926" s="160"/>
      <c r="T926" s="160"/>
      <c r="U926" s="160"/>
      <c r="V926" s="160"/>
      <c r="W926" s="160"/>
      <c r="X926" s="150"/>
      <c r="Y926" s="150"/>
      <c r="Z926" s="150"/>
      <c r="AA926" s="150"/>
      <c r="AB926" s="150"/>
      <c r="AC926" s="150"/>
      <c r="AD926" s="150"/>
      <c r="AE926" s="150"/>
      <c r="AF926" s="150"/>
      <c r="AG926" s="150" t="s">
        <v>315</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74">
        <v>440</v>
      </c>
      <c r="B927" s="175" t="s">
        <v>2688</v>
      </c>
      <c r="C927" s="185" t="s">
        <v>2689</v>
      </c>
      <c r="D927" s="176" t="s">
        <v>929</v>
      </c>
      <c r="E927" s="177">
        <v>3</v>
      </c>
      <c r="F927" s="178"/>
      <c r="G927" s="179">
        <f>ROUND(E927*F927,2)</f>
        <v>0</v>
      </c>
      <c r="H927" s="178"/>
      <c r="I927" s="179">
        <f>ROUND(E927*H927,2)</f>
        <v>0</v>
      </c>
      <c r="J927" s="178"/>
      <c r="K927" s="179">
        <f>ROUND(E927*J927,2)</f>
        <v>0</v>
      </c>
      <c r="L927" s="179">
        <v>21</v>
      </c>
      <c r="M927" s="179">
        <f>G927*(1+L927/100)</f>
        <v>0</v>
      </c>
      <c r="N927" s="179">
        <v>0</v>
      </c>
      <c r="O927" s="179">
        <f>ROUND(E927*N927,2)</f>
        <v>0</v>
      </c>
      <c r="P927" s="179">
        <v>0</v>
      </c>
      <c r="Q927" s="179">
        <f>ROUND(E927*P927,2)</f>
        <v>0</v>
      </c>
      <c r="R927" s="179"/>
      <c r="S927" s="179" t="s">
        <v>342</v>
      </c>
      <c r="T927" s="180" t="s">
        <v>311</v>
      </c>
      <c r="U927" s="160">
        <v>0</v>
      </c>
      <c r="V927" s="160">
        <f>ROUND(E927*U927,2)</f>
        <v>0</v>
      </c>
      <c r="W927" s="160"/>
      <c r="X927" s="150"/>
      <c r="Y927" s="150"/>
      <c r="Z927" s="150"/>
      <c r="AA927" s="150"/>
      <c r="AB927" s="150"/>
      <c r="AC927" s="150"/>
      <c r="AD927" s="150"/>
      <c r="AE927" s="150"/>
      <c r="AF927" s="150"/>
      <c r="AG927" s="150" t="s">
        <v>499</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57"/>
      <c r="B928" s="158"/>
      <c r="C928" s="242"/>
      <c r="D928" s="243"/>
      <c r="E928" s="243"/>
      <c r="F928" s="243"/>
      <c r="G928" s="243"/>
      <c r="H928" s="160"/>
      <c r="I928" s="160"/>
      <c r="J928" s="160"/>
      <c r="K928" s="160"/>
      <c r="L928" s="160"/>
      <c r="M928" s="160"/>
      <c r="N928" s="160"/>
      <c r="O928" s="160"/>
      <c r="P928" s="160"/>
      <c r="Q928" s="160"/>
      <c r="R928" s="160"/>
      <c r="S928" s="160"/>
      <c r="T928" s="160"/>
      <c r="U928" s="160"/>
      <c r="V928" s="160"/>
      <c r="W928" s="160"/>
      <c r="X928" s="150"/>
      <c r="Y928" s="150"/>
      <c r="Z928" s="150"/>
      <c r="AA928" s="150"/>
      <c r="AB928" s="150"/>
      <c r="AC928" s="150"/>
      <c r="AD928" s="150"/>
      <c r="AE928" s="150"/>
      <c r="AF928" s="150"/>
      <c r="AG928" s="150" t="s">
        <v>315</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74">
        <v>441</v>
      </c>
      <c r="B929" s="175" t="s">
        <v>2690</v>
      </c>
      <c r="C929" s="185" t="s">
        <v>2691</v>
      </c>
      <c r="D929" s="176" t="s">
        <v>929</v>
      </c>
      <c r="E929" s="177">
        <v>16</v>
      </c>
      <c r="F929" s="178"/>
      <c r="G929" s="179">
        <f>ROUND(E929*F929,2)</f>
        <v>0</v>
      </c>
      <c r="H929" s="178"/>
      <c r="I929" s="179">
        <f>ROUND(E929*H929,2)</f>
        <v>0</v>
      </c>
      <c r="J929" s="178"/>
      <c r="K929" s="179">
        <f>ROUND(E929*J929,2)</f>
        <v>0</v>
      </c>
      <c r="L929" s="179">
        <v>21</v>
      </c>
      <c r="M929" s="179">
        <f>G929*(1+L929/100)</f>
        <v>0</v>
      </c>
      <c r="N929" s="179">
        <v>0</v>
      </c>
      <c r="O929" s="179">
        <f>ROUND(E929*N929,2)</f>
        <v>0</v>
      </c>
      <c r="P929" s="179">
        <v>0</v>
      </c>
      <c r="Q929" s="179">
        <f>ROUND(E929*P929,2)</f>
        <v>0</v>
      </c>
      <c r="R929" s="179"/>
      <c r="S929" s="179" t="s">
        <v>342</v>
      </c>
      <c r="T929" s="180" t="s">
        <v>311</v>
      </c>
      <c r="U929" s="160">
        <v>0</v>
      </c>
      <c r="V929" s="160">
        <f>ROUND(E929*U929,2)</f>
        <v>0</v>
      </c>
      <c r="W929" s="160"/>
      <c r="X929" s="150"/>
      <c r="Y929" s="150"/>
      <c r="Z929" s="150"/>
      <c r="AA929" s="150"/>
      <c r="AB929" s="150"/>
      <c r="AC929" s="150"/>
      <c r="AD929" s="150"/>
      <c r="AE929" s="150"/>
      <c r="AF929" s="150"/>
      <c r="AG929" s="150" t="s">
        <v>499</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
      <c r="A930" s="157"/>
      <c r="B930" s="158"/>
      <c r="C930" s="242"/>
      <c r="D930" s="243"/>
      <c r="E930" s="243"/>
      <c r="F930" s="243"/>
      <c r="G930" s="243"/>
      <c r="H930" s="160"/>
      <c r="I930" s="160"/>
      <c r="J930" s="160"/>
      <c r="K930" s="160"/>
      <c r="L930" s="160"/>
      <c r="M930" s="160"/>
      <c r="N930" s="160"/>
      <c r="O930" s="160"/>
      <c r="P930" s="160"/>
      <c r="Q930" s="160"/>
      <c r="R930" s="160"/>
      <c r="S930" s="160"/>
      <c r="T930" s="160"/>
      <c r="U930" s="160"/>
      <c r="V930" s="160"/>
      <c r="W930" s="160"/>
      <c r="X930" s="150"/>
      <c r="Y930" s="150"/>
      <c r="Z930" s="150"/>
      <c r="AA930" s="150"/>
      <c r="AB930" s="150"/>
      <c r="AC930" s="150"/>
      <c r="AD930" s="150"/>
      <c r="AE930" s="150"/>
      <c r="AF930" s="150"/>
      <c r="AG930" s="150" t="s">
        <v>315</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ht="22.5" outlineLevel="1" x14ac:dyDescent="0.2">
      <c r="A931" s="174">
        <v>442</v>
      </c>
      <c r="B931" s="175" t="s">
        <v>2692</v>
      </c>
      <c r="C931" s="185" t="s">
        <v>2693</v>
      </c>
      <c r="D931" s="176" t="s">
        <v>929</v>
      </c>
      <c r="E931" s="177">
        <v>28</v>
      </c>
      <c r="F931" s="178"/>
      <c r="G931" s="179">
        <f>ROUND(E931*F931,2)</f>
        <v>0</v>
      </c>
      <c r="H931" s="178"/>
      <c r="I931" s="179">
        <f>ROUND(E931*H931,2)</f>
        <v>0</v>
      </c>
      <c r="J931" s="178"/>
      <c r="K931" s="179">
        <f>ROUND(E931*J931,2)</f>
        <v>0</v>
      </c>
      <c r="L931" s="179">
        <v>21</v>
      </c>
      <c r="M931" s="179">
        <f>G931*(1+L931/100)</f>
        <v>0</v>
      </c>
      <c r="N931" s="179">
        <v>0</v>
      </c>
      <c r="O931" s="179">
        <f>ROUND(E931*N931,2)</f>
        <v>0</v>
      </c>
      <c r="P931" s="179">
        <v>0</v>
      </c>
      <c r="Q931" s="179">
        <f>ROUND(E931*P931,2)</f>
        <v>0</v>
      </c>
      <c r="R931" s="179"/>
      <c r="S931" s="179" t="s">
        <v>342</v>
      </c>
      <c r="T931" s="180" t="s">
        <v>311</v>
      </c>
      <c r="U931" s="160">
        <v>0</v>
      </c>
      <c r="V931" s="160">
        <f>ROUND(E931*U931,2)</f>
        <v>0</v>
      </c>
      <c r="W931" s="160"/>
      <c r="X931" s="150"/>
      <c r="Y931" s="150"/>
      <c r="Z931" s="150"/>
      <c r="AA931" s="150"/>
      <c r="AB931" s="150"/>
      <c r="AC931" s="150"/>
      <c r="AD931" s="150"/>
      <c r="AE931" s="150"/>
      <c r="AF931" s="150"/>
      <c r="AG931" s="150" t="s">
        <v>499</v>
      </c>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57"/>
      <c r="B932" s="158"/>
      <c r="C932" s="242"/>
      <c r="D932" s="243"/>
      <c r="E932" s="243"/>
      <c r="F932" s="243"/>
      <c r="G932" s="243"/>
      <c r="H932" s="160"/>
      <c r="I932" s="160"/>
      <c r="J932" s="160"/>
      <c r="K932" s="160"/>
      <c r="L932" s="160"/>
      <c r="M932" s="160"/>
      <c r="N932" s="160"/>
      <c r="O932" s="160"/>
      <c r="P932" s="160"/>
      <c r="Q932" s="160"/>
      <c r="R932" s="160"/>
      <c r="S932" s="160"/>
      <c r="T932" s="160"/>
      <c r="U932" s="160"/>
      <c r="V932" s="160"/>
      <c r="W932" s="160"/>
      <c r="X932" s="150"/>
      <c r="Y932" s="150"/>
      <c r="Z932" s="150"/>
      <c r="AA932" s="150"/>
      <c r="AB932" s="150"/>
      <c r="AC932" s="150"/>
      <c r="AD932" s="150"/>
      <c r="AE932" s="150"/>
      <c r="AF932" s="150"/>
      <c r="AG932" s="150" t="s">
        <v>315</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74">
        <v>443</v>
      </c>
      <c r="B933" s="175" t="s">
        <v>2694</v>
      </c>
      <c r="C933" s="185" t="s">
        <v>2695</v>
      </c>
      <c r="D933" s="176" t="s">
        <v>929</v>
      </c>
      <c r="E933" s="177">
        <v>28</v>
      </c>
      <c r="F933" s="178"/>
      <c r="G933" s="179">
        <f>ROUND(E933*F933,2)</f>
        <v>0</v>
      </c>
      <c r="H933" s="178"/>
      <c r="I933" s="179">
        <f>ROUND(E933*H933,2)</f>
        <v>0</v>
      </c>
      <c r="J933" s="178"/>
      <c r="K933" s="179">
        <f>ROUND(E933*J933,2)</f>
        <v>0</v>
      </c>
      <c r="L933" s="179">
        <v>21</v>
      </c>
      <c r="M933" s="179">
        <f>G933*(1+L933/100)</f>
        <v>0</v>
      </c>
      <c r="N933" s="179">
        <v>0</v>
      </c>
      <c r="O933" s="179">
        <f>ROUND(E933*N933,2)</f>
        <v>0</v>
      </c>
      <c r="P933" s="179">
        <v>0</v>
      </c>
      <c r="Q933" s="179">
        <f>ROUND(E933*P933,2)</f>
        <v>0</v>
      </c>
      <c r="R933" s="179"/>
      <c r="S933" s="179" t="s">
        <v>342</v>
      </c>
      <c r="T933" s="180" t="s">
        <v>311</v>
      </c>
      <c r="U933" s="160">
        <v>0</v>
      </c>
      <c r="V933" s="160">
        <f>ROUND(E933*U933,2)</f>
        <v>0</v>
      </c>
      <c r="W933" s="160"/>
      <c r="X933" s="150"/>
      <c r="Y933" s="150"/>
      <c r="Z933" s="150"/>
      <c r="AA933" s="150"/>
      <c r="AB933" s="150"/>
      <c r="AC933" s="150"/>
      <c r="AD933" s="150"/>
      <c r="AE933" s="150"/>
      <c r="AF933" s="150"/>
      <c r="AG933" s="150" t="s">
        <v>499</v>
      </c>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57"/>
      <c r="B934" s="158"/>
      <c r="C934" s="242"/>
      <c r="D934" s="243"/>
      <c r="E934" s="243"/>
      <c r="F934" s="243"/>
      <c r="G934" s="243"/>
      <c r="H934" s="160"/>
      <c r="I934" s="160"/>
      <c r="J934" s="160"/>
      <c r="K934" s="160"/>
      <c r="L934" s="160"/>
      <c r="M934" s="160"/>
      <c r="N934" s="160"/>
      <c r="O934" s="160"/>
      <c r="P934" s="160"/>
      <c r="Q934" s="160"/>
      <c r="R934" s="160"/>
      <c r="S934" s="160"/>
      <c r="T934" s="160"/>
      <c r="U934" s="160"/>
      <c r="V934" s="160"/>
      <c r="W934" s="160"/>
      <c r="X934" s="150"/>
      <c r="Y934" s="150"/>
      <c r="Z934" s="150"/>
      <c r="AA934" s="150"/>
      <c r="AB934" s="150"/>
      <c r="AC934" s="150"/>
      <c r="AD934" s="150"/>
      <c r="AE934" s="150"/>
      <c r="AF934" s="150"/>
      <c r="AG934" s="150" t="s">
        <v>315</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74">
        <v>444</v>
      </c>
      <c r="B935" s="175" t="s">
        <v>2696</v>
      </c>
      <c r="C935" s="185" t="s">
        <v>2697</v>
      </c>
      <c r="D935" s="176" t="s">
        <v>929</v>
      </c>
      <c r="E935" s="177">
        <v>117</v>
      </c>
      <c r="F935" s="178"/>
      <c r="G935" s="179">
        <f>ROUND(E935*F935,2)</f>
        <v>0</v>
      </c>
      <c r="H935" s="178"/>
      <c r="I935" s="179">
        <f>ROUND(E935*H935,2)</f>
        <v>0</v>
      </c>
      <c r="J935" s="178"/>
      <c r="K935" s="179">
        <f>ROUND(E935*J935,2)</f>
        <v>0</v>
      </c>
      <c r="L935" s="179">
        <v>21</v>
      </c>
      <c r="M935" s="179">
        <f>G935*(1+L935/100)</f>
        <v>0</v>
      </c>
      <c r="N935" s="179">
        <v>0</v>
      </c>
      <c r="O935" s="179">
        <f>ROUND(E935*N935,2)</f>
        <v>0</v>
      </c>
      <c r="P935" s="179">
        <v>0</v>
      </c>
      <c r="Q935" s="179">
        <f>ROUND(E935*P935,2)</f>
        <v>0</v>
      </c>
      <c r="R935" s="179"/>
      <c r="S935" s="179" t="s">
        <v>342</v>
      </c>
      <c r="T935" s="180" t="s">
        <v>311</v>
      </c>
      <c r="U935" s="160">
        <v>0</v>
      </c>
      <c r="V935" s="160">
        <f>ROUND(E935*U935,2)</f>
        <v>0</v>
      </c>
      <c r="W935" s="160"/>
      <c r="X935" s="150"/>
      <c r="Y935" s="150"/>
      <c r="Z935" s="150"/>
      <c r="AA935" s="150"/>
      <c r="AB935" s="150"/>
      <c r="AC935" s="150"/>
      <c r="AD935" s="150"/>
      <c r="AE935" s="150"/>
      <c r="AF935" s="150"/>
      <c r="AG935" s="150" t="s">
        <v>499</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57"/>
      <c r="B936" s="158"/>
      <c r="C936" s="242"/>
      <c r="D936" s="243"/>
      <c r="E936" s="243"/>
      <c r="F936" s="243"/>
      <c r="G936" s="243"/>
      <c r="H936" s="160"/>
      <c r="I936" s="160"/>
      <c r="J936" s="160"/>
      <c r="K936" s="160"/>
      <c r="L936" s="160"/>
      <c r="M936" s="160"/>
      <c r="N936" s="160"/>
      <c r="O936" s="160"/>
      <c r="P936" s="160"/>
      <c r="Q936" s="160"/>
      <c r="R936" s="160"/>
      <c r="S936" s="160"/>
      <c r="T936" s="160"/>
      <c r="U936" s="160"/>
      <c r="V936" s="160"/>
      <c r="W936" s="160"/>
      <c r="X936" s="150"/>
      <c r="Y936" s="150"/>
      <c r="Z936" s="150"/>
      <c r="AA936" s="150"/>
      <c r="AB936" s="150"/>
      <c r="AC936" s="150"/>
      <c r="AD936" s="150"/>
      <c r="AE936" s="150"/>
      <c r="AF936" s="150"/>
      <c r="AG936" s="150" t="s">
        <v>315</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74">
        <v>445</v>
      </c>
      <c r="B937" s="175" t="s">
        <v>2698</v>
      </c>
      <c r="C937" s="185" t="s">
        <v>2699</v>
      </c>
      <c r="D937" s="176" t="s">
        <v>460</v>
      </c>
      <c r="E937" s="177">
        <v>1650</v>
      </c>
      <c r="F937" s="178"/>
      <c r="G937" s="179">
        <f>ROUND(E937*F937,2)</f>
        <v>0</v>
      </c>
      <c r="H937" s="178"/>
      <c r="I937" s="179">
        <f>ROUND(E937*H937,2)</f>
        <v>0</v>
      </c>
      <c r="J937" s="178"/>
      <c r="K937" s="179">
        <f>ROUND(E937*J937,2)</f>
        <v>0</v>
      </c>
      <c r="L937" s="179">
        <v>21</v>
      </c>
      <c r="M937" s="179">
        <f>G937*(1+L937/100)</f>
        <v>0</v>
      </c>
      <c r="N937" s="179">
        <v>0</v>
      </c>
      <c r="O937" s="179">
        <f>ROUND(E937*N937,2)</f>
        <v>0</v>
      </c>
      <c r="P937" s="179">
        <v>0</v>
      </c>
      <c r="Q937" s="179">
        <f>ROUND(E937*P937,2)</f>
        <v>0</v>
      </c>
      <c r="R937" s="179"/>
      <c r="S937" s="179" t="s">
        <v>342</v>
      </c>
      <c r="T937" s="180" t="s">
        <v>311</v>
      </c>
      <c r="U937" s="160">
        <v>0</v>
      </c>
      <c r="V937" s="160">
        <f>ROUND(E937*U937,2)</f>
        <v>0</v>
      </c>
      <c r="W937" s="160"/>
      <c r="X937" s="150"/>
      <c r="Y937" s="150"/>
      <c r="Z937" s="150"/>
      <c r="AA937" s="150"/>
      <c r="AB937" s="150"/>
      <c r="AC937" s="150"/>
      <c r="AD937" s="150"/>
      <c r="AE937" s="150"/>
      <c r="AF937" s="150"/>
      <c r="AG937" s="150" t="s">
        <v>499</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57"/>
      <c r="B938" s="158"/>
      <c r="C938" s="242"/>
      <c r="D938" s="243"/>
      <c r="E938" s="243"/>
      <c r="F938" s="243"/>
      <c r="G938" s="243"/>
      <c r="H938" s="160"/>
      <c r="I938" s="160"/>
      <c r="J938" s="160"/>
      <c r="K938" s="160"/>
      <c r="L938" s="160"/>
      <c r="M938" s="160"/>
      <c r="N938" s="160"/>
      <c r="O938" s="160"/>
      <c r="P938" s="160"/>
      <c r="Q938" s="160"/>
      <c r="R938" s="160"/>
      <c r="S938" s="160"/>
      <c r="T938" s="160"/>
      <c r="U938" s="160"/>
      <c r="V938" s="160"/>
      <c r="W938" s="160"/>
      <c r="X938" s="150"/>
      <c r="Y938" s="150"/>
      <c r="Z938" s="150"/>
      <c r="AA938" s="150"/>
      <c r="AB938" s="150"/>
      <c r="AC938" s="150"/>
      <c r="AD938" s="150"/>
      <c r="AE938" s="150"/>
      <c r="AF938" s="150"/>
      <c r="AG938" s="150" t="s">
        <v>315</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74">
        <v>446</v>
      </c>
      <c r="B939" s="175" t="s">
        <v>2700</v>
      </c>
      <c r="C939" s="185" t="s">
        <v>2701</v>
      </c>
      <c r="D939" s="176" t="s">
        <v>460</v>
      </c>
      <c r="E939" s="177">
        <v>2410</v>
      </c>
      <c r="F939" s="178"/>
      <c r="G939" s="179">
        <f>ROUND(E939*F939,2)</f>
        <v>0</v>
      </c>
      <c r="H939" s="178"/>
      <c r="I939" s="179">
        <f>ROUND(E939*H939,2)</f>
        <v>0</v>
      </c>
      <c r="J939" s="178"/>
      <c r="K939" s="179">
        <f>ROUND(E939*J939,2)</f>
        <v>0</v>
      </c>
      <c r="L939" s="179">
        <v>21</v>
      </c>
      <c r="M939" s="179">
        <f>G939*(1+L939/100)</f>
        <v>0</v>
      </c>
      <c r="N939" s="179">
        <v>0</v>
      </c>
      <c r="O939" s="179">
        <f>ROUND(E939*N939,2)</f>
        <v>0</v>
      </c>
      <c r="P939" s="179">
        <v>0</v>
      </c>
      <c r="Q939" s="179">
        <f>ROUND(E939*P939,2)</f>
        <v>0</v>
      </c>
      <c r="R939" s="179"/>
      <c r="S939" s="179" t="s">
        <v>342</v>
      </c>
      <c r="T939" s="180" t="s">
        <v>311</v>
      </c>
      <c r="U939" s="160">
        <v>0</v>
      </c>
      <c r="V939" s="160">
        <f>ROUND(E939*U939,2)</f>
        <v>0</v>
      </c>
      <c r="W939" s="160"/>
      <c r="X939" s="150"/>
      <c r="Y939" s="150"/>
      <c r="Z939" s="150"/>
      <c r="AA939" s="150"/>
      <c r="AB939" s="150"/>
      <c r="AC939" s="150"/>
      <c r="AD939" s="150"/>
      <c r="AE939" s="150"/>
      <c r="AF939" s="150"/>
      <c r="AG939" s="150" t="s">
        <v>499</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57"/>
      <c r="B940" s="158"/>
      <c r="C940" s="242"/>
      <c r="D940" s="243"/>
      <c r="E940" s="243"/>
      <c r="F940" s="243"/>
      <c r="G940" s="243"/>
      <c r="H940" s="160"/>
      <c r="I940" s="160"/>
      <c r="J940" s="160"/>
      <c r="K940" s="160"/>
      <c r="L940" s="160"/>
      <c r="M940" s="160"/>
      <c r="N940" s="160"/>
      <c r="O940" s="160"/>
      <c r="P940" s="160"/>
      <c r="Q940" s="160"/>
      <c r="R940" s="160"/>
      <c r="S940" s="160"/>
      <c r="T940" s="160"/>
      <c r="U940" s="160"/>
      <c r="V940" s="160"/>
      <c r="W940" s="160"/>
      <c r="X940" s="150"/>
      <c r="Y940" s="150"/>
      <c r="Z940" s="150"/>
      <c r="AA940" s="150"/>
      <c r="AB940" s="150"/>
      <c r="AC940" s="150"/>
      <c r="AD940" s="150"/>
      <c r="AE940" s="150"/>
      <c r="AF940" s="150"/>
      <c r="AG940" s="150" t="s">
        <v>315</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74">
        <v>447</v>
      </c>
      <c r="B941" s="175" t="s">
        <v>2702</v>
      </c>
      <c r="C941" s="185" t="s">
        <v>2703</v>
      </c>
      <c r="D941" s="176" t="s">
        <v>460</v>
      </c>
      <c r="E941" s="177">
        <v>175</v>
      </c>
      <c r="F941" s="178"/>
      <c r="G941" s="179">
        <f>ROUND(E941*F941,2)</f>
        <v>0</v>
      </c>
      <c r="H941" s="178"/>
      <c r="I941" s="179">
        <f>ROUND(E941*H941,2)</f>
        <v>0</v>
      </c>
      <c r="J941" s="178"/>
      <c r="K941" s="179">
        <f>ROUND(E941*J941,2)</f>
        <v>0</v>
      </c>
      <c r="L941" s="179">
        <v>21</v>
      </c>
      <c r="M941" s="179">
        <f>G941*(1+L941/100)</f>
        <v>0</v>
      </c>
      <c r="N941" s="179">
        <v>0</v>
      </c>
      <c r="O941" s="179">
        <f>ROUND(E941*N941,2)</f>
        <v>0</v>
      </c>
      <c r="P941" s="179">
        <v>0</v>
      </c>
      <c r="Q941" s="179">
        <f>ROUND(E941*P941,2)</f>
        <v>0</v>
      </c>
      <c r="R941" s="179"/>
      <c r="S941" s="179" t="s">
        <v>342</v>
      </c>
      <c r="T941" s="180" t="s">
        <v>311</v>
      </c>
      <c r="U941" s="160">
        <v>0</v>
      </c>
      <c r="V941" s="160">
        <f>ROUND(E941*U941,2)</f>
        <v>0</v>
      </c>
      <c r="W941" s="160"/>
      <c r="X941" s="150"/>
      <c r="Y941" s="150"/>
      <c r="Z941" s="150"/>
      <c r="AA941" s="150"/>
      <c r="AB941" s="150"/>
      <c r="AC941" s="150"/>
      <c r="AD941" s="150"/>
      <c r="AE941" s="150"/>
      <c r="AF941" s="150"/>
      <c r="AG941" s="150" t="s">
        <v>499</v>
      </c>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57"/>
      <c r="B942" s="158"/>
      <c r="C942" s="242"/>
      <c r="D942" s="243"/>
      <c r="E942" s="243"/>
      <c r="F942" s="243"/>
      <c r="G942" s="243"/>
      <c r="H942" s="160"/>
      <c r="I942" s="160"/>
      <c r="J942" s="160"/>
      <c r="K942" s="160"/>
      <c r="L942" s="160"/>
      <c r="M942" s="160"/>
      <c r="N942" s="160"/>
      <c r="O942" s="160"/>
      <c r="P942" s="160"/>
      <c r="Q942" s="160"/>
      <c r="R942" s="160"/>
      <c r="S942" s="160"/>
      <c r="T942" s="160"/>
      <c r="U942" s="160"/>
      <c r="V942" s="160"/>
      <c r="W942" s="160"/>
      <c r="X942" s="150"/>
      <c r="Y942" s="150"/>
      <c r="Z942" s="150"/>
      <c r="AA942" s="150"/>
      <c r="AB942" s="150"/>
      <c r="AC942" s="150"/>
      <c r="AD942" s="150"/>
      <c r="AE942" s="150"/>
      <c r="AF942" s="150"/>
      <c r="AG942" s="150" t="s">
        <v>315</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74">
        <v>448</v>
      </c>
      <c r="B943" s="175" t="s">
        <v>2704</v>
      </c>
      <c r="C943" s="185" t="s">
        <v>2705</v>
      </c>
      <c r="D943" s="176" t="s">
        <v>460</v>
      </c>
      <c r="E943" s="177">
        <v>245</v>
      </c>
      <c r="F943" s="178"/>
      <c r="G943" s="179">
        <f>ROUND(E943*F943,2)</f>
        <v>0</v>
      </c>
      <c r="H943" s="178"/>
      <c r="I943" s="179">
        <f>ROUND(E943*H943,2)</f>
        <v>0</v>
      </c>
      <c r="J943" s="178"/>
      <c r="K943" s="179">
        <f>ROUND(E943*J943,2)</f>
        <v>0</v>
      </c>
      <c r="L943" s="179">
        <v>21</v>
      </c>
      <c r="M943" s="179">
        <f>G943*(1+L943/100)</f>
        <v>0</v>
      </c>
      <c r="N943" s="179">
        <v>0</v>
      </c>
      <c r="O943" s="179">
        <f>ROUND(E943*N943,2)</f>
        <v>0</v>
      </c>
      <c r="P943" s="179">
        <v>0</v>
      </c>
      <c r="Q943" s="179">
        <f>ROUND(E943*P943,2)</f>
        <v>0</v>
      </c>
      <c r="R943" s="179"/>
      <c r="S943" s="179" t="s">
        <v>342</v>
      </c>
      <c r="T943" s="180" t="s">
        <v>311</v>
      </c>
      <c r="U943" s="160">
        <v>0</v>
      </c>
      <c r="V943" s="160">
        <f>ROUND(E943*U943,2)</f>
        <v>0</v>
      </c>
      <c r="W943" s="160"/>
      <c r="X943" s="150"/>
      <c r="Y943" s="150"/>
      <c r="Z943" s="150"/>
      <c r="AA943" s="150"/>
      <c r="AB943" s="150"/>
      <c r="AC943" s="150"/>
      <c r="AD943" s="150"/>
      <c r="AE943" s="150"/>
      <c r="AF943" s="150"/>
      <c r="AG943" s="150" t="s">
        <v>499</v>
      </c>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57"/>
      <c r="B944" s="158"/>
      <c r="C944" s="242"/>
      <c r="D944" s="243"/>
      <c r="E944" s="243"/>
      <c r="F944" s="243"/>
      <c r="G944" s="243"/>
      <c r="H944" s="160"/>
      <c r="I944" s="160"/>
      <c r="J944" s="160"/>
      <c r="K944" s="160"/>
      <c r="L944" s="160"/>
      <c r="M944" s="160"/>
      <c r="N944" s="160"/>
      <c r="O944" s="160"/>
      <c r="P944" s="160"/>
      <c r="Q944" s="160"/>
      <c r="R944" s="160"/>
      <c r="S944" s="160"/>
      <c r="T944" s="160"/>
      <c r="U944" s="160"/>
      <c r="V944" s="160"/>
      <c r="W944" s="160"/>
      <c r="X944" s="150"/>
      <c r="Y944" s="150"/>
      <c r="Z944" s="150"/>
      <c r="AA944" s="150"/>
      <c r="AB944" s="150"/>
      <c r="AC944" s="150"/>
      <c r="AD944" s="150"/>
      <c r="AE944" s="150"/>
      <c r="AF944" s="150"/>
      <c r="AG944" s="150" t="s">
        <v>315</v>
      </c>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74">
        <v>449</v>
      </c>
      <c r="B945" s="175" t="s">
        <v>2706</v>
      </c>
      <c r="C945" s="185" t="s">
        <v>2707</v>
      </c>
      <c r="D945" s="176" t="s">
        <v>460</v>
      </c>
      <c r="E945" s="177">
        <v>50</v>
      </c>
      <c r="F945" s="178"/>
      <c r="G945" s="179">
        <f>ROUND(E945*F945,2)</f>
        <v>0</v>
      </c>
      <c r="H945" s="178"/>
      <c r="I945" s="179">
        <f>ROUND(E945*H945,2)</f>
        <v>0</v>
      </c>
      <c r="J945" s="178"/>
      <c r="K945" s="179">
        <f>ROUND(E945*J945,2)</f>
        <v>0</v>
      </c>
      <c r="L945" s="179">
        <v>21</v>
      </c>
      <c r="M945" s="179">
        <f>G945*(1+L945/100)</f>
        <v>0</v>
      </c>
      <c r="N945" s="179">
        <v>0</v>
      </c>
      <c r="O945" s="179">
        <f>ROUND(E945*N945,2)</f>
        <v>0</v>
      </c>
      <c r="P945" s="179">
        <v>0</v>
      </c>
      <c r="Q945" s="179">
        <f>ROUND(E945*P945,2)</f>
        <v>0</v>
      </c>
      <c r="R945" s="179"/>
      <c r="S945" s="179" t="s">
        <v>342</v>
      </c>
      <c r="T945" s="180" t="s">
        <v>311</v>
      </c>
      <c r="U945" s="160">
        <v>0</v>
      </c>
      <c r="V945" s="160">
        <f>ROUND(E945*U945,2)</f>
        <v>0</v>
      </c>
      <c r="W945" s="160"/>
      <c r="X945" s="150"/>
      <c r="Y945" s="150"/>
      <c r="Z945" s="150"/>
      <c r="AA945" s="150"/>
      <c r="AB945" s="150"/>
      <c r="AC945" s="150"/>
      <c r="AD945" s="150"/>
      <c r="AE945" s="150"/>
      <c r="AF945" s="150"/>
      <c r="AG945" s="150" t="s">
        <v>499</v>
      </c>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57"/>
      <c r="B946" s="158"/>
      <c r="C946" s="242"/>
      <c r="D946" s="243"/>
      <c r="E946" s="243"/>
      <c r="F946" s="243"/>
      <c r="G946" s="243"/>
      <c r="H946" s="160"/>
      <c r="I946" s="160"/>
      <c r="J946" s="160"/>
      <c r="K946" s="160"/>
      <c r="L946" s="160"/>
      <c r="M946" s="160"/>
      <c r="N946" s="160"/>
      <c r="O946" s="160"/>
      <c r="P946" s="160"/>
      <c r="Q946" s="160"/>
      <c r="R946" s="160"/>
      <c r="S946" s="160"/>
      <c r="T946" s="160"/>
      <c r="U946" s="160"/>
      <c r="V946" s="160"/>
      <c r="W946" s="160"/>
      <c r="X946" s="150"/>
      <c r="Y946" s="150"/>
      <c r="Z946" s="150"/>
      <c r="AA946" s="150"/>
      <c r="AB946" s="150"/>
      <c r="AC946" s="150"/>
      <c r="AD946" s="150"/>
      <c r="AE946" s="150"/>
      <c r="AF946" s="150"/>
      <c r="AG946" s="150" t="s">
        <v>315</v>
      </c>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
      <c r="A947" s="174">
        <v>450</v>
      </c>
      <c r="B947" s="175" t="s">
        <v>2708</v>
      </c>
      <c r="C947" s="185" t="s">
        <v>2709</v>
      </c>
      <c r="D947" s="176" t="s">
        <v>460</v>
      </c>
      <c r="E947" s="177">
        <v>25</v>
      </c>
      <c r="F947" s="178"/>
      <c r="G947" s="179">
        <f>ROUND(E947*F947,2)</f>
        <v>0</v>
      </c>
      <c r="H947" s="178"/>
      <c r="I947" s="179">
        <f>ROUND(E947*H947,2)</f>
        <v>0</v>
      </c>
      <c r="J947" s="178"/>
      <c r="K947" s="179">
        <f>ROUND(E947*J947,2)</f>
        <v>0</v>
      </c>
      <c r="L947" s="179">
        <v>21</v>
      </c>
      <c r="M947" s="179">
        <f>G947*(1+L947/100)</f>
        <v>0</v>
      </c>
      <c r="N947" s="179">
        <v>0</v>
      </c>
      <c r="O947" s="179">
        <f>ROUND(E947*N947,2)</f>
        <v>0</v>
      </c>
      <c r="P947" s="179">
        <v>0</v>
      </c>
      <c r="Q947" s="179">
        <f>ROUND(E947*P947,2)</f>
        <v>0</v>
      </c>
      <c r="R947" s="179"/>
      <c r="S947" s="179" t="s">
        <v>342</v>
      </c>
      <c r="T947" s="180" t="s">
        <v>311</v>
      </c>
      <c r="U947" s="160">
        <v>0</v>
      </c>
      <c r="V947" s="160">
        <f>ROUND(E947*U947,2)</f>
        <v>0</v>
      </c>
      <c r="W947" s="160"/>
      <c r="X947" s="150"/>
      <c r="Y947" s="150"/>
      <c r="Z947" s="150"/>
      <c r="AA947" s="150"/>
      <c r="AB947" s="150"/>
      <c r="AC947" s="150"/>
      <c r="AD947" s="150"/>
      <c r="AE947" s="150"/>
      <c r="AF947" s="150"/>
      <c r="AG947" s="150" t="s">
        <v>499</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57"/>
      <c r="B948" s="158"/>
      <c r="C948" s="242"/>
      <c r="D948" s="243"/>
      <c r="E948" s="243"/>
      <c r="F948" s="243"/>
      <c r="G948" s="243"/>
      <c r="H948" s="160"/>
      <c r="I948" s="160"/>
      <c r="J948" s="160"/>
      <c r="K948" s="160"/>
      <c r="L948" s="160"/>
      <c r="M948" s="160"/>
      <c r="N948" s="160"/>
      <c r="O948" s="160"/>
      <c r="P948" s="160"/>
      <c r="Q948" s="160"/>
      <c r="R948" s="160"/>
      <c r="S948" s="160"/>
      <c r="T948" s="160"/>
      <c r="U948" s="160"/>
      <c r="V948" s="160"/>
      <c r="W948" s="160"/>
      <c r="X948" s="150"/>
      <c r="Y948" s="150"/>
      <c r="Z948" s="150"/>
      <c r="AA948" s="150"/>
      <c r="AB948" s="150"/>
      <c r="AC948" s="150"/>
      <c r="AD948" s="150"/>
      <c r="AE948" s="150"/>
      <c r="AF948" s="150"/>
      <c r="AG948" s="150" t="s">
        <v>315</v>
      </c>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74">
        <v>451</v>
      </c>
      <c r="B949" s="175" t="s">
        <v>2710</v>
      </c>
      <c r="C949" s="185" t="s">
        <v>2711</v>
      </c>
      <c r="D949" s="176" t="s">
        <v>460</v>
      </c>
      <c r="E949" s="177">
        <v>10</v>
      </c>
      <c r="F949" s="178"/>
      <c r="G949" s="179">
        <f>ROUND(E949*F949,2)</f>
        <v>0</v>
      </c>
      <c r="H949" s="178"/>
      <c r="I949" s="179">
        <f>ROUND(E949*H949,2)</f>
        <v>0</v>
      </c>
      <c r="J949" s="178"/>
      <c r="K949" s="179">
        <f>ROUND(E949*J949,2)</f>
        <v>0</v>
      </c>
      <c r="L949" s="179">
        <v>21</v>
      </c>
      <c r="M949" s="179">
        <f>G949*(1+L949/100)</f>
        <v>0</v>
      </c>
      <c r="N949" s="179">
        <v>0</v>
      </c>
      <c r="O949" s="179">
        <f>ROUND(E949*N949,2)</f>
        <v>0</v>
      </c>
      <c r="P949" s="179">
        <v>0</v>
      </c>
      <c r="Q949" s="179">
        <f>ROUND(E949*P949,2)</f>
        <v>0</v>
      </c>
      <c r="R949" s="179"/>
      <c r="S949" s="179" t="s">
        <v>342</v>
      </c>
      <c r="T949" s="180" t="s">
        <v>311</v>
      </c>
      <c r="U949" s="160">
        <v>0</v>
      </c>
      <c r="V949" s="160">
        <f>ROUND(E949*U949,2)</f>
        <v>0</v>
      </c>
      <c r="W949" s="160"/>
      <c r="X949" s="150"/>
      <c r="Y949" s="150"/>
      <c r="Z949" s="150"/>
      <c r="AA949" s="150"/>
      <c r="AB949" s="150"/>
      <c r="AC949" s="150"/>
      <c r="AD949" s="150"/>
      <c r="AE949" s="150"/>
      <c r="AF949" s="150"/>
      <c r="AG949" s="150" t="s">
        <v>499</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57"/>
      <c r="B950" s="158"/>
      <c r="C950" s="242"/>
      <c r="D950" s="243"/>
      <c r="E950" s="243"/>
      <c r="F950" s="243"/>
      <c r="G950" s="243"/>
      <c r="H950" s="160"/>
      <c r="I950" s="160"/>
      <c r="J950" s="160"/>
      <c r="K950" s="160"/>
      <c r="L950" s="160"/>
      <c r="M950" s="160"/>
      <c r="N950" s="160"/>
      <c r="O950" s="160"/>
      <c r="P950" s="160"/>
      <c r="Q950" s="160"/>
      <c r="R950" s="160"/>
      <c r="S950" s="160"/>
      <c r="T950" s="160"/>
      <c r="U950" s="160"/>
      <c r="V950" s="160"/>
      <c r="W950" s="160"/>
      <c r="X950" s="150"/>
      <c r="Y950" s="150"/>
      <c r="Z950" s="150"/>
      <c r="AA950" s="150"/>
      <c r="AB950" s="150"/>
      <c r="AC950" s="150"/>
      <c r="AD950" s="150"/>
      <c r="AE950" s="150"/>
      <c r="AF950" s="150"/>
      <c r="AG950" s="150" t="s">
        <v>315</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ht="22.5" outlineLevel="1" x14ac:dyDescent="0.2">
      <c r="A951" s="174">
        <v>452</v>
      </c>
      <c r="B951" s="175" t="s">
        <v>2712</v>
      </c>
      <c r="C951" s="185" t="s">
        <v>2713</v>
      </c>
      <c r="D951" s="176" t="s">
        <v>460</v>
      </c>
      <c r="E951" s="177">
        <v>710</v>
      </c>
      <c r="F951" s="178"/>
      <c r="G951" s="179">
        <f>ROUND(E951*F951,2)</f>
        <v>0</v>
      </c>
      <c r="H951" s="178"/>
      <c r="I951" s="179">
        <f>ROUND(E951*H951,2)</f>
        <v>0</v>
      </c>
      <c r="J951" s="178"/>
      <c r="K951" s="179">
        <f>ROUND(E951*J951,2)</f>
        <v>0</v>
      </c>
      <c r="L951" s="179">
        <v>21</v>
      </c>
      <c r="M951" s="179">
        <f>G951*(1+L951/100)</f>
        <v>0</v>
      </c>
      <c r="N951" s="179">
        <v>0</v>
      </c>
      <c r="O951" s="179">
        <f>ROUND(E951*N951,2)</f>
        <v>0</v>
      </c>
      <c r="P951" s="179">
        <v>0</v>
      </c>
      <c r="Q951" s="179">
        <f>ROUND(E951*P951,2)</f>
        <v>0</v>
      </c>
      <c r="R951" s="179"/>
      <c r="S951" s="179" t="s">
        <v>342</v>
      </c>
      <c r="T951" s="180" t="s">
        <v>311</v>
      </c>
      <c r="U951" s="160">
        <v>0</v>
      </c>
      <c r="V951" s="160">
        <f>ROUND(E951*U951,2)</f>
        <v>0</v>
      </c>
      <c r="W951" s="160"/>
      <c r="X951" s="150"/>
      <c r="Y951" s="150"/>
      <c r="Z951" s="150"/>
      <c r="AA951" s="150"/>
      <c r="AB951" s="150"/>
      <c r="AC951" s="150"/>
      <c r="AD951" s="150"/>
      <c r="AE951" s="150"/>
      <c r="AF951" s="150"/>
      <c r="AG951" s="150" t="s">
        <v>499</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57"/>
      <c r="B952" s="158"/>
      <c r="C952" s="242"/>
      <c r="D952" s="243"/>
      <c r="E952" s="243"/>
      <c r="F952" s="243"/>
      <c r="G952" s="243"/>
      <c r="H952" s="160"/>
      <c r="I952" s="160"/>
      <c r="J952" s="160"/>
      <c r="K952" s="160"/>
      <c r="L952" s="160"/>
      <c r="M952" s="160"/>
      <c r="N952" s="160"/>
      <c r="O952" s="160"/>
      <c r="P952" s="160"/>
      <c r="Q952" s="160"/>
      <c r="R952" s="160"/>
      <c r="S952" s="160"/>
      <c r="T952" s="160"/>
      <c r="U952" s="160"/>
      <c r="V952" s="160"/>
      <c r="W952" s="160"/>
      <c r="X952" s="150"/>
      <c r="Y952" s="150"/>
      <c r="Z952" s="150"/>
      <c r="AA952" s="150"/>
      <c r="AB952" s="150"/>
      <c r="AC952" s="150"/>
      <c r="AD952" s="150"/>
      <c r="AE952" s="150"/>
      <c r="AF952" s="150"/>
      <c r="AG952" s="150" t="s">
        <v>315</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ht="22.5" outlineLevel="1" x14ac:dyDescent="0.2">
      <c r="A953" s="174">
        <v>453</v>
      </c>
      <c r="B953" s="175" t="s">
        <v>2714</v>
      </c>
      <c r="C953" s="185" t="s">
        <v>2715</v>
      </c>
      <c r="D953" s="176" t="s">
        <v>460</v>
      </c>
      <c r="E953" s="177">
        <v>1730</v>
      </c>
      <c r="F953" s="178"/>
      <c r="G953" s="179">
        <f>ROUND(E953*F953,2)</f>
        <v>0</v>
      </c>
      <c r="H953" s="178"/>
      <c r="I953" s="179">
        <f>ROUND(E953*H953,2)</f>
        <v>0</v>
      </c>
      <c r="J953" s="178"/>
      <c r="K953" s="179">
        <f>ROUND(E953*J953,2)</f>
        <v>0</v>
      </c>
      <c r="L953" s="179">
        <v>21</v>
      </c>
      <c r="M953" s="179">
        <f>G953*(1+L953/100)</f>
        <v>0</v>
      </c>
      <c r="N953" s="179">
        <v>0</v>
      </c>
      <c r="O953" s="179">
        <f>ROUND(E953*N953,2)</f>
        <v>0</v>
      </c>
      <c r="P953" s="179">
        <v>0</v>
      </c>
      <c r="Q953" s="179">
        <f>ROUND(E953*P953,2)</f>
        <v>0</v>
      </c>
      <c r="R953" s="179"/>
      <c r="S953" s="179" t="s">
        <v>342</v>
      </c>
      <c r="T953" s="180" t="s">
        <v>311</v>
      </c>
      <c r="U953" s="160">
        <v>0</v>
      </c>
      <c r="V953" s="160">
        <f>ROUND(E953*U953,2)</f>
        <v>0</v>
      </c>
      <c r="W953" s="160"/>
      <c r="X953" s="150"/>
      <c r="Y953" s="150"/>
      <c r="Z953" s="150"/>
      <c r="AA953" s="150"/>
      <c r="AB953" s="150"/>
      <c r="AC953" s="150"/>
      <c r="AD953" s="150"/>
      <c r="AE953" s="150"/>
      <c r="AF953" s="150"/>
      <c r="AG953" s="150" t="s">
        <v>499</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57"/>
      <c r="B954" s="158"/>
      <c r="C954" s="242"/>
      <c r="D954" s="243"/>
      <c r="E954" s="243"/>
      <c r="F954" s="243"/>
      <c r="G954" s="243"/>
      <c r="H954" s="160"/>
      <c r="I954" s="160"/>
      <c r="J954" s="160"/>
      <c r="K954" s="160"/>
      <c r="L954" s="160"/>
      <c r="M954" s="160"/>
      <c r="N954" s="160"/>
      <c r="O954" s="160"/>
      <c r="P954" s="160"/>
      <c r="Q954" s="160"/>
      <c r="R954" s="160"/>
      <c r="S954" s="160"/>
      <c r="T954" s="160"/>
      <c r="U954" s="160"/>
      <c r="V954" s="160"/>
      <c r="W954" s="160"/>
      <c r="X954" s="150"/>
      <c r="Y954" s="150"/>
      <c r="Z954" s="150"/>
      <c r="AA954" s="150"/>
      <c r="AB954" s="150"/>
      <c r="AC954" s="150"/>
      <c r="AD954" s="150"/>
      <c r="AE954" s="150"/>
      <c r="AF954" s="150"/>
      <c r="AG954" s="150" t="s">
        <v>315</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ht="22.5" outlineLevel="1" x14ac:dyDescent="0.2">
      <c r="A955" s="174">
        <v>454</v>
      </c>
      <c r="B955" s="175" t="s">
        <v>2716</v>
      </c>
      <c r="C955" s="185" t="s">
        <v>2717</v>
      </c>
      <c r="D955" s="176" t="s">
        <v>460</v>
      </c>
      <c r="E955" s="177">
        <v>3360</v>
      </c>
      <c r="F955" s="178"/>
      <c r="G955" s="179">
        <f>ROUND(E955*F955,2)</f>
        <v>0</v>
      </c>
      <c r="H955" s="178"/>
      <c r="I955" s="179">
        <f>ROUND(E955*H955,2)</f>
        <v>0</v>
      </c>
      <c r="J955" s="178"/>
      <c r="K955" s="179">
        <f>ROUND(E955*J955,2)</f>
        <v>0</v>
      </c>
      <c r="L955" s="179">
        <v>21</v>
      </c>
      <c r="M955" s="179">
        <f>G955*(1+L955/100)</f>
        <v>0</v>
      </c>
      <c r="N955" s="179">
        <v>0</v>
      </c>
      <c r="O955" s="179">
        <f>ROUND(E955*N955,2)</f>
        <v>0</v>
      </c>
      <c r="P955" s="179">
        <v>0</v>
      </c>
      <c r="Q955" s="179">
        <f>ROUND(E955*P955,2)</f>
        <v>0</v>
      </c>
      <c r="R955" s="179"/>
      <c r="S955" s="179" t="s">
        <v>342</v>
      </c>
      <c r="T955" s="180" t="s">
        <v>311</v>
      </c>
      <c r="U955" s="160">
        <v>0</v>
      </c>
      <c r="V955" s="160">
        <f>ROUND(E955*U955,2)</f>
        <v>0</v>
      </c>
      <c r="W955" s="160"/>
      <c r="X955" s="150"/>
      <c r="Y955" s="150"/>
      <c r="Z955" s="150"/>
      <c r="AA955" s="150"/>
      <c r="AB955" s="150"/>
      <c r="AC955" s="150"/>
      <c r="AD955" s="150"/>
      <c r="AE955" s="150"/>
      <c r="AF955" s="150"/>
      <c r="AG955" s="150" t="s">
        <v>499</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57"/>
      <c r="B956" s="158"/>
      <c r="C956" s="242"/>
      <c r="D956" s="243"/>
      <c r="E956" s="243"/>
      <c r="F956" s="243"/>
      <c r="G956" s="243"/>
      <c r="H956" s="160"/>
      <c r="I956" s="160"/>
      <c r="J956" s="160"/>
      <c r="K956" s="160"/>
      <c r="L956" s="160"/>
      <c r="M956" s="160"/>
      <c r="N956" s="160"/>
      <c r="O956" s="160"/>
      <c r="P956" s="160"/>
      <c r="Q956" s="160"/>
      <c r="R956" s="160"/>
      <c r="S956" s="160"/>
      <c r="T956" s="160"/>
      <c r="U956" s="160"/>
      <c r="V956" s="160"/>
      <c r="W956" s="160"/>
      <c r="X956" s="150"/>
      <c r="Y956" s="150"/>
      <c r="Z956" s="150"/>
      <c r="AA956" s="150"/>
      <c r="AB956" s="150"/>
      <c r="AC956" s="150"/>
      <c r="AD956" s="150"/>
      <c r="AE956" s="150"/>
      <c r="AF956" s="150"/>
      <c r="AG956" s="150" t="s">
        <v>315</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ht="22.5" outlineLevel="1" x14ac:dyDescent="0.2">
      <c r="A957" s="174">
        <v>455</v>
      </c>
      <c r="B957" s="175" t="s">
        <v>2718</v>
      </c>
      <c r="C957" s="185" t="s">
        <v>2719</v>
      </c>
      <c r="D957" s="176" t="s">
        <v>460</v>
      </c>
      <c r="E957" s="177">
        <v>3080</v>
      </c>
      <c r="F957" s="178"/>
      <c r="G957" s="179">
        <f>ROUND(E957*F957,2)</f>
        <v>0</v>
      </c>
      <c r="H957" s="178"/>
      <c r="I957" s="179">
        <f>ROUND(E957*H957,2)</f>
        <v>0</v>
      </c>
      <c r="J957" s="178"/>
      <c r="K957" s="179">
        <f>ROUND(E957*J957,2)</f>
        <v>0</v>
      </c>
      <c r="L957" s="179">
        <v>21</v>
      </c>
      <c r="M957" s="179">
        <f>G957*(1+L957/100)</f>
        <v>0</v>
      </c>
      <c r="N957" s="179">
        <v>0</v>
      </c>
      <c r="O957" s="179">
        <f>ROUND(E957*N957,2)</f>
        <v>0</v>
      </c>
      <c r="P957" s="179">
        <v>0</v>
      </c>
      <c r="Q957" s="179">
        <f>ROUND(E957*P957,2)</f>
        <v>0</v>
      </c>
      <c r="R957" s="179"/>
      <c r="S957" s="179" t="s">
        <v>342</v>
      </c>
      <c r="T957" s="180" t="s">
        <v>311</v>
      </c>
      <c r="U957" s="160">
        <v>0</v>
      </c>
      <c r="V957" s="160">
        <f>ROUND(E957*U957,2)</f>
        <v>0</v>
      </c>
      <c r="W957" s="160"/>
      <c r="X957" s="150"/>
      <c r="Y957" s="150"/>
      <c r="Z957" s="150"/>
      <c r="AA957" s="150"/>
      <c r="AB957" s="150"/>
      <c r="AC957" s="150"/>
      <c r="AD957" s="150"/>
      <c r="AE957" s="150"/>
      <c r="AF957" s="150"/>
      <c r="AG957" s="150" t="s">
        <v>499</v>
      </c>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57"/>
      <c r="B958" s="158"/>
      <c r="C958" s="242"/>
      <c r="D958" s="243"/>
      <c r="E958" s="243"/>
      <c r="F958" s="243"/>
      <c r="G958" s="243"/>
      <c r="H958" s="160"/>
      <c r="I958" s="160"/>
      <c r="J958" s="160"/>
      <c r="K958" s="160"/>
      <c r="L958" s="160"/>
      <c r="M958" s="160"/>
      <c r="N958" s="160"/>
      <c r="O958" s="160"/>
      <c r="P958" s="160"/>
      <c r="Q958" s="160"/>
      <c r="R958" s="160"/>
      <c r="S958" s="160"/>
      <c r="T958" s="160"/>
      <c r="U958" s="160"/>
      <c r="V958" s="160"/>
      <c r="W958" s="160"/>
      <c r="X958" s="150"/>
      <c r="Y958" s="150"/>
      <c r="Z958" s="150"/>
      <c r="AA958" s="150"/>
      <c r="AB958" s="150"/>
      <c r="AC958" s="150"/>
      <c r="AD958" s="150"/>
      <c r="AE958" s="150"/>
      <c r="AF958" s="150"/>
      <c r="AG958" s="150" t="s">
        <v>315</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ht="22.5" outlineLevel="1" x14ac:dyDescent="0.2">
      <c r="A959" s="174">
        <v>456</v>
      </c>
      <c r="B959" s="175" t="s">
        <v>2720</v>
      </c>
      <c r="C959" s="185" t="s">
        <v>2721</v>
      </c>
      <c r="D959" s="176" t="s">
        <v>460</v>
      </c>
      <c r="E959" s="177">
        <v>1150</v>
      </c>
      <c r="F959" s="178"/>
      <c r="G959" s="179">
        <f>ROUND(E959*F959,2)</f>
        <v>0</v>
      </c>
      <c r="H959" s="178"/>
      <c r="I959" s="179">
        <f>ROUND(E959*H959,2)</f>
        <v>0</v>
      </c>
      <c r="J959" s="178"/>
      <c r="K959" s="179">
        <f>ROUND(E959*J959,2)</f>
        <v>0</v>
      </c>
      <c r="L959" s="179">
        <v>21</v>
      </c>
      <c r="M959" s="179">
        <f>G959*(1+L959/100)</f>
        <v>0</v>
      </c>
      <c r="N959" s="179">
        <v>0</v>
      </c>
      <c r="O959" s="179">
        <f>ROUND(E959*N959,2)</f>
        <v>0</v>
      </c>
      <c r="P959" s="179">
        <v>0</v>
      </c>
      <c r="Q959" s="179">
        <f>ROUND(E959*P959,2)</f>
        <v>0</v>
      </c>
      <c r="R959" s="179"/>
      <c r="S959" s="179" t="s">
        <v>342</v>
      </c>
      <c r="T959" s="180" t="s">
        <v>311</v>
      </c>
      <c r="U959" s="160">
        <v>0</v>
      </c>
      <c r="V959" s="160">
        <f>ROUND(E959*U959,2)</f>
        <v>0</v>
      </c>
      <c r="W959" s="160"/>
      <c r="X959" s="150"/>
      <c r="Y959" s="150"/>
      <c r="Z959" s="150"/>
      <c r="AA959" s="150"/>
      <c r="AB959" s="150"/>
      <c r="AC959" s="150"/>
      <c r="AD959" s="150"/>
      <c r="AE959" s="150"/>
      <c r="AF959" s="150"/>
      <c r="AG959" s="150" t="s">
        <v>499</v>
      </c>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
      <c r="A960" s="157"/>
      <c r="B960" s="158"/>
      <c r="C960" s="242"/>
      <c r="D960" s="243"/>
      <c r="E960" s="243"/>
      <c r="F960" s="243"/>
      <c r="G960" s="243"/>
      <c r="H960" s="160"/>
      <c r="I960" s="160"/>
      <c r="J960" s="160"/>
      <c r="K960" s="160"/>
      <c r="L960" s="160"/>
      <c r="M960" s="160"/>
      <c r="N960" s="160"/>
      <c r="O960" s="160"/>
      <c r="P960" s="160"/>
      <c r="Q960" s="160"/>
      <c r="R960" s="160"/>
      <c r="S960" s="160"/>
      <c r="T960" s="160"/>
      <c r="U960" s="160"/>
      <c r="V960" s="160"/>
      <c r="W960" s="160"/>
      <c r="X960" s="150"/>
      <c r="Y960" s="150"/>
      <c r="Z960" s="150"/>
      <c r="AA960" s="150"/>
      <c r="AB960" s="150"/>
      <c r="AC960" s="150"/>
      <c r="AD960" s="150"/>
      <c r="AE960" s="150"/>
      <c r="AF960" s="150"/>
      <c r="AG960" s="150" t="s">
        <v>315</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ht="22.5" outlineLevel="1" x14ac:dyDescent="0.2">
      <c r="A961" s="174">
        <v>457</v>
      </c>
      <c r="B961" s="175" t="s">
        <v>2722</v>
      </c>
      <c r="C961" s="185" t="s">
        <v>2723</v>
      </c>
      <c r="D961" s="176" t="s">
        <v>460</v>
      </c>
      <c r="E961" s="177">
        <v>330</v>
      </c>
      <c r="F961" s="178"/>
      <c r="G961" s="179">
        <f>ROUND(E961*F961,2)</f>
        <v>0</v>
      </c>
      <c r="H961" s="178"/>
      <c r="I961" s="179">
        <f>ROUND(E961*H961,2)</f>
        <v>0</v>
      </c>
      <c r="J961" s="178"/>
      <c r="K961" s="179">
        <f>ROUND(E961*J961,2)</f>
        <v>0</v>
      </c>
      <c r="L961" s="179">
        <v>21</v>
      </c>
      <c r="M961" s="179">
        <f>G961*(1+L961/100)</f>
        <v>0</v>
      </c>
      <c r="N961" s="179">
        <v>0</v>
      </c>
      <c r="O961" s="179">
        <f>ROUND(E961*N961,2)</f>
        <v>0</v>
      </c>
      <c r="P961" s="179">
        <v>0</v>
      </c>
      <c r="Q961" s="179">
        <f>ROUND(E961*P961,2)</f>
        <v>0</v>
      </c>
      <c r="R961" s="179"/>
      <c r="S961" s="179" t="s">
        <v>342</v>
      </c>
      <c r="T961" s="180" t="s">
        <v>311</v>
      </c>
      <c r="U961" s="160">
        <v>0</v>
      </c>
      <c r="V961" s="160">
        <f>ROUND(E961*U961,2)</f>
        <v>0</v>
      </c>
      <c r="W961" s="160"/>
      <c r="X961" s="150"/>
      <c r="Y961" s="150"/>
      <c r="Z961" s="150"/>
      <c r="AA961" s="150"/>
      <c r="AB961" s="150"/>
      <c r="AC961" s="150"/>
      <c r="AD961" s="150"/>
      <c r="AE961" s="150"/>
      <c r="AF961" s="150"/>
      <c r="AG961" s="150" t="s">
        <v>499</v>
      </c>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57"/>
      <c r="B962" s="158"/>
      <c r="C962" s="242"/>
      <c r="D962" s="243"/>
      <c r="E962" s="243"/>
      <c r="F962" s="243"/>
      <c r="G962" s="243"/>
      <c r="H962" s="160"/>
      <c r="I962" s="160"/>
      <c r="J962" s="160"/>
      <c r="K962" s="160"/>
      <c r="L962" s="160"/>
      <c r="M962" s="160"/>
      <c r="N962" s="160"/>
      <c r="O962" s="160"/>
      <c r="P962" s="160"/>
      <c r="Q962" s="160"/>
      <c r="R962" s="160"/>
      <c r="S962" s="160"/>
      <c r="T962" s="160"/>
      <c r="U962" s="160"/>
      <c r="V962" s="160"/>
      <c r="W962" s="160"/>
      <c r="X962" s="150"/>
      <c r="Y962" s="150"/>
      <c r="Z962" s="150"/>
      <c r="AA962" s="150"/>
      <c r="AB962" s="150"/>
      <c r="AC962" s="150"/>
      <c r="AD962" s="150"/>
      <c r="AE962" s="150"/>
      <c r="AF962" s="150"/>
      <c r="AG962" s="150" t="s">
        <v>315</v>
      </c>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ht="22.5" outlineLevel="1" x14ac:dyDescent="0.2">
      <c r="A963" s="174">
        <v>458</v>
      </c>
      <c r="B963" s="175" t="s">
        <v>2724</v>
      </c>
      <c r="C963" s="185" t="s">
        <v>2725</v>
      </c>
      <c r="D963" s="176" t="s">
        <v>460</v>
      </c>
      <c r="E963" s="177">
        <v>65</v>
      </c>
      <c r="F963" s="178"/>
      <c r="G963" s="179">
        <f>ROUND(E963*F963,2)</f>
        <v>0</v>
      </c>
      <c r="H963" s="178"/>
      <c r="I963" s="179">
        <f>ROUND(E963*H963,2)</f>
        <v>0</v>
      </c>
      <c r="J963" s="178"/>
      <c r="K963" s="179">
        <f>ROUND(E963*J963,2)</f>
        <v>0</v>
      </c>
      <c r="L963" s="179">
        <v>21</v>
      </c>
      <c r="M963" s="179">
        <f>G963*(1+L963/100)</f>
        <v>0</v>
      </c>
      <c r="N963" s="179">
        <v>0</v>
      </c>
      <c r="O963" s="179">
        <f>ROUND(E963*N963,2)</f>
        <v>0</v>
      </c>
      <c r="P963" s="179">
        <v>0</v>
      </c>
      <c r="Q963" s="179">
        <f>ROUND(E963*P963,2)</f>
        <v>0</v>
      </c>
      <c r="R963" s="179"/>
      <c r="S963" s="179" t="s">
        <v>342</v>
      </c>
      <c r="T963" s="180" t="s">
        <v>311</v>
      </c>
      <c r="U963" s="160">
        <v>0</v>
      </c>
      <c r="V963" s="160">
        <f>ROUND(E963*U963,2)</f>
        <v>0</v>
      </c>
      <c r="W963" s="160"/>
      <c r="X963" s="150"/>
      <c r="Y963" s="150"/>
      <c r="Z963" s="150"/>
      <c r="AA963" s="150"/>
      <c r="AB963" s="150"/>
      <c r="AC963" s="150"/>
      <c r="AD963" s="150"/>
      <c r="AE963" s="150"/>
      <c r="AF963" s="150"/>
      <c r="AG963" s="150" t="s">
        <v>499</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
      <c r="A964" s="157"/>
      <c r="B964" s="158"/>
      <c r="C964" s="242"/>
      <c r="D964" s="243"/>
      <c r="E964" s="243"/>
      <c r="F964" s="243"/>
      <c r="G964" s="243"/>
      <c r="H964" s="160"/>
      <c r="I964" s="160"/>
      <c r="J964" s="160"/>
      <c r="K964" s="160"/>
      <c r="L964" s="160"/>
      <c r="M964" s="160"/>
      <c r="N964" s="160"/>
      <c r="O964" s="160"/>
      <c r="P964" s="160"/>
      <c r="Q964" s="160"/>
      <c r="R964" s="160"/>
      <c r="S964" s="160"/>
      <c r="T964" s="160"/>
      <c r="U964" s="160"/>
      <c r="V964" s="160"/>
      <c r="W964" s="160"/>
      <c r="X964" s="150"/>
      <c r="Y964" s="150"/>
      <c r="Z964" s="150"/>
      <c r="AA964" s="150"/>
      <c r="AB964" s="150"/>
      <c r="AC964" s="150"/>
      <c r="AD964" s="150"/>
      <c r="AE964" s="150"/>
      <c r="AF964" s="150"/>
      <c r="AG964" s="150" t="s">
        <v>315</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ht="22.5" outlineLevel="1" x14ac:dyDescent="0.2">
      <c r="A965" s="174">
        <v>459</v>
      </c>
      <c r="B965" s="175" t="s">
        <v>2726</v>
      </c>
      <c r="C965" s="185" t="s">
        <v>2727</v>
      </c>
      <c r="D965" s="176" t="s">
        <v>460</v>
      </c>
      <c r="E965" s="177">
        <v>165</v>
      </c>
      <c r="F965" s="178"/>
      <c r="G965" s="179">
        <f>ROUND(E965*F965,2)</f>
        <v>0</v>
      </c>
      <c r="H965" s="178"/>
      <c r="I965" s="179">
        <f>ROUND(E965*H965,2)</f>
        <v>0</v>
      </c>
      <c r="J965" s="178"/>
      <c r="K965" s="179">
        <f>ROUND(E965*J965,2)</f>
        <v>0</v>
      </c>
      <c r="L965" s="179">
        <v>21</v>
      </c>
      <c r="M965" s="179">
        <f>G965*(1+L965/100)</f>
        <v>0</v>
      </c>
      <c r="N965" s="179">
        <v>0</v>
      </c>
      <c r="O965" s="179">
        <f>ROUND(E965*N965,2)</f>
        <v>0</v>
      </c>
      <c r="P965" s="179">
        <v>0</v>
      </c>
      <c r="Q965" s="179">
        <f>ROUND(E965*P965,2)</f>
        <v>0</v>
      </c>
      <c r="R965" s="179"/>
      <c r="S965" s="179" t="s">
        <v>342</v>
      </c>
      <c r="T965" s="180" t="s">
        <v>311</v>
      </c>
      <c r="U965" s="160">
        <v>0</v>
      </c>
      <c r="V965" s="160">
        <f>ROUND(E965*U965,2)</f>
        <v>0</v>
      </c>
      <c r="W965" s="160"/>
      <c r="X965" s="150"/>
      <c r="Y965" s="150"/>
      <c r="Z965" s="150"/>
      <c r="AA965" s="150"/>
      <c r="AB965" s="150"/>
      <c r="AC965" s="150"/>
      <c r="AD965" s="150"/>
      <c r="AE965" s="150"/>
      <c r="AF965" s="150"/>
      <c r="AG965" s="150" t="s">
        <v>499</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57"/>
      <c r="B966" s="158"/>
      <c r="C966" s="242"/>
      <c r="D966" s="243"/>
      <c r="E966" s="243"/>
      <c r="F966" s="243"/>
      <c r="G966" s="243"/>
      <c r="H966" s="160"/>
      <c r="I966" s="160"/>
      <c r="J966" s="160"/>
      <c r="K966" s="160"/>
      <c r="L966" s="160"/>
      <c r="M966" s="160"/>
      <c r="N966" s="160"/>
      <c r="O966" s="160"/>
      <c r="P966" s="160"/>
      <c r="Q966" s="160"/>
      <c r="R966" s="160"/>
      <c r="S966" s="160"/>
      <c r="T966" s="160"/>
      <c r="U966" s="160"/>
      <c r="V966" s="160"/>
      <c r="W966" s="160"/>
      <c r="X966" s="150"/>
      <c r="Y966" s="150"/>
      <c r="Z966" s="150"/>
      <c r="AA966" s="150"/>
      <c r="AB966" s="150"/>
      <c r="AC966" s="150"/>
      <c r="AD966" s="150"/>
      <c r="AE966" s="150"/>
      <c r="AF966" s="150"/>
      <c r="AG966" s="150" t="s">
        <v>315</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ht="22.5" outlineLevel="1" x14ac:dyDescent="0.2">
      <c r="A967" s="174">
        <v>460</v>
      </c>
      <c r="B967" s="175" t="s">
        <v>2728</v>
      </c>
      <c r="C967" s="185" t="s">
        <v>2729</v>
      </c>
      <c r="D967" s="176" t="s">
        <v>460</v>
      </c>
      <c r="E967" s="177">
        <v>130</v>
      </c>
      <c r="F967" s="178"/>
      <c r="G967" s="179">
        <f>ROUND(E967*F967,2)</f>
        <v>0</v>
      </c>
      <c r="H967" s="178"/>
      <c r="I967" s="179">
        <f>ROUND(E967*H967,2)</f>
        <v>0</v>
      </c>
      <c r="J967" s="178"/>
      <c r="K967" s="179">
        <f>ROUND(E967*J967,2)</f>
        <v>0</v>
      </c>
      <c r="L967" s="179">
        <v>21</v>
      </c>
      <c r="M967" s="179">
        <f>G967*(1+L967/100)</f>
        <v>0</v>
      </c>
      <c r="N967" s="179">
        <v>0</v>
      </c>
      <c r="O967" s="179">
        <f>ROUND(E967*N967,2)</f>
        <v>0</v>
      </c>
      <c r="P967" s="179">
        <v>0</v>
      </c>
      <c r="Q967" s="179">
        <f>ROUND(E967*P967,2)</f>
        <v>0</v>
      </c>
      <c r="R967" s="179"/>
      <c r="S967" s="179" t="s">
        <v>342</v>
      </c>
      <c r="T967" s="180" t="s">
        <v>311</v>
      </c>
      <c r="U967" s="160">
        <v>0</v>
      </c>
      <c r="V967" s="160">
        <f>ROUND(E967*U967,2)</f>
        <v>0</v>
      </c>
      <c r="W967" s="160"/>
      <c r="X967" s="150"/>
      <c r="Y967" s="150"/>
      <c r="Z967" s="150"/>
      <c r="AA967" s="150"/>
      <c r="AB967" s="150"/>
      <c r="AC967" s="150"/>
      <c r="AD967" s="150"/>
      <c r="AE967" s="150"/>
      <c r="AF967" s="150"/>
      <c r="AG967" s="150" t="s">
        <v>499</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57"/>
      <c r="B968" s="158"/>
      <c r="C968" s="242"/>
      <c r="D968" s="243"/>
      <c r="E968" s="243"/>
      <c r="F968" s="243"/>
      <c r="G968" s="243"/>
      <c r="H968" s="160"/>
      <c r="I968" s="160"/>
      <c r="J968" s="160"/>
      <c r="K968" s="160"/>
      <c r="L968" s="160"/>
      <c r="M968" s="160"/>
      <c r="N968" s="160"/>
      <c r="O968" s="160"/>
      <c r="P968" s="160"/>
      <c r="Q968" s="160"/>
      <c r="R968" s="160"/>
      <c r="S968" s="160"/>
      <c r="T968" s="160"/>
      <c r="U968" s="160"/>
      <c r="V968" s="160"/>
      <c r="W968" s="160"/>
      <c r="X968" s="150"/>
      <c r="Y968" s="150"/>
      <c r="Z968" s="150"/>
      <c r="AA968" s="150"/>
      <c r="AB968" s="150"/>
      <c r="AC968" s="150"/>
      <c r="AD968" s="150"/>
      <c r="AE968" s="150"/>
      <c r="AF968" s="150"/>
      <c r="AG968" s="150" t="s">
        <v>315</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ht="22.5" outlineLevel="1" x14ac:dyDescent="0.2">
      <c r="A969" s="174">
        <v>461</v>
      </c>
      <c r="B969" s="175" t="s">
        <v>2730</v>
      </c>
      <c r="C969" s="185" t="s">
        <v>2731</v>
      </c>
      <c r="D969" s="176" t="s">
        <v>460</v>
      </c>
      <c r="E969" s="177">
        <v>130</v>
      </c>
      <c r="F969" s="178"/>
      <c r="G969" s="179">
        <f>ROUND(E969*F969,2)</f>
        <v>0</v>
      </c>
      <c r="H969" s="178"/>
      <c r="I969" s="179">
        <f>ROUND(E969*H969,2)</f>
        <v>0</v>
      </c>
      <c r="J969" s="178"/>
      <c r="K969" s="179">
        <f>ROUND(E969*J969,2)</f>
        <v>0</v>
      </c>
      <c r="L969" s="179">
        <v>21</v>
      </c>
      <c r="M969" s="179">
        <f>G969*(1+L969/100)</f>
        <v>0</v>
      </c>
      <c r="N969" s="179">
        <v>0</v>
      </c>
      <c r="O969" s="179">
        <f>ROUND(E969*N969,2)</f>
        <v>0</v>
      </c>
      <c r="P969" s="179">
        <v>0</v>
      </c>
      <c r="Q969" s="179">
        <f>ROUND(E969*P969,2)</f>
        <v>0</v>
      </c>
      <c r="R969" s="179"/>
      <c r="S969" s="179" t="s">
        <v>342</v>
      </c>
      <c r="T969" s="180" t="s">
        <v>311</v>
      </c>
      <c r="U969" s="160">
        <v>0</v>
      </c>
      <c r="V969" s="160">
        <f>ROUND(E969*U969,2)</f>
        <v>0</v>
      </c>
      <c r="W969" s="160"/>
      <c r="X969" s="150"/>
      <c r="Y969" s="150"/>
      <c r="Z969" s="150"/>
      <c r="AA969" s="150"/>
      <c r="AB969" s="150"/>
      <c r="AC969" s="150"/>
      <c r="AD969" s="150"/>
      <c r="AE969" s="150"/>
      <c r="AF969" s="150"/>
      <c r="AG969" s="150" t="s">
        <v>499</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1" x14ac:dyDescent="0.2">
      <c r="A970" s="157"/>
      <c r="B970" s="158"/>
      <c r="C970" s="242"/>
      <c r="D970" s="243"/>
      <c r="E970" s="243"/>
      <c r="F970" s="243"/>
      <c r="G970" s="243"/>
      <c r="H970" s="160"/>
      <c r="I970" s="160"/>
      <c r="J970" s="160"/>
      <c r="K970" s="160"/>
      <c r="L970" s="160"/>
      <c r="M970" s="160"/>
      <c r="N970" s="160"/>
      <c r="O970" s="160"/>
      <c r="P970" s="160"/>
      <c r="Q970" s="160"/>
      <c r="R970" s="160"/>
      <c r="S970" s="160"/>
      <c r="T970" s="160"/>
      <c r="U970" s="160"/>
      <c r="V970" s="160"/>
      <c r="W970" s="160"/>
      <c r="X970" s="150"/>
      <c r="Y970" s="150"/>
      <c r="Z970" s="150"/>
      <c r="AA970" s="150"/>
      <c r="AB970" s="150"/>
      <c r="AC970" s="150"/>
      <c r="AD970" s="150"/>
      <c r="AE970" s="150"/>
      <c r="AF970" s="150"/>
      <c r="AG970" s="150" t="s">
        <v>315</v>
      </c>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74">
        <v>462</v>
      </c>
      <c r="B971" s="175" t="s">
        <v>2732</v>
      </c>
      <c r="C971" s="185" t="s">
        <v>2733</v>
      </c>
      <c r="D971" s="176" t="s">
        <v>460</v>
      </c>
      <c r="E971" s="177">
        <v>810</v>
      </c>
      <c r="F971" s="178"/>
      <c r="G971" s="179">
        <f>ROUND(E971*F971,2)</f>
        <v>0</v>
      </c>
      <c r="H971" s="178"/>
      <c r="I971" s="179">
        <f>ROUND(E971*H971,2)</f>
        <v>0</v>
      </c>
      <c r="J971" s="178"/>
      <c r="K971" s="179">
        <f>ROUND(E971*J971,2)</f>
        <v>0</v>
      </c>
      <c r="L971" s="179">
        <v>21</v>
      </c>
      <c r="M971" s="179">
        <f>G971*(1+L971/100)</f>
        <v>0</v>
      </c>
      <c r="N971" s="179">
        <v>0</v>
      </c>
      <c r="O971" s="179">
        <f>ROUND(E971*N971,2)</f>
        <v>0</v>
      </c>
      <c r="P971" s="179">
        <v>0</v>
      </c>
      <c r="Q971" s="179">
        <f>ROUND(E971*P971,2)</f>
        <v>0</v>
      </c>
      <c r="R971" s="179"/>
      <c r="S971" s="179" t="s">
        <v>342</v>
      </c>
      <c r="T971" s="180" t="s">
        <v>311</v>
      </c>
      <c r="U971" s="160">
        <v>0</v>
      </c>
      <c r="V971" s="160">
        <f>ROUND(E971*U971,2)</f>
        <v>0</v>
      </c>
      <c r="W971" s="160"/>
      <c r="X971" s="150"/>
      <c r="Y971" s="150"/>
      <c r="Z971" s="150"/>
      <c r="AA971" s="150"/>
      <c r="AB971" s="150"/>
      <c r="AC971" s="150"/>
      <c r="AD971" s="150"/>
      <c r="AE971" s="150"/>
      <c r="AF971" s="150"/>
      <c r="AG971" s="150" t="s">
        <v>499</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57"/>
      <c r="B972" s="158"/>
      <c r="C972" s="242"/>
      <c r="D972" s="243"/>
      <c r="E972" s="243"/>
      <c r="F972" s="243"/>
      <c r="G972" s="243"/>
      <c r="H972" s="160"/>
      <c r="I972" s="160"/>
      <c r="J972" s="160"/>
      <c r="K972" s="160"/>
      <c r="L972" s="160"/>
      <c r="M972" s="160"/>
      <c r="N972" s="160"/>
      <c r="O972" s="160"/>
      <c r="P972" s="160"/>
      <c r="Q972" s="160"/>
      <c r="R972" s="160"/>
      <c r="S972" s="160"/>
      <c r="T972" s="160"/>
      <c r="U972" s="160"/>
      <c r="V972" s="160"/>
      <c r="W972" s="160"/>
      <c r="X972" s="150"/>
      <c r="Y972" s="150"/>
      <c r="Z972" s="150"/>
      <c r="AA972" s="150"/>
      <c r="AB972" s="150"/>
      <c r="AC972" s="150"/>
      <c r="AD972" s="150"/>
      <c r="AE972" s="150"/>
      <c r="AF972" s="150"/>
      <c r="AG972" s="150" t="s">
        <v>315</v>
      </c>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74">
        <v>463</v>
      </c>
      <c r="B973" s="175" t="s">
        <v>2734</v>
      </c>
      <c r="C973" s="185" t="s">
        <v>2735</v>
      </c>
      <c r="D973" s="176" t="s">
        <v>929</v>
      </c>
      <c r="E973" s="177">
        <v>276</v>
      </c>
      <c r="F973" s="178"/>
      <c r="G973" s="179">
        <f>ROUND(E973*F973,2)</f>
        <v>0</v>
      </c>
      <c r="H973" s="178"/>
      <c r="I973" s="179">
        <f>ROUND(E973*H973,2)</f>
        <v>0</v>
      </c>
      <c r="J973" s="178"/>
      <c r="K973" s="179">
        <f>ROUND(E973*J973,2)</f>
        <v>0</v>
      </c>
      <c r="L973" s="179">
        <v>21</v>
      </c>
      <c r="M973" s="179">
        <f>G973*(1+L973/100)</f>
        <v>0</v>
      </c>
      <c r="N973" s="179">
        <v>0</v>
      </c>
      <c r="O973" s="179">
        <f>ROUND(E973*N973,2)</f>
        <v>0</v>
      </c>
      <c r="P973" s="179">
        <v>0</v>
      </c>
      <c r="Q973" s="179">
        <f>ROUND(E973*P973,2)</f>
        <v>0</v>
      </c>
      <c r="R973" s="179"/>
      <c r="S973" s="179" t="s">
        <v>342</v>
      </c>
      <c r="T973" s="180" t="s">
        <v>311</v>
      </c>
      <c r="U973" s="160">
        <v>0</v>
      </c>
      <c r="V973" s="160">
        <f>ROUND(E973*U973,2)</f>
        <v>0</v>
      </c>
      <c r="W973" s="160"/>
      <c r="X973" s="150"/>
      <c r="Y973" s="150"/>
      <c r="Z973" s="150"/>
      <c r="AA973" s="150"/>
      <c r="AB973" s="150"/>
      <c r="AC973" s="150"/>
      <c r="AD973" s="150"/>
      <c r="AE973" s="150"/>
      <c r="AF973" s="150"/>
      <c r="AG973" s="150" t="s">
        <v>499</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
      <c r="A974" s="157"/>
      <c r="B974" s="158"/>
      <c r="C974" s="242"/>
      <c r="D974" s="243"/>
      <c r="E974" s="243"/>
      <c r="F974" s="243"/>
      <c r="G974" s="243"/>
      <c r="H974" s="160"/>
      <c r="I974" s="160"/>
      <c r="J974" s="160"/>
      <c r="K974" s="160"/>
      <c r="L974" s="160"/>
      <c r="M974" s="160"/>
      <c r="N974" s="160"/>
      <c r="O974" s="160"/>
      <c r="P974" s="160"/>
      <c r="Q974" s="160"/>
      <c r="R974" s="160"/>
      <c r="S974" s="160"/>
      <c r="T974" s="160"/>
      <c r="U974" s="160"/>
      <c r="V974" s="160"/>
      <c r="W974" s="160"/>
      <c r="X974" s="150"/>
      <c r="Y974" s="150"/>
      <c r="Z974" s="150"/>
      <c r="AA974" s="150"/>
      <c r="AB974" s="150"/>
      <c r="AC974" s="150"/>
      <c r="AD974" s="150"/>
      <c r="AE974" s="150"/>
      <c r="AF974" s="150"/>
      <c r="AG974" s="150" t="s">
        <v>315</v>
      </c>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74">
        <v>464</v>
      </c>
      <c r="B975" s="175" t="s">
        <v>2736</v>
      </c>
      <c r="C975" s="185" t="s">
        <v>2737</v>
      </c>
      <c r="D975" s="176" t="s">
        <v>929</v>
      </c>
      <c r="E975" s="177">
        <v>4</v>
      </c>
      <c r="F975" s="178"/>
      <c r="G975" s="179">
        <f>ROUND(E975*F975,2)</f>
        <v>0</v>
      </c>
      <c r="H975" s="178"/>
      <c r="I975" s="179">
        <f>ROUND(E975*H975,2)</f>
        <v>0</v>
      </c>
      <c r="J975" s="178"/>
      <c r="K975" s="179">
        <f>ROUND(E975*J975,2)</f>
        <v>0</v>
      </c>
      <c r="L975" s="179">
        <v>21</v>
      </c>
      <c r="M975" s="179">
        <f>G975*(1+L975/100)</f>
        <v>0</v>
      </c>
      <c r="N975" s="179">
        <v>0</v>
      </c>
      <c r="O975" s="179">
        <f>ROUND(E975*N975,2)</f>
        <v>0</v>
      </c>
      <c r="P975" s="179">
        <v>0</v>
      </c>
      <c r="Q975" s="179">
        <f>ROUND(E975*P975,2)</f>
        <v>0</v>
      </c>
      <c r="R975" s="179"/>
      <c r="S975" s="179" t="s">
        <v>342</v>
      </c>
      <c r="T975" s="180" t="s">
        <v>311</v>
      </c>
      <c r="U975" s="160">
        <v>0</v>
      </c>
      <c r="V975" s="160">
        <f>ROUND(E975*U975,2)</f>
        <v>0</v>
      </c>
      <c r="W975" s="160"/>
      <c r="X975" s="150"/>
      <c r="Y975" s="150"/>
      <c r="Z975" s="150"/>
      <c r="AA975" s="150"/>
      <c r="AB975" s="150"/>
      <c r="AC975" s="150"/>
      <c r="AD975" s="150"/>
      <c r="AE975" s="150"/>
      <c r="AF975" s="150"/>
      <c r="AG975" s="150" t="s">
        <v>499</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242"/>
      <c r="D976" s="243"/>
      <c r="E976" s="243"/>
      <c r="F976" s="243"/>
      <c r="G976" s="243"/>
      <c r="H976" s="160"/>
      <c r="I976" s="160"/>
      <c r="J976" s="160"/>
      <c r="K976" s="160"/>
      <c r="L976" s="160"/>
      <c r="M976" s="160"/>
      <c r="N976" s="160"/>
      <c r="O976" s="160"/>
      <c r="P976" s="160"/>
      <c r="Q976" s="160"/>
      <c r="R976" s="160"/>
      <c r="S976" s="160"/>
      <c r="T976" s="160"/>
      <c r="U976" s="160"/>
      <c r="V976" s="160"/>
      <c r="W976" s="160"/>
      <c r="X976" s="150"/>
      <c r="Y976" s="150"/>
      <c r="Z976" s="150"/>
      <c r="AA976" s="150"/>
      <c r="AB976" s="150"/>
      <c r="AC976" s="150"/>
      <c r="AD976" s="150"/>
      <c r="AE976" s="150"/>
      <c r="AF976" s="150"/>
      <c r="AG976" s="150" t="s">
        <v>315</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74">
        <v>465</v>
      </c>
      <c r="B977" s="175" t="s">
        <v>2738</v>
      </c>
      <c r="C977" s="185" t="s">
        <v>2739</v>
      </c>
      <c r="D977" s="176" t="s">
        <v>929</v>
      </c>
      <c r="E977" s="177">
        <v>8</v>
      </c>
      <c r="F977" s="178"/>
      <c r="G977" s="179">
        <f>ROUND(E977*F977,2)</f>
        <v>0</v>
      </c>
      <c r="H977" s="178"/>
      <c r="I977" s="179">
        <f>ROUND(E977*H977,2)</f>
        <v>0</v>
      </c>
      <c r="J977" s="178"/>
      <c r="K977" s="179">
        <f>ROUND(E977*J977,2)</f>
        <v>0</v>
      </c>
      <c r="L977" s="179">
        <v>21</v>
      </c>
      <c r="M977" s="179">
        <f>G977*(1+L977/100)</f>
        <v>0</v>
      </c>
      <c r="N977" s="179">
        <v>0</v>
      </c>
      <c r="O977" s="179">
        <f>ROUND(E977*N977,2)</f>
        <v>0</v>
      </c>
      <c r="P977" s="179">
        <v>0</v>
      </c>
      <c r="Q977" s="179">
        <f>ROUND(E977*P977,2)</f>
        <v>0</v>
      </c>
      <c r="R977" s="179"/>
      <c r="S977" s="179" t="s">
        <v>342</v>
      </c>
      <c r="T977" s="180" t="s">
        <v>311</v>
      </c>
      <c r="U977" s="160">
        <v>0</v>
      </c>
      <c r="V977" s="160">
        <f>ROUND(E977*U977,2)</f>
        <v>0</v>
      </c>
      <c r="W977" s="160"/>
      <c r="X977" s="150"/>
      <c r="Y977" s="150"/>
      <c r="Z977" s="150"/>
      <c r="AA977" s="150"/>
      <c r="AB977" s="150"/>
      <c r="AC977" s="150"/>
      <c r="AD977" s="150"/>
      <c r="AE977" s="150"/>
      <c r="AF977" s="150"/>
      <c r="AG977" s="150" t="s">
        <v>499</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
      <c r="A978" s="157"/>
      <c r="B978" s="158"/>
      <c r="C978" s="242"/>
      <c r="D978" s="243"/>
      <c r="E978" s="243"/>
      <c r="F978" s="243"/>
      <c r="G978" s="243"/>
      <c r="H978" s="160"/>
      <c r="I978" s="160"/>
      <c r="J978" s="160"/>
      <c r="K978" s="160"/>
      <c r="L978" s="160"/>
      <c r="M978" s="160"/>
      <c r="N978" s="160"/>
      <c r="O978" s="160"/>
      <c r="P978" s="160"/>
      <c r="Q978" s="160"/>
      <c r="R978" s="160"/>
      <c r="S978" s="160"/>
      <c r="T978" s="160"/>
      <c r="U978" s="160"/>
      <c r="V978" s="160"/>
      <c r="W978" s="160"/>
      <c r="X978" s="150"/>
      <c r="Y978" s="150"/>
      <c r="Z978" s="150"/>
      <c r="AA978" s="150"/>
      <c r="AB978" s="150"/>
      <c r="AC978" s="150"/>
      <c r="AD978" s="150"/>
      <c r="AE978" s="150"/>
      <c r="AF978" s="150"/>
      <c r="AG978" s="150" t="s">
        <v>315</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1" x14ac:dyDescent="0.2">
      <c r="A979" s="174">
        <v>466</v>
      </c>
      <c r="B979" s="175" t="s">
        <v>2740</v>
      </c>
      <c r="C979" s="185" t="s">
        <v>2741</v>
      </c>
      <c r="D979" s="176" t="s">
        <v>929</v>
      </c>
      <c r="E979" s="177">
        <v>8</v>
      </c>
      <c r="F979" s="178"/>
      <c r="G979" s="179">
        <f>ROUND(E979*F979,2)</f>
        <v>0</v>
      </c>
      <c r="H979" s="178"/>
      <c r="I979" s="179">
        <f>ROUND(E979*H979,2)</f>
        <v>0</v>
      </c>
      <c r="J979" s="178"/>
      <c r="K979" s="179">
        <f>ROUND(E979*J979,2)</f>
        <v>0</v>
      </c>
      <c r="L979" s="179">
        <v>21</v>
      </c>
      <c r="M979" s="179">
        <f>G979*(1+L979/100)</f>
        <v>0</v>
      </c>
      <c r="N979" s="179">
        <v>0</v>
      </c>
      <c r="O979" s="179">
        <f>ROUND(E979*N979,2)</f>
        <v>0</v>
      </c>
      <c r="P979" s="179">
        <v>0</v>
      </c>
      <c r="Q979" s="179">
        <f>ROUND(E979*P979,2)</f>
        <v>0</v>
      </c>
      <c r="R979" s="179"/>
      <c r="S979" s="179" t="s">
        <v>342</v>
      </c>
      <c r="T979" s="180" t="s">
        <v>311</v>
      </c>
      <c r="U979" s="160">
        <v>0</v>
      </c>
      <c r="V979" s="160">
        <f>ROUND(E979*U979,2)</f>
        <v>0</v>
      </c>
      <c r="W979" s="160"/>
      <c r="X979" s="150"/>
      <c r="Y979" s="150"/>
      <c r="Z979" s="150"/>
      <c r="AA979" s="150"/>
      <c r="AB979" s="150"/>
      <c r="AC979" s="150"/>
      <c r="AD979" s="150"/>
      <c r="AE979" s="150"/>
      <c r="AF979" s="150"/>
      <c r="AG979" s="150" t="s">
        <v>499</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242"/>
      <c r="D980" s="243"/>
      <c r="E980" s="243"/>
      <c r="F980" s="243"/>
      <c r="G980" s="243"/>
      <c r="H980" s="160"/>
      <c r="I980" s="160"/>
      <c r="J980" s="160"/>
      <c r="K980" s="160"/>
      <c r="L980" s="160"/>
      <c r="M980" s="160"/>
      <c r="N980" s="160"/>
      <c r="O980" s="160"/>
      <c r="P980" s="160"/>
      <c r="Q980" s="160"/>
      <c r="R980" s="160"/>
      <c r="S980" s="160"/>
      <c r="T980" s="160"/>
      <c r="U980" s="160"/>
      <c r="V980" s="160"/>
      <c r="W980" s="160"/>
      <c r="X980" s="150"/>
      <c r="Y980" s="150"/>
      <c r="Z980" s="150"/>
      <c r="AA980" s="150"/>
      <c r="AB980" s="150"/>
      <c r="AC980" s="150"/>
      <c r="AD980" s="150"/>
      <c r="AE980" s="150"/>
      <c r="AF980" s="150"/>
      <c r="AG980" s="150" t="s">
        <v>315</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74">
        <v>467</v>
      </c>
      <c r="B981" s="175" t="s">
        <v>2742</v>
      </c>
      <c r="C981" s="185" t="s">
        <v>2743</v>
      </c>
      <c r="D981" s="176" t="s">
        <v>929</v>
      </c>
      <c r="E981" s="177">
        <v>8</v>
      </c>
      <c r="F981" s="178"/>
      <c r="G981" s="179">
        <f>ROUND(E981*F981,2)</f>
        <v>0</v>
      </c>
      <c r="H981" s="178"/>
      <c r="I981" s="179">
        <f>ROUND(E981*H981,2)</f>
        <v>0</v>
      </c>
      <c r="J981" s="178"/>
      <c r="K981" s="179">
        <f>ROUND(E981*J981,2)</f>
        <v>0</v>
      </c>
      <c r="L981" s="179">
        <v>21</v>
      </c>
      <c r="M981" s="179">
        <f>G981*(1+L981/100)</f>
        <v>0</v>
      </c>
      <c r="N981" s="179">
        <v>0</v>
      </c>
      <c r="O981" s="179">
        <f>ROUND(E981*N981,2)</f>
        <v>0</v>
      </c>
      <c r="P981" s="179">
        <v>0</v>
      </c>
      <c r="Q981" s="179">
        <f>ROUND(E981*P981,2)</f>
        <v>0</v>
      </c>
      <c r="R981" s="179"/>
      <c r="S981" s="179" t="s">
        <v>342</v>
      </c>
      <c r="T981" s="180" t="s">
        <v>311</v>
      </c>
      <c r="U981" s="160">
        <v>0</v>
      </c>
      <c r="V981" s="160">
        <f>ROUND(E981*U981,2)</f>
        <v>0</v>
      </c>
      <c r="W981" s="160"/>
      <c r="X981" s="150"/>
      <c r="Y981" s="150"/>
      <c r="Z981" s="150"/>
      <c r="AA981" s="150"/>
      <c r="AB981" s="150"/>
      <c r="AC981" s="150"/>
      <c r="AD981" s="150"/>
      <c r="AE981" s="150"/>
      <c r="AF981" s="150"/>
      <c r="AG981" s="150" t="s">
        <v>499</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242"/>
      <c r="D982" s="243"/>
      <c r="E982" s="243"/>
      <c r="F982" s="243"/>
      <c r="G982" s="243"/>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315</v>
      </c>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74">
        <v>468</v>
      </c>
      <c r="B983" s="175" t="s">
        <v>2744</v>
      </c>
      <c r="C983" s="185" t="s">
        <v>2745</v>
      </c>
      <c r="D983" s="176" t="s">
        <v>405</v>
      </c>
      <c r="E983" s="177">
        <v>9</v>
      </c>
      <c r="F983" s="178"/>
      <c r="G983" s="179">
        <f>ROUND(E983*F983,2)</f>
        <v>0</v>
      </c>
      <c r="H983" s="178"/>
      <c r="I983" s="179">
        <f>ROUND(E983*H983,2)</f>
        <v>0</v>
      </c>
      <c r="J983" s="178"/>
      <c r="K983" s="179">
        <f>ROUND(E983*J983,2)</f>
        <v>0</v>
      </c>
      <c r="L983" s="179">
        <v>21</v>
      </c>
      <c r="M983" s="179">
        <f>G983*(1+L983/100)</f>
        <v>0</v>
      </c>
      <c r="N983" s="179">
        <v>0</v>
      </c>
      <c r="O983" s="179">
        <f>ROUND(E983*N983,2)</f>
        <v>0</v>
      </c>
      <c r="P983" s="179">
        <v>0</v>
      </c>
      <c r="Q983" s="179">
        <f>ROUND(E983*P983,2)</f>
        <v>0</v>
      </c>
      <c r="R983" s="179"/>
      <c r="S983" s="179" t="s">
        <v>342</v>
      </c>
      <c r="T983" s="180" t="s">
        <v>311</v>
      </c>
      <c r="U983" s="160">
        <v>0</v>
      </c>
      <c r="V983" s="160">
        <f>ROUND(E983*U983,2)</f>
        <v>0</v>
      </c>
      <c r="W983" s="160"/>
      <c r="X983" s="150"/>
      <c r="Y983" s="150"/>
      <c r="Z983" s="150"/>
      <c r="AA983" s="150"/>
      <c r="AB983" s="150"/>
      <c r="AC983" s="150"/>
      <c r="AD983" s="150"/>
      <c r="AE983" s="150"/>
      <c r="AF983" s="150"/>
      <c r="AG983" s="150" t="s">
        <v>499</v>
      </c>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242"/>
      <c r="D984" s="243"/>
      <c r="E984" s="243"/>
      <c r="F984" s="243"/>
      <c r="G984" s="243"/>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315</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ht="22.5" outlineLevel="1" x14ac:dyDescent="0.2">
      <c r="A985" s="174">
        <v>469</v>
      </c>
      <c r="B985" s="175" t="s">
        <v>2746</v>
      </c>
      <c r="C985" s="185" t="s">
        <v>2747</v>
      </c>
      <c r="D985" s="176" t="s">
        <v>460</v>
      </c>
      <c r="E985" s="177">
        <v>220</v>
      </c>
      <c r="F985" s="178"/>
      <c r="G985" s="179">
        <f>ROUND(E985*F985,2)</f>
        <v>0</v>
      </c>
      <c r="H985" s="178"/>
      <c r="I985" s="179">
        <f>ROUND(E985*H985,2)</f>
        <v>0</v>
      </c>
      <c r="J985" s="178"/>
      <c r="K985" s="179">
        <f>ROUND(E985*J985,2)</f>
        <v>0</v>
      </c>
      <c r="L985" s="179">
        <v>21</v>
      </c>
      <c r="M985" s="179">
        <f>G985*(1+L985/100)</f>
        <v>0</v>
      </c>
      <c r="N985" s="179">
        <v>0</v>
      </c>
      <c r="O985" s="179">
        <f>ROUND(E985*N985,2)</f>
        <v>0</v>
      </c>
      <c r="P985" s="179">
        <v>0</v>
      </c>
      <c r="Q985" s="179">
        <f>ROUND(E985*P985,2)</f>
        <v>0</v>
      </c>
      <c r="R985" s="179"/>
      <c r="S985" s="179" t="s">
        <v>342</v>
      </c>
      <c r="T985" s="180" t="s">
        <v>311</v>
      </c>
      <c r="U985" s="160">
        <v>0</v>
      </c>
      <c r="V985" s="160">
        <f>ROUND(E985*U985,2)</f>
        <v>0</v>
      </c>
      <c r="W985" s="160"/>
      <c r="X985" s="150"/>
      <c r="Y985" s="150"/>
      <c r="Z985" s="150"/>
      <c r="AA985" s="150"/>
      <c r="AB985" s="150"/>
      <c r="AC985" s="150"/>
      <c r="AD985" s="150"/>
      <c r="AE985" s="150"/>
      <c r="AF985" s="150"/>
      <c r="AG985" s="150" t="s">
        <v>499</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57"/>
      <c r="B986" s="158"/>
      <c r="C986" s="242"/>
      <c r="D986" s="243"/>
      <c r="E986" s="243"/>
      <c r="F986" s="243"/>
      <c r="G986" s="243"/>
      <c r="H986" s="160"/>
      <c r="I986" s="160"/>
      <c r="J986" s="160"/>
      <c r="K986" s="160"/>
      <c r="L986" s="160"/>
      <c r="M986" s="160"/>
      <c r="N986" s="160"/>
      <c r="O986" s="160"/>
      <c r="P986" s="160"/>
      <c r="Q986" s="160"/>
      <c r="R986" s="160"/>
      <c r="S986" s="160"/>
      <c r="T986" s="160"/>
      <c r="U986" s="160"/>
      <c r="V986" s="160"/>
      <c r="W986" s="160"/>
      <c r="X986" s="150"/>
      <c r="Y986" s="150"/>
      <c r="Z986" s="150"/>
      <c r="AA986" s="150"/>
      <c r="AB986" s="150"/>
      <c r="AC986" s="150"/>
      <c r="AD986" s="150"/>
      <c r="AE986" s="150"/>
      <c r="AF986" s="150"/>
      <c r="AG986" s="150" t="s">
        <v>315</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ht="22.5" outlineLevel="1" x14ac:dyDescent="0.2">
      <c r="A987" s="174">
        <v>470</v>
      </c>
      <c r="B987" s="175" t="s">
        <v>2748</v>
      </c>
      <c r="C987" s="185" t="s">
        <v>2749</v>
      </c>
      <c r="D987" s="176" t="s">
        <v>460</v>
      </c>
      <c r="E987" s="177">
        <v>40</v>
      </c>
      <c r="F987" s="178"/>
      <c r="G987" s="179">
        <f>ROUND(E987*F987,2)</f>
        <v>0</v>
      </c>
      <c r="H987" s="178"/>
      <c r="I987" s="179">
        <f>ROUND(E987*H987,2)</f>
        <v>0</v>
      </c>
      <c r="J987" s="178"/>
      <c r="K987" s="179">
        <f>ROUND(E987*J987,2)</f>
        <v>0</v>
      </c>
      <c r="L987" s="179">
        <v>21</v>
      </c>
      <c r="M987" s="179">
        <f>G987*(1+L987/100)</f>
        <v>0</v>
      </c>
      <c r="N987" s="179">
        <v>0</v>
      </c>
      <c r="O987" s="179">
        <f>ROUND(E987*N987,2)</f>
        <v>0</v>
      </c>
      <c r="P987" s="179">
        <v>0</v>
      </c>
      <c r="Q987" s="179">
        <f>ROUND(E987*P987,2)</f>
        <v>0</v>
      </c>
      <c r="R987" s="179"/>
      <c r="S987" s="179" t="s">
        <v>342</v>
      </c>
      <c r="T987" s="180" t="s">
        <v>311</v>
      </c>
      <c r="U987" s="160">
        <v>0</v>
      </c>
      <c r="V987" s="160">
        <f>ROUND(E987*U987,2)</f>
        <v>0</v>
      </c>
      <c r="W987" s="160"/>
      <c r="X987" s="150"/>
      <c r="Y987" s="150"/>
      <c r="Z987" s="150"/>
      <c r="AA987" s="150"/>
      <c r="AB987" s="150"/>
      <c r="AC987" s="150"/>
      <c r="AD987" s="150"/>
      <c r="AE987" s="150"/>
      <c r="AF987" s="150"/>
      <c r="AG987" s="150" t="s">
        <v>499</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242"/>
      <c r="D988" s="243"/>
      <c r="E988" s="243"/>
      <c r="F988" s="243"/>
      <c r="G988" s="243"/>
      <c r="H988" s="160"/>
      <c r="I988" s="160"/>
      <c r="J988" s="160"/>
      <c r="K988" s="160"/>
      <c r="L988" s="160"/>
      <c r="M988" s="160"/>
      <c r="N988" s="160"/>
      <c r="O988" s="160"/>
      <c r="P988" s="160"/>
      <c r="Q988" s="160"/>
      <c r="R988" s="160"/>
      <c r="S988" s="160"/>
      <c r="T988" s="160"/>
      <c r="U988" s="160"/>
      <c r="V988" s="160"/>
      <c r="W988" s="160"/>
      <c r="X988" s="150"/>
      <c r="Y988" s="150"/>
      <c r="Z988" s="150"/>
      <c r="AA988" s="150"/>
      <c r="AB988" s="150"/>
      <c r="AC988" s="150"/>
      <c r="AD988" s="150"/>
      <c r="AE988" s="150"/>
      <c r="AF988" s="150"/>
      <c r="AG988" s="150" t="s">
        <v>315</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ht="22.5" outlineLevel="1" x14ac:dyDescent="0.2">
      <c r="A989" s="174">
        <v>471</v>
      </c>
      <c r="B989" s="175" t="s">
        <v>2750</v>
      </c>
      <c r="C989" s="185" t="s">
        <v>2751</v>
      </c>
      <c r="D989" s="176" t="s">
        <v>460</v>
      </c>
      <c r="E989" s="177">
        <v>90</v>
      </c>
      <c r="F989" s="178"/>
      <c r="G989" s="179">
        <f>ROUND(E989*F989,2)</f>
        <v>0</v>
      </c>
      <c r="H989" s="178"/>
      <c r="I989" s="179">
        <f>ROUND(E989*H989,2)</f>
        <v>0</v>
      </c>
      <c r="J989" s="178"/>
      <c r="K989" s="179">
        <f>ROUND(E989*J989,2)</f>
        <v>0</v>
      </c>
      <c r="L989" s="179">
        <v>21</v>
      </c>
      <c r="M989" s="179">
        <f>G989*(1+L989/100)</f>
        <v>0</v>
      </c>
      <c r="N989" s="179">
        <v>0</v>
      </c>
      <c r="O989" s="179">
        <f>ROUND(E989*N989,2)</f>
        <v>0</v>
      </c>
      <c r="P989" s="179">
        <v>0</v>
      </c>
      <c r="Q989" s="179">
        <f>ROUND(E989*P989,2)</f>
        <v>0</v>
      </c>
      <c r="R989" s="179"/>
      <c r="S989" s="179" t="s">
        <v>342</v>
      </c>
      <c r="T989" s="180" t="s">
        <v>311</v>
      </c>
      <c r="U989" s="160">
        <v>0</v>
      </c>
      <c r="V989" s="160">
        <f>ROUND(E989*U989,2)</f>
        <v>0</v>
      </c>
      <c r="W989" s="160"/>
      <c r="X989" s="150"/>
      <c r="Y989" s="150"/>
      <c r="Z989" s="150"/>
      <c r="AA989" s="150"/>
      <c r="AB989" s="150"/>
      <c r="AC989" s="150"/>
      <c r="AD989" s="150"/>
      <c r="AE989" s="150"/>
      <c r="AF989" s="150"/>
      <c r="AG989" s="150" t="s">
        <v>499</v>
      </c>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242"/>
      <c r="D990" s="243"/>
      <c r="E990" s="243"/>
      <c r="F990" s="243"/>
      <c r="G990" s="243"/>
      <c r="H990" s="160"/>
      <c r="I990" s="160"/>
      <c r="J990" s="160"/>
      <c r="K990" s="160"/>
      <c r="L990" s="160"/>
      <c r="M990" s="160"/>
      <c r="N990" s="160"/>
      <c r="O990" s="160"/>
      <c r="P990" s="160"/>
      <c r="Q990" s="160"/>
      <c r="R990" s="160"/>
      <c r="S990" s="160"/>
      <c r="T990" s="160"/>
      <c r="U990" s="160"/>
      <c r="V990" s="160"/>
      <c r="W990" s="160"/>
      <c r="X990" s="150"/>
      <c r="Y990" s="150"/>
      <c r="Z990" s="150"/>
      <c r="AA990" s="150"/>
      <c r="AB990" s="150"/>
      <c r="AC990" s="150"/>
      <c r="AD990" s="150"/>
      <c r="AE990" s="150"/>
      <c r="AF990" s="150"/>
      <c r="AG990" s="150" t="s">
        <v>315</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ht="22.5" outlineLevel="1" x14ac:dyDescent="0.2">
      <c r="A991" s="174">
        <v>472</v>
      </c>
      <c r="B991" s="175" t="s">
        <v>2752</v>
      </c>
      <c r="C991" s="185" t="s">
        <v>2753</v>
      </c>
      <c r="D991" s="176" t="s">
        <v>460</v>
      </c>
      <c r="E991" s="177">
        <v>235</v>
      </c>
      <c r="F991" s="178"/>
      <c r="G991" s="179">
        <f>ROUND(E991*F991,2)</f>
        <v>0</v>
      </c>
      <c r="H991" s="178"/>
      <c r="I991" s="179">
        <f>ROUND(E991*H991,2)</f>
        <v>0</v>
      </c>
      <c r="J991" s="178"/>
      <c r="K991" s="179">
        <f>ROUND(E991*J991,2)</f>
        <v>0</v>
      </c>
      <c r="L991" s="179">
        <v>21</v>
      </c>
      <c r="M991" s="179">
        <f>G991*(1+L991/100)</f>
        <v>0</v>
      </c>
      <c r="N991" s="179">
        <v>0</v>
      </c>
      <c r="O991" s="179">
        <f>ROUND(E991*N991,2)</f>
        <v>0</v>
      </c>
      <c r="P991" s="179">
        <v>0</v>
      </c>
      <c r="Q991" s="179">
        <f>ROUND(E991*P991,2)</f>
        <v>0</v>
      </c>
      <c r="R991" s="179"/>
      <c r="S991" s="179" t="s">
        <v>342</v>
      </c>
      <c r="T991" s="180" t="s">
        <v>311</v>
      </c>
      <c r="U991" s="160">
        <v>0</v>
      </c>
      <c r="V991" s="160">
        <f>ROUND(E991*U991,2)</f>
        <v>0</v>
      </c>
      <c r="W991" s="160"/>
      <c r="X991" s="150"/>
      <c r="Y991" s="150"/>
      <c r="Z991" s="150"/>
      <c r="AA991" s="150"/>
      <c r="AB991" s="150"/>
      <c r="AC991" s="150"/>
      <c r="AD991" s="150"/>
      <c r="AE991" s="150"/>
      <c r="AF991" s="150"/>
      <c r="AG991" s="150" t="s">
        <v>499</v>
      </c>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1" x14ac:dyDescent="0.2">
      <c r="A992" s="157"/>
      <c r="B992" s="158"/>
      <c r="C992" s="242"/>
      <c r="D992" s="243"/>
      <c r="E992" s="243"/>
      <c r="F992" s="243"/>
      <c r="G992" s="243"/>
      <c r="H992" s="160"/>
      <c r="I992" s="160"/>
      <c r="J992" s="160"/>
      <c r="K992" s="160"/>
      <c r="L992" s="160"/>
      <c r="M992" s="160"/>
      <c r="N992" s="160"/>
      <c r="O992" s="160"/>
      <c r="P992" s="160"/>
      <c r="Q992" s="160"/>
      <c r="R992" s="160"/>
      <c r="S992" s="160"/>
      <c r="T992" s="160"/>
      <c r="U992" s="160"/>
      <c r="V992" s="160"/>
      <c r="W992" s="160"/>
      <c r="X992" s="150"/>
      <c r="Y992" s="150"/>
      <c r="Z992" s="150"/>
      <c r="AA992" s="150"/>
      <c r="AB992" s="150"/>
      <c r="AC992" s="150"/>
      <c r="AD992" s="150"/>
      <c r="AE992" s="150"/>
      <c r="AF992" s="150"/>
      <c r="AG992" s="150" t="s">
        <v>315</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ht="22.5" outlineLevel="1" x14ac:dyDescent="0.2">
      <c r="A993" s="174">
        <v>473</v>
      </c>
      <c r="B993" s="175" t="s">
        <v>245</v>
      </c>
      <c r="C993" s="185" t="s">
        <v>2754</v>
      </c>
      <c r="D993" s="176" t="s">
        <v>460</v>
      </c>
      <c r="E993" s="177">
        <v>230</v>
      </c>
      <c r="F993" s="178"/>
      <c r="G993" s="179">
        <f>ROUND(E993*F993,2)</f>
        <v>0</v>
      </c>
      <c r="H993" s="178"/>
      <c r="I993" s="179">
        <f>ROUND(E993*H993,2)</f>
        <v>0</v>
      </c>
      <c r="J993" s="178"/>
      <c r="K993" s="179">
        <f>ROUND(E993*J993,2)</f>
        <v>0</v>
      </c>
      <c r="L993" s="179">
        <v>21</v>
      </c>
      <c r="M993" s="179">
        <f>G993*(1+L993/100)</f>
        <v>0</v>
      </c>
      <c r="N993" s="179">
        <v>0</v>
      </c>
      <c r="O993" s="179">
        <f>ROUND(E993*N993,2)</f>
        <v>0</v>
      </c>
      <c r="P993" s="179">
        <v>0</v>
      </c>
      <c r="Q993" s="179">
        <f>ROUND(E993*P993,2)</f>
        <v>0</v>
      </c>
      <c r="R993" s="179"/>
      <c r="S993" s="179" t="s">
        <v>342</v>
      </c>
      <c r="T993" s="180" t="s">
        <v>311</v>
      </c>
      <c r="U993" s="160">
        <v>0</v>
      </c>
      <c r="V993" s="160">
        <f>ROUND(E993*U993,2)</f>
        <v>0</v>
      </c>
      <c r="W993" s="160"/>
      <c r="X993" s="150"/>
      <c r="Y993" s="150"/>
      <c r="Z993" s="150"/>
      <c r="AA993" s="150"/>
      <c r="AB993" s="150"/>
      <c r="AC993" s="150"/>
      <c r="AD993" s="150"/>
      <c r="AE993" s="150"/>
      <c r="AF993" s="150"/>
      <c r="AG993" s="150" t="s">
        <v>499</v>
      </c>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57"/>
      <c r="B994" s="158"/>
      <c r="C994" s="242"/>
      <c r="D994" s="243"/>
      <c r="E994" s="243"/>
      <c r="F994" s="243"/>
      <c r="G994" s="243"/>
      <c r="H994" s="160"/>
      <c r="I994" s="160"/>
      <c r="J994" s="160"/>
      <c r="K994" s="160"/>
      <c r="L994" s="160"/>
      <c r="M994" s="160"/>
      <c r="N994" s="160"/>
      <c r="O994" s="160"/>
      <c r="P994" s="160"/>
      <c r="Q994" s="160"/>
      <c r="R994" s="160"/>
      <c r="S994" s="160"/>
      <c r="T994" s="160"/>
      <c r="U994" s="160"/>
      <c r="V994" s="160"/>
      <c r="W994" s="160"/>
      <c r="X994" s="150"/>
      <c r="Y994" s="150"/>
      <c r="Z994" s="150"/>
      <c r="AA994" s="150"/>
      <c r="AB994" s="150"/>
      <c r="AC994" s="150"/>
      <c r="AD994" s="150"/>
      <c r="AE994" s="150"/>
      <c r="AF994" s="150"/>
      <c r="AG994" s="150" t="s">
        <v>315</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ht="22.5" outlineLevel="1" x14ac:dyDescent="0.2">
      <c r="A995" s="174">
        <v>474</v>
      </c>
      <c r="B995" s="175" t="s">
        <v>247</v>
      </c>
      <c r="C995" s="185" t="s">
        <v>2755</v>
      </c>
      <c r="D995" s="176" t="s">
        <v>460</v>
      </c>
      <c r="E995" s="177">
        <v>20</v>
      </c>
      <c r="F995" s="178"/>
      <c r="G995" s="179">
        <f>ROUND(E995*F995,2)</f>
        <v>0</v>
      </c>
      <c r="H995" s="178"/>
      <c r="I995" s="179">
        <f>ROUND(E995*H995,2)</f>
        <v>0</v>
      </c>
      <c r="J995" s="178"/>
      <c r="K995" s="179">
        <f>ROUND(E995*J995,2)</f>
        <v>0</v>
      </c>
      <c r="L995" s="179">
        <v>21</v>
      </c>
      <c r="M995" s="179">
        <f>G995*(1+L995/100)</f>
        <v>0</v>
      </c>
      <c r="N995" s="179">
        <v>0</v>
      </c>
      <c r="O995" s="179">
        <f>ROUND(E995*N995,2)</f>
        <v>0</v>
      </c>
      <c r="P995" s="179">
        <v>0</v>
      </c>
      <c r="Q995" s="179">
        <f>ROUND(E995*P995,2)</f>
        <v>0</v>
      </c>
      <c r="R995" s="179"/>
      <c r="S995" s="179" t="s">
        <v>342</v>
      </c>
      <c r="T995" s="180" t="s">
        <v>311</v>
      </c>
      <c r="U995" s="160">
        <v>0</v>
      </c>
      <c r="V995" s="160">
        <f>ROUND(E995*U995,2)</f>
        <v>0</v>
      </c>
      <c r="W995" s="160"/>
      <c r="X995" s="150"/>
      <c r="Y995" s="150"/>
      <c r="Z995" s="150"/>
      <c r="AA995" s="150"/>
      <c r="AB995" s="150"/>
      <c r="AC995" s="150"/>
      <c r="AD995" s="150"/>
      <c r="AE995" s="150"/>
      <c r="AF995" s="150"/>
      <c r="AG995" s="150" t="s">
        <v>499</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57"/>
      <c r="B996" s="158"/>
      <c r="C996" s="242"/>
      <c r="D996" s="243"/>
      <c r="E996" s="243"/>
      <c r="F996" s="243"/>
      <c r="G996" s="243"/>
      <c r="H996" s="160"/>
      <c r="I996" s="160"/>
      <c r="J996" s="160"/>
      <c r="K996" s="160"/>
      <c r="L996" s="160"/>
      <c r="M996" s="160"/>
      <c r="N996" s="160"/>
      <c r="O996" s="160"/>
      <c r="P996" s="160"/>
      <c r="Q996" s="160"/>
      <c r="R996" s="160"/>
      <c r="S996" s="160"/>
      <c r="T996" s="160"/>
      <c r="U996" s="160"/>
      <c r="V996" s="160"/>
      <c r="W996" s="160"/>
      <c r="X996" s="150"/>
      <c r="Y996" s="150"/>
      <c r="Z996" s="150"/>
      <c r="AA996" s="150"/>
      <c r="AB996" s="150"/>
      <c r="AC996" s="150"/>
      <c r="AD996" s="150"/>
      <c r="AE996" s="150"/>
      <c r="AF996" s="150"/>
      <c r="AG996" s="150" t="s">
        <v>315</v>
      </c>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ht="22.5" outlineLevel="1" x14ac:dyDescent="0.2">
      <c r="A997" s="174">
        <v>475</v>
      </c>
      <c r="B997" s="175" t="s">
        <v>253</v>
      </c>
      <c r="C997" s="185" t="s">
        <v>2756</v>
      </c>
      <c r="D997" s="176" t="s">
        <v>460</v>
      </c>
      <c r="E997" s="177">
        <v>55</v>
      </c>
      <c r="F997" s="178"/>
      <c r="G997" s="179">
        <f>ROUND(E997*F997,2)</f>
        <v>0</v>
      </c>
      <c r="H997" s="178"/>
      <c r="I997" s="179">
        <f>ROUND(E997*H997,2)</f>
        <v>0</v>
      </c>
      <c r="J997" s="178"/>
      <c r="K997" s="179">
        <f>ROUND(E997*J997,2)</f>
        <v>0</v>
      </c>
      <c r="L997" s="179">
        <v>21</v>
      </c>
      <c r="M997" s="179">
        <f>G997*(1+L997/100)</f>
        <v>0</v>
      </c>
      <c r="N997" s="179">
        <v>0</v>
      </c>
      <c r="O997" s="179">
        <f>ROUND(E997*N997,2)</f>
        <v>0</v>
      </c>
      <c r="P997" s="179">
        <v>0</v>
      </c>
      <c r="Q997" s="179">
        <f>ROUND(E997*P997,2)</f>
        <v>0</v>
      </c>
      <c r="R997" s="179"/>
      <c r="S997" s="179" t="s">
        <v>342</v>
      </c>
      <c r="T997" s="180" t="s">
        <v>311</v>
      </c>
      <c r="U997" s="160">
        <v>0</v>
      </c>
      <c r="V997" s="160">
        <f>ROUND(E997*U997,2)</f>
        <v>0</v>
      </c>
      <c r="W997" s="160"/>
      <c r="X997" s="150"/>
      <c r="Y997" s="150"/>
      <c r="Z997" s="150"/>
      <c r="AA997" s="150"/>
      <c r="AB997" s="150"/>
      <c r="AC997" s="150"/>
      <c r="AD997" s="150"/>
      <c r="AE997" s="150"/>
      <c r="AF997" s="150"/>
      <c r="AG997" s="150" t="s">
        <v>499</v>
      </c>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1" x14ac:dyDescent="0.2">
      <c r="A998" s="157"/>
      <c r="B998" s="158"/>
      <c r="C998" s="242"/>
      <c r="D998" s="243"/>
      <c r="E998" s="243"/>
      <c r="F998" s="243"/>
      <c r="G998" s="243"/>
      <c r="H998" s="160"/>
      <c r="I998" s="160"/>
      <c r="J998" s="160"/>
      <c r="K998" s="160"/>
      <c r="L998" s="160"/>
      <c r="M998" s="160"/>
      <c r="N998" s="160"/>
      <c r="O998" s="160"/>
      <c r="P998" s="160"/>
      <c r="Q998" s="160"/>
      <c r="R998" s="160"/>
      <c r="S998" s="160"/>
      <c r="T998" s="160"/>
      <c r="U998" s="160"/>
      <c r="V998" s="160"/>
      <c r="W998" s="160"/>
      <c r="X998" s="150"/>
      <c r="Y998" s="150"/>
      <c r="Z998" s="150"/>
      <c r="AA998" s="150"/>
      <c r="AB998" s="150"/>
      <c r="AC998" s="150"/>
      <c r="AD998" s="150"/>
      <c r="AE998" s="150"/>
      <c r="AF998" s="150"/>
      <c r="AG998" s="150" t="s">
        <v>315</v>
      </c>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74">
        <v>476</v>
      </c>
      <c r="B999" s="175" t="s">
        <v>2757</v>
      </c>
      <c r="C999" s="185" t="s">
        <v>2758</v>
      </c>
      <c r="D999" s="176" t="s">
        <v>405</v>
      </c>
      <c r="E999" s="177">
        <v>1</v>
      </c>
      <c r="F999" s="178"/>
      <c r="G999" s="179">
        <f>ROUND(E999*F999,2)</f>
        <v>0</v>
      </c>
      <c r="H999" s="178"/>
      <c r="I999" s="179">
        <f>ROUND(E999*H999,2)</f>
        <v>0</v>
      </c>
      <c r="J999" s="178"/>
      <c r="K999" s="179">
        <f>ROUND(E999*J999,2)</f>
        <v>0</v>
      </c>
      <c r="L999" s="179">
        <v>21</v>
      </c>
      <c r="M999" s="179">
        <f>G999*(1+L999/100)</f>
        <v>0</v>
      </c>
      <c r="N999" s="179">
        <v>0</v>
      </c>
      <c r="O999" s="179">
        <f>ROUND(E999*N999,2)</f>
        <v>0</v>
      </c>
      <c r="P999" s="179">
        <v>0</v>
      </c>
      <c r="Q999" s="179">
        <f>ROUND(E999*P999,2)</f>
        <v>0</v>
      </c>
      <c r="R999" s="179"/>
      <c r="S999" s="179" t="s">
        <v>342</v>
      </c>
      <c r="T999" s="180" t="s">
        <v>311</v>
      </c>
      <c r="U999" s="160">
        <v>0</v>
      </c>
      <c r="V999" s="160">
        <f>ROUND(E999*U999,2)</f>
        <v>0</v>
      </c>
      <c r="W999" s="160"/>
      <c r="X999" s="150"/>
      <c r="Y999" s="150"/>
      <c r="Z999" s="150"/>
      <c r="AA999" s="150"/>
      <c r="AB999" s="150"/>
      <c r="AC999" s="150"/>
      <c r="AD999" s="150"/>
      <c r="AE999" s="150"/>
      <c r="AF999" s="150"/>
      <c r="AG999" s="150" t="s">
        <v>499</v>
      </c>
      <c r="AH999" s="150"/>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57"/>
      <c r="B1000" s="158"/>
      <c r="C1000" s="242"/>
      <c r="D1000" s="243"/>
      <c r="E1000" s="243"/>
      <c r="F1000" s="243"/>
      <c r="G1000" s="243"/>
      <c r="H1000" s="160"/>
      <c r="I1000" s="160"/>
      <c r="J1000" s="160"/>
      <c r="K1000" s="160"/>
      <c r="L1000" s="160"/>
      <c r="M1000" s="160"/>
      <c r="N1000" s="160"/>
      <c r="O1000" s="160"/>
      <c r="P1000" s="160"/>
      <c r="Q1000" s="160"/>
      <c r="R1000" s="160"/>
      <c r="S1000" s="160"/>
      <c r="T1000" s="160"/>
      <c r="U1000" s="160"/>
      <c r="V1000" s="160"/>
      <c r="W1000" s="160"/>
      <c r="X1000" s="150"/>
      <c r="Y1000" s="150"/>
      <c r="Z1000" s="150"/>
      <c r="AA1000" s="150"/>
      <c r="AB1000" s="150"/>
      <c r="AC1000" s="150"/>
      <c r="AD1000" s="150"/>
      <c r="AE1000" s="150"/>
      <c r="AF1000" s="150"/>
      <c r="AG1000" s="150" t="s">
        <v>315</v>
      </c>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74">
        <v>477</v>
      </c>
      <c r="B1001" s="175" t="s">
        <v>2759</v>
      </c>
      <c r="C1001" s="185" t="s">
        <v>2760</v>
      </c>
      <c r="D1001" s="176" t="s">
        <v>929</v>
      </c>
      <c r="E1001" s="177">
        <v>65</v>
      </c>
      <c r="F1001" s="178"/>
      <c r="G1001" s="179">
        <f>ROUND(E1001*F1001,2)</f>
        <v>0</v>
      </c>
      <c r="H1001" s="178"/>
      <c r="I1001" s="179">
        <f>ROUND(E1001*H1001,2)</f>
        <v>0</v>
      </c>
      <c r="J1001" s="178"/>
      <c r="K1001" s="179">
        <f>ROUND(E1001*J1001,2)</f>
        <v>0</v>
      </c>
      <c r="L1001" s="179">
        <v>21</v>
      </c>
      <c r="M1001" s="179">
        <f>G1001*(1+L1001/100)</f>
        <v>0</v>
      </c>
      <c r="N1001" s="179">
        <v>0</v>
      </c>
      <c r="O1001" s="179">
        <f>ROUND(E1001*N1001,2)</f>
        <v>0</v>
      </c>
      <c r="P1001" s="179">
        <v>0</v>
      </c>
      <c r="Q1001" s="179">
        <f>ROUND(E1001*P1001,2)</f>
        <v>0</v>
      </c>
      <c r="R1001" s="179"/>
      <c r="S1001" s="179" t="s">
        <v>342</v>
      </c>
      <c r="T1001" s="180" t="s">
        <v>311</v>
      </c>
      <c r="U1001" s="160">
        <v>0</v>
      </c>
      <c r="V1001" s="160">
        <f>ROUND(E1001*U1001,2)</f>
        <v>0</v>
      </c>
      <c r="W1001" s="160"/>
      <c r="X1001" s="150"/>
      <c r="Y1001" s="150"/>
      <c r="Z1001" s="150"/>
      <c r="AA1001" s="150"/>
      <c r="AB1001" s="150"/>
      <c r="AC1001" s="150"/>
      <c r="AD1001" s="150"/>
      <c r="AE1001" s="150"/>
      <c r="AF1001" s="150"/>
      <c r="AG1001" s="150" t="s">
        <v>499</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57"/>
      <c r="B1002" s="158"/>
      <c r="C1002" s="242"/>
      <c r="D1002" s="243"/>
      <c r="E1002" s="243"/>
      <c r="F1002" s="243"/>
      <c r="G1002" s="243"/>
      <c r="H1002" s="160"/>
      <c r="I1002" s="160"/>
      <c r="J1002" s="160"/>
      <c r="K1002" s="160"/>
      <c r="L1002" s="160"/>
      <c r="M1002" s="160"/>
      <c r="N1002" s="160"/>
      <c r="O1002" s="160"/>
      <c r="P1002" s="160"/>
      <c r="Q1002" s="160"/>
      <c r="R1002" s="160"/>
      <c r="S1002" s="160"/>
      <c r="T1002" s="160"/>
      <c r="U1002" s="160"/>
      <c r="V1002" s="160"/>
      <c r="W1002" s="160"/>
      <c r="X1002" s="150"/>
      <c r="Y1002" s="150"/>
      <c r="Z1002" s="150"/>
      <c r="AA1002" s="150"/>
      <c r="AB1002" s="150"/>
      <c r="AC1002" s="150"/>
      <c r="AD1002" s="150"/>
      <c r="AE1002" s="150"/>
      <c r="AF1002" s="150"/>
      <c r="AG1002" s="150" t="s">
        <v>315</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74">
        <v>478</v>
      </c>
      <c r="B1003" s="175" t="s">
        <v>259</v>
      </c>
      <c r="C1003" s="185" t="s">
        <v>2761</v>
      </c>
      <c r="D1003" s="176" t="s">
        <v>929</v>
      </c>
      <c r="E1003" s="177">
        <v>62</v>
      </c>
      <c r="F1003" s="178"/>
      <c r="G1003" s="179">
        <f>ROUND(E1003*F1003,2)</f>
        <v>0</v>
      </c>
      <c r="H1003" s="178"/>
      <c r="I1003" s="179">
        <f>ROUND(E1003*H1003,2)</f>
        <v>0</v>
      </c>
      <c r="J1003" s="178"/>
      <c r="K1003" s="179">
        <f>ROUND(E1003*J1003,2)</f>
        <v>0</v>
      </c>
      <c r="L1003" s="179">
        <v>21</v>
      </c>
      <c r="M1003" s="179">
        <f>G1003*(1+L1003/100)</f>
        <v>0</v>
      </c>
      <c r="N1003" s="179">
        <v>0</v>
      </c>
      <c r="O1003" s="179">
        <f>ROUND(E1003*N1003,2)</f>
        <v>0</v>
      </c>
      <c r="P1003" s="179">
        <v>0</v>
      </c>
      <c r="Q1003" s="179">
        <f>ROUND(E1003*P1003,2)</f>
        <v>0</v>
      </c>
      <c r="R1003" s="179"/>
      <c r="S1003" s="179" t="s">
        <v>342</v>
      </c>
      <c r="T1003" s="180" t="s">
        <v>311</v>
      </c>
      <c r="U1003" s="160">
        <v>0</v>
      </c>
      <c r="V1003" s="160">
        <f>ROUND(E1003*U1003,2)</f>
        <v>0</v>
      </c>
      <c r="W1003" s="160"/>
      <c r="X1003" s="150"/>
      <c r="Y1003" s="150"/>
      <c r="Z1003" s="150"/>
      <c r="AA1003" s="150"/>
      <c r="AB1003" s="150"/>
      <c r="AC1003" s="150"/>
      <c r="AD1003" s="150"/>
      <c r="AE1003" s="150"/>
      <c r="AF1003" s="150"/>
      <c r="AG1003" s="150" t="s">
        <v>499</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57"/>
      <c r="B1004" s="158"/>
      <c r="C1004" s="242"/>
      <c r="D1004" s="243"/>
      <c r="E1004" s="243"/>
      <c r="F1004" s="243"/>
      <c r="G1004" s="243"/>
      <c r="H1004" s="160"/>
      <c r="I1004" s="160"/>
      <c r="J1004" s="160"/>
      <c r="K1004" s="160"/>
      <c r="L1004" s="160"/>
      <c r="M1004" s="160"/>
      <c r="N1004" s="160"/>
      <c r="O1004" s="160"/>
      <c r="P1004" s="160"/>
      <c r="Q1004" s="160"/>
      <c r="R1004" s="160"/>
      <c r="S1004" s="160"/>
      <c r="T1004" s="160"/>
      <c r="U1004" s="160"/>
      <c r="V1004" s="160"/>
      <c r="W1004" s="160"/>
      <c r="X1004" s="150"/>
      <c r="Y1004" s="150"/>
      <c r="Z1004" s="150"/>
      <c r="AA1004" s="150"/>
      <c r="AB1004" s="150"/>
      <c r="AC1004" s="150"/>
      <c r="AD1004" s="150"/>
      <c r="AE1004" s="150"/>
      <c r="AF1004" s="150"/>
      <c r="AG1004" s="150" t="s">
        <v>315</v>
      </c>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74">
        <v>479</v>
      </c>
      <c r="B1005" s="175" t="s">
        <v>2762</v>
      </c>
      <c r="C1005" s="185" t="s">
        <v>2763</v>
      </c>
      <c r="D1005" s="176" t="s">
        <v>929</v>
      </c>
      <c r="E1005" s="177">
        <v>55</v>
      </c>
      <c r="F1005" s="178"/>
      <c r="G1005" s="179">
        <f>ROUND(E1005*F1005,2)</f>
        <v>0</v>
      </c>
      <c r="H1005" s="178"/>
      <c r="I1005" s="179">
        <f>ROUND(E1005*H1005,2)</f>
        <v>0</v>
      </c>
      <c r="J1005" s="178"/>
      <c r="K1005" s="179">
        <f>ROUND(E1005*J1005,2)</f>
        <v>0</v>
      </c>
      <c r="L1005" s="179">
        <v>21</v>
      </c>
      <c r="M1005" s="179">
        <f>G1005*(1+L1005/100)</f>
        <v>0</v>
      </c>
      <c r="N1005" s="179">
        <v>0</v>
      </c>
      <c r="O1005" s="179">
        <f>ROUND(E1005*N1005,2)</f>
        <v>0</v>
      </c>
      <c r="P1005" s="179">
        <v>0</v>
      </c>
      <c r="Q1005" s="179">
        <f>ROUND(E1005*P1005,2)</f>
        <v>0</v>
      </c>
      <c r="R1005" s="179"/>
      <c r="S1005" s="179" t="s">
        <v>342</v>
      </c>
      <c r="T1005" s="180" t="s">
        <v>311</v>
      </c>
      <c r="U1005" s="160">
        <v>0</v>
      </c>
      <c r="V1005" s="160">
        <f>ROUND(E1005*U1005,2)</f>
        <v>0</v>
      </c>
      <c r="W1005" s="160"/>
      <c r="X1005" s="150"/>
      <c r="Y1005" s="150"/>
      <c r="Z1005" s="150"/>
      <c r="AA1005" s="150"/>
      <c r="AB1005" s="150"/>
      <c r="AC1005" s="150"/>
      <c r="AD1005" s="150"/>
      <c r="AE1005" s="150"/>
      <c r="AF1005" s="150"/>
      <c r="AG1005" s="150" t="s">
        <v>499</v>
      </c>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57"/>
      <c r="B1006" s="158"/>
      <c r="C1006" s="242"/>
      <c r="D1006" s="243"/>
      <c r="E1006" s="243"/>
      <c r="F1006" s="243"/>
      <c r="G1006" s="243"/>
      <c r="H1006" s="160"/>
      <c r="I1006" s="160"/>
      <c r="J1006" s="160"/>
      <c r="K1006" s="160"/>
      <c r="L1006" s="160"/>
      <c r="M1006" s="160"/>
      <c r="N1006" s="160"/>
      <c r="O1006" s="160"/>
      <c r="P1006" s="160"/>
      <c r="Q1006" s="160"/>
      <c r="R1006" s="160"/>
      <c r="S1006" s="160"/>
      <c r="T1006" s="160"/>
      <c r="U1006" s="160"/>
      <c r="V1006" s="160"/>
      <c r="W1006" s="160"/>
      <c r="X1006" s="150"/>
      <c r="Y1006" s="150"/>
      <c r="Z1006" s="150"/>
      <c r="AA1006" s="150"/>
      <c r="AB1006" s="150"/>
      <c r="AC1006" s="150"/>
      <c r="AD1006" s="150"/>
      <c r="AE1006" s="150"/>
      <c r="AF1006" s="150"/>
      <c r="AG1006" s="150" t="s">
        <v>315</v>
      </c>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74">
        <v>480</v>
      </c>
      <c r="B1007" s="175" t="s">
        <v>2764</v>
      </c>
      <c r="C1007" s="185" t="s">
        <v>2765</v>
      </c>
      <c r="D1007" s="176" t="s">
        <v>1339</v>
      </c>
      <c r="E1007" s="177">
        <v>40</v>
      </c>
      <c r="F1007" s="178"/>
      <c r="G1007" s="179">
        <f>ROUND(E1007*F1007,2)</f>
        <v>0</v>
      </c>
      <c r="H1007" s="178"/>
      <c r="I1007" s="179">
        <f>ROUND(E1007*H1007,2)</f>
        <v>0</v>
      </c>
      <c r="J1007" s="178"/>
      <c r="K1007" s="179">
        <f>ROUND(E1007*J1007,2)</f>
        <v>0</v>
      </c>
      <c r="L1007" s="179">
        <v>21</v>
      </c>
      <c r="M1007" s="179">
        <f>G1007*(1+L1007/100)</f>
        <v>0</v>
      </c>
      <c r="N1007" s="179">
        <v>0</v>
      </c>
      <c r="O1007" s="179">
        <f>ROUND(E1007*N1007,2)</f>
        <v>0</v>
      </c>
      <c r="P1007" s="179">
        <v>0</v>
      </c>
      <c r="Q1007" s="179">
        <f>ROUND(E1007*P1007,2)</f>
        <v>0</v>
      </c>
      <c r="R1007" s="179"/>
      <c r="S1007" s="179" t="s">
        <v>342</v>
      </c>
      <c r="T1007" s="180" t="s">
        <v>311</v>
      </c>
      <c r="U1007" s="160">
        <v>0</v>
      </c>
      <c r="V1007" s="160">
        <f>ROUND(E1007*U1007,2)</f>
        <v>0</v>
      </c>
      <c r="W1007" s="160"/>
      <c r="X1007" s="150"/>
      <c r="Y1007" s="150"/>
      <c r="Z1007" s="150"/>
      <c r="AA1007" s="150"/>
      <c r="AB1007" s="150"/>
      <c r="AC1007" s="150"/>
      <c r="AD1007" s="150"/>
      <c r="AE1007" s="150"/>
      <c r="AF1007" s="150"/>
      <c r="AG1007" s="150" t="s">
        <v>499</v>
      </c>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57"/>
      <c r="B1008" s="158"/>
      <c r="C1008" s="242"/>
      <c r="D1008" s="243"/>
      <c r="E1008" s="243"/>
      <c r="F1008" s="243"/>
      <c r="G1008" s="243"/>
      <c r="H1008" s="160"/>
      <c r="I1008" s="160"/>
      <c r="J1008" s="160"/>
      <c r="K1008" s="160"/>
      <c r="L1008" s="160"/>
      <c r="M1008" s="160"/>
      <c r="N1008" s="160"/>
      <c r="O1008" s="160"/>
      <c r="P1008" s="160"/>
      <c r="Q1008" s="160"/>
      <c r="R1008" s="160"/>
      <c r="S1008" s="160"/>
      <c r="T1008" s="160"/>
      <c r="U1008" s="160"/>
      <c r="V1008" s="160"/>
      <c r="W1008" s="160"/>
      <c r="X1008" s="150"/>
      <c r="Y1008" s="150"/>
      <c r="Z1008" s="150"/>
      <c r="AA1008" s="150"/>
      <c r="AB1008" s="150"/>
      <c r="AC1008" s="150"/>
      <c r="AD1008" s="150"/>
      <c r="AE1008" s="150"/>
      <c r="AF1008" s="150"/>
      <c r="AG1008" s="150" t="s">
        <v>315</v>
      </c>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ht="22.5" outlineLevel="1" x14ac:dyDescent="0.2">
      <c r="A1009" s="174">
        <v>481</v>
      </c>
      <c r="B1009" s="175" t="s">
        <v>2766</v>
      </c>
      <c r="C1009" s="185" t="s">
        <v>2767</v>
      </c>
      <c r="D1009" s="176" t="s">
        <v>929</v>
      </c>
      <c r="E1009" s="177">
        <v>1</v>
      </c>
      <c r="F1009" s="178"/>
      <c r="G1009" s="179">
        <f>ROUND(E1009*F1009,2)</f>
        <v>0</v>
      </c>
      <c r="H1009" s="178"/>
      <c r="I1009" s="179">
        <f>ROUND(E1009*H1009,2)</f>
        <v>0</v>
      </c>
      <c r="J1009" s="178"/>
      <c r="K1009" s="179">
        <f>ROUND(E1009*J1009,2)</f>
        <v>0</v>
      </c>
      <c r="L1009" s="179">
        <v>21</v>
      </c>
      <c r="M1009" s="179">
        <f>G1009*(1+L1009/100)</f>
        <v>0</v>
      </c>
      <c r="N1009" s="179">
        <v>0</v>
      </c>
      <c r="O1009" s="179">
        <f>ROUND(E1009*N1009,2)</f>
        <v>0</v>
      </c>
      <c r="P1009" s="179">
        <v>0</v>
      </c>
      <c r="Q1009" s="179">
        <f>ROUND(E1009*P1009,2)</f>
        <v>0</v>
      </c>
      <c r="R1009" s="179"/>
      <c r="S1009" s="179" t="s">
        <v>342</v>
      </c>
      <c r="T1009" s="180" t="s">
        <v>311</v>
      </c>
      <c r="U1009" s="160">
        <v>0</v>
      </c>
      <c r="V1009" s="160">
        <f>ROUND(E1009*U1009,2)</f>
        <v>0</v>
      </c>
      <c r="W1009" s="160"/>
      <c r="X1009" s="150"/>
      <c r="Y1009" s="150"/>
      <c r="Z1009" s="150"/>
      <c r="AA1009" s="150"/>
      <c r="AB1009" s="150"/>
      <c r="AC1009" s="150"/>
      <c r="AD1009" s="150"/>
      <c r="AE1009" s="150"/>
      <c r="AF1009" s="150"/>
      <c r="AG1009" s="150" t="s">
        <v>1963</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57"/>
      <c r="B1010" s="158"/>
      <c r="C1010" s="242"/>
      <c r="D1010" s="243"/>
      <c r="E1010" s="243"/>
      <c r="F1010" s="243"/>
      <c r="G1010" s="243"/>
      <c r="H1010" s="160"/>
      <c r="I1010" s="160"/>
      <c r="J1010" s="160"/>
      <c r="K1010" s="160"/>
      <c r="L1010" s="160"/>
      <c r="M1010" s="160"/>
      <c r="N1010" s="160"/>
      <c r="O1010" s="160"/>
      <c r="P1010" s="160"/>
      <c r="Q1010" s="160"/>
      <c r="R1010" s="160"/>
      <c r="S1010" s="160"/>
      <c r="T1010" s="160"/>
      <c r="U1010" s="160"/>
      <c r="V1010" s="160"/>
      <c r="W1010" s="160"/>
      <c r="X1010" s="150"/>
      <c r="Y1010" s="150"/>
      <c r="Z1010" s="150"/>
      <c r="AA1010" s="150"/>
      <c r="AB1010" s="150"/>
      <c r="AC1010" s="150"/>
      <c r="AD1010" s="150"/>
      <c r="AE1010" s="150"/>
      <c r="AF1010" s="150"/>
      <c r="AG1010" s="150" t="s">
        <v>315</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74">
        <v>482</v>
      </c>
      <c r="B1011" s="175" t="s">
        <v>2768</v>
      </c>
      <c r="C1011" s="185" t="s">
        <v>2769</v>
      </c>
      <c r="D1011" s="176" t="s">
        <v>929</v>
      </c>
      <c r="E1011" s="177">
        <v>352</v>
      </c>
      <c r="F1011" s="178"/>
      <c r="G1011" s="179">
        <f>ROUND(E1011*F1011,2)</f>
        <v>0</v>
      </c>
      <c r="H1011" s="178"/>
      <c r="I1011" s="179">
        <f>ROUND(E1011*H1011,2)</f>
        <v>0</v>
      </c>
      <c r="J1011" s="178"/>
      <c r="K1011" s="179">
        <f>ROUND(E1011*J1011,2)</f>
        <v>0</v>
      </c>
      <c r="L1011" s="179">
        <v>21</v>
      </c>
      <c r="M1011" s="179">
        <f>G1011*(1+L1011/100)</f>
        <v>0</v>
      </c>
      <c r="N1011" s="179">
        <v>0</v>
      </c>
      <c r="O1011" s="179">
        <f>ROUND(E1011*N1011,2)</f>
        <v>0</v>
      </c>
      <c r="P1011" s="179">
        <v>0</v>
      </c>
      <c r="Q1011" s="179">
        <f>ROUND(E1011*P1011,2)</f>
        <v>0</v>
      </c>
      <c r="R1011" s="179"/>
      <c r="S1011" s="179" t="s">
        <v>342</v>
      </c>
      <c r="T1011" s="180" t="s">
        <v>311</v>
      </c>
      <c r="U1011" s="160">
        <v>0</v>
      </c>
      <c r="V1011" s="160">
        <f>ROUND(E1011*U1011,2)</f>
        <v>0</v>
      </c>
      <c r="W1011" s="160"/>
      <c r="X1011" s="150"/>
      <c r="Y1011" s="150"/>
      <c r="Z1011" s="150"/>
      <c r="AA1011" s="150"/>
      <c r="AB1011" s="150"/>
      <c r="AC1011" s="150"/>
      <c r="AD1011" s="150"/>
      <c r="AE1011" s="150"/>
      <c r="AF1011" s="150"/>
      <c r="AG1011" s="150" t="s">
        <v>1963</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57"/>
      <c r="B1012" s="158"/>
      <c r="C1012" s="242"/>
      <c r="D1012" s="243"/>
      <c r="E1012" s="243"/>
      <c r="F1012" s="243"/>
      <c r="G1012" s="243"/>
      <c r="H1012" s="160"/>
      <c r="I1012" s="160"/>
      <c r="J1012" s="160"/>
      <c r="K1012" s="160"/>
      <c r="L1012" s="160"/>
      <c r="M1012" s="160"/>
      <c r="N1012" s="160"/>
      <c r="O1012" s="160"/>
      <c r="P1012" s="160"/>
      <c r="Q1012" s="160"/>
      <c r="R1012" s="160"/>
      <c r="S1012" s="160"/>
      <c r="T1012" s="160"/>
      <c r="U1012" s="160"/>
      <c r="V1012" s="160"/>
      <c r="W1012" s="160"/>
      <c r="X1012" s="150"/>
      <c r="Y1012" s="150"/>
      <c r="Z1012" s="150"/>
      <c r="AA1012" s="150"/>
      <c r="AB1012" s="150"/>
      <c r="AC1012" s="150"/>
      <c r="AD1012" s="150"/>
      <c r="AE1012" s="150"/>
      <c r="AF1012" s="150"/>
      <c r="AG1012" s="150" t="s">
        <v>315</v>
      </c>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ht="22.5" outlineLevel="1" x14ac:dyDescent="0.2">
      <c r="A1013" s="174">
        <v>483</v>
      </c>
      <c r="B1013" s="175" t="s">
        <v>238</v>
      </c>
      <c r="C1013" s="185" t="s">
        <v>2770</v>
      </c>
      <c r="D1013" s="176" t="s">
        <v>929</v>
      </c>
      <c r="E1013" s="177">
        <v>3</v>
      </c>
      <c r="F1013" s="178"/>
      <c r="G1013" s="179">
        <f>ROUND(E1013*F1013,2)</f>
        <v>0</v>
      </c>
      <c r="H1013" s="178"/>
      <c r="I1013" s="179">
        <f>ROUND(E1013*H1013,2)</f>
        <v>0</v>
      </c>
      <c r="J1013" s="178"/>
      <c r="K1013" s="179">
        <f>ROUND(E1013*J1013,2)</f>
        <v>0</v>
      </c>
      <c r="L1013" s="179">
        <v>21</v>
      </c>
      <c r="M1013" s="179">
        <f>G1013*(1+L1013/100)</f>
        <v>0</v>
      </c>
      <c r="N1013" s="179">
        <v>0</v>
      </c>
      <c r="O1013" s="179">
        <f>ROUND(E1013*N1013,2)</f>
        <v>0</v>
      </c>
      <c r="P1013" s="179">
        <v>0</v>
      </c>
      <c r="Q1013" s="179">
        <f>ROUND(E1013*P1013,2)</f>
        <v>0</v>
      </c>
      <c r="R1013" s="179"/>
      <c r="S1013" s="179" t="s">
        <v>342</v>
      </c>
      <c r="T1013" s="180" t="s">
        <v>311</v>
      </c>
      <c r="U1013" s="160">
        <v>0</v>
      </c>
      <c r="V1013" s="160">
        <f>ROUND(E1013*U1013,2)</f>
        <v>0</v>
      </c>
      <c r="W1013" s="160"/>
      <c r="X1013" s="150"/>
      <c r="Y1013" s="150"/>
      <c r="Z1013" s="150"/>
      <c r="AA1013" s="150"/>
      <c r="AB1013" s="150"/>
      <c r="AC1013" s="150"/>
      <c r="AD1013" s="150"/>
      <c r="AE1013" s="150"/>
      <c r="AF1013" s="150"/>
      <c r="AG1013" s="150" t="s">
        <v>1963</v>
      </c>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57"/>
      <c r="B1014" s="158"/>
      <c r="C1014" s="242"/>
      <c r="D1014" s="243"/>
      <c r="E1014" s="243"/>
      <c r="F1014" s="243"/>
      <c r="G1014" s="243"/>
      <c r="H1014" s="160"/>
      <c r="I1014" s="160"/>
      <c r="J1014" s="160"/>
      <c r="K1014" s="160"/>
      <c r="L1014" s="160"/>
      <c r="M1014" s="160"/>
      <c r="N1014" s="160"/>
      <c r="O1014" s="160"/>
      <c r="P1014" s="160"/>
      <c r="Q1014" s="160"/>
      <c r="R1014" s="160"/>
      <c r="S1014" s="160"/>
      <c r="T1014" s="160"/>
      <c r="U1014" s="160"/>
      <c r="V1014" s="160"/>
      <c r="W1014" s="160"/>
      <c r="X1014" s="150"/>
      <c r="Y1014" s="150"/>
      <c r="Z1014" s="150"/>
      <c r="AA1014" s="150"/>
      <c r="AB1014" s="150"/>
      <c r="AC1014" s="150"/>
      <c r="AD1014" s="150"/>
      <c r="AE1014" s="150"/>
      <c r="AF1014" s="150"/>
      <c r="AG1014" s="150" t="s">
        <v>315</v>
      </c>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ht="22.5" outlineLevel="1" x14ac:dyDescent="0.2">
      <c r="A1015" s="174">
        <v>484</v>
      </c>
      <c r="B1015" s="175" t="s">
        <v>2771</v>
      </c>
      <c r="C1015" s="185" t="s">
        <v>2772</v>
      </c>
      <c r="D1015" s="176" t="s">
        <v>929</v>
      </c>
      <c r="E1015" s="177">
        <v>8</v>
      </c>
      <c r="F1015" s="178"/>
      <c r="G1015" s="179">
        <f>ROUND(E1015*F1015,2)</f>
        <v>0</v>
      </c>
      <c r="H1015" s="178"/>
      <c r="I1015" s="179">
        <f>ROUND(E1015*H1015,2)</f>
        <v>0</v>
      </c>
      <c r="J1015" s="178"/>
      <c r="K1015" s="179">
        <f>ROUND(E1015*J1015,2)</f>
        <v>0</v>
      </c>
      <c r="L1015" s="179">
        <v>21</v>
      </c>
      <c r="M1015" s="179">
        <f>G1015*(1+L1015/100)</f>
        <v>0</v>
      </c>
      <c r="N1015" s="179">
        <v>0</v>
      </c>
      <c r="O1015" s="179">
        <f>ROUND(E1015*N1015,2)</f>
        <v>0</v>
      </c>
      <c r="P1015" s="179">
        <v>0</v>
      </c>
      <c r="Q1015" s="179">
        <f>ROUND(E1015*P1015,2)</f>
        <v>0</v>
      </c>
      <c r="R1015" s="179"/>
      <c r="S1015" s="179" t="s">
        <v>342</v>
      </c>
      <c r="T1015" s="180" t="s">
        <v>311</v>
      </c>
      <c r="U1015" s="160">
        <v>0</v>
      </c>
      <c r="V1015" s="160">
        <f>ROUND(E1015*U1015,2)</f>
        <v>0</v>
      </c>
      <c r="W1015" s="160"/>
      <c r="X1015" s="150"/>
      <c r="Y1015" s="150"/>
      <c r="Z1015" s="150"/>
      <c r="AA1015" s="150"/>
      <c r="AB1015" s="150"/>
      <c r="AC1015" s="150"/>
      <c r="AD1015" s="150"/>
      <c r="AE1015" s="150"/>
      <c r="AF1015" s="150"/>
      <c r="AG1015" s="150" t="s">
        <v>1963</v>
      </c>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57"/>
      <c r="B1016" s="158"/>
      <c r="C1016" s="242"/>
      <c r="D1016" s="243"/>
      <c r="E1016" s="243"/>
      <c r="F1016" s="243"/>
      <c r="G1016" s="243"/>
      <c r="H1016" s="160"/>
      <c r="I1016" s="160"/>
      <c r="J1016" s="160"/>
      <c r="K1016" s="160"/>
      <c r="L1016" s="160"/>
      <c r="M1016" s="160"/>
      <c r="N1016" s="160"/>
      <c r="O1016" s="160"/>
      <c r="P1016" s="160"/>
      <c r="Q1016" s="160"/>
      <c r="R1016" s="160"/>
      <c r="S1016" s="160"/>
      <c r="T1016" s="160"/>
      <c r="U1016" s="160"/>
      <c r="V1016" s="160"/>
      <c r="W1016" s="160"/>
      <c r="X1016" s="150"/>
      <c r="Y1016" s="150"/>
      <c r="Z1016" s="150"/>
      <c r="AA1016" s="150"/>
      <c r="AB1016" s="150"/>
      <c r="AC1016" s="150"/>
      <c r="AD1016" s="150"/>
      <c r="AE1016" s="150"/>
      <c r="AF1016" s="150"/>
      <c r="AG1016" s="150" t="s">
        <v>315</v>
      </c>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ht="22.5" outlineLevel="1" x14ac:dyDescent="0.2">
      <c r="A1017" s="174">
        <v>485</v>
      </c>
      <c r="B1017" s="175" t="s">
        <v>2773</v>
      </c>
      <c r="C1017" s="185" t="s">
        <v>2774</v>
      </c>
      <c r="D1017" s="176" t="s">
        <v>929</v>
      </c>
      <c r="E1017" s="177">
        <v>11</v>
      </c>
      <c r="F1017" s="178"/>
      <c r="G1017" s="179">
        <f>ROUND(E1017*F1017,2)</f>
        <v>0</v>
      </c>
      <c r="H1017" s="178"/>
      <c r="I1017" s="179">
        <f>ROUND(E1017*H1017,2)</f>
        <v>0</v>
      </c>
      <c r="J1017" s="178"/>
      <c r="K1017" s="179">
        <f>ROUND(E1017*J1017,2)</f>
        <v>0</v>
      </c>
      <c r="L1017" s="179">
        <v>21</v>
      </c>
      <c r="M1017" s="179">
        <f>G1017*(1+L1017/100)</f>
        <v>0</v>
      </c>
      <c r="N1017" s="179">
        <v>0</v>
      </c>
      <c r="O1017" s="179">
        <f>ROUND(E1017*N1017,2)</f>
        <v>0</v>
      </c>
      <c r="P1017" s="179">
        <v>0</v>
      </c>
      <c r="Q1017" s="179">
        <f>ROUND(E1017*P1017,2)</f>
        <v>0</v>
      </c>
      <c r="R1017" s="179"/>
      <c r="S1017" s="179" t="s">
        <v>342</v>
      </c>
      <c r="T1017" s="180" t="s">
        <v>311</v>
      </c>
      <c r="U1017" s="160">
        <v>0</v>
      </c>
      <c r="V1017" s="160">
        <f>ROUND(E1017*U1017,2)</f>
        <v>0</v>
      </c>
      <c r="W1017" s="160"/>
      <c r="X1017" s="150"/>
      <c r="Y1017" s="150"/>
      <c r="Z1017" s="150"/>
      <c r="AA1017" s="150"/>
      <c r="AB1017" s="150"/>
      <c r="AC1017" s="150"/>
      <c r="AD1017" s="150"/>
      <c r="AE1017" s="150"/>
      <c r="AF1017" s="150"/>
      <c r="AG1017" s="150" t="s">
        <v>1963</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57"/>
      <c r="B1018" s="158"/>
      <c r="C1018" s="242"/>
      <c r="D1018" s="243"/>
      <c r="E1018" s="243"/>
      <c r="F1018" s="243"/>
      <c r="G1018" s="243"/>
      <c r="H1018" s="160"/>
      <c r="I1018" s="160"/>
      <c r="J1018" s="160"/>
      <c r="K1018" s="160"/>
      <c r="L1018" s="160"/>
      <c r="M1018" s="160"/>
      <c r="N1018" s="160"/>
      <c r="O1018" s="160"/>
      <c r="P1018" s="160"/>
      <c r="Q1018" s="160"/>
      <c r="R1018" s="160"/>
      <c r="S1018" s="160"/>
      <c r="T1018" s="160"/>
      <c r="U1018" s="160"/>
      <c r="V1018" s="160"/>
      <c r="W1018" s="160"/>
      <c r="X1018" s="150"/>
      <c r="Y1018" s="150"/>
      <c r="Z1018" s="150"/>
      <c r="AA1018" s="150"/>
      <c r="AB1018" s="150"/>
      <c r="AC1018" s="150"/>
      <c r="AD1018" s="150"/>
      <c r="AE1018" s="150"/>
      <c r="AF1018" s="150"/>
      <c r="AG1018" s="150" t="s">
        <v>315</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74">
        <v>486</v>
      </c>
      <c r="B1019" s="175" t="s">
        <v>2775</v>
      </c>
      <c r="C1019" s="185" t="s">
        <v>2776</v>
      </c>
      <c r="D1019" s="176" t="s">
        <v>929</v>
      </c>
      <c r="E1019" s="177">
        <v>8</v>
      </c>
      <c r="F1019" s="178"/>
      <c r="G1019" s="179">
        <f>ROUND(E1019*F1019,2)</f>
        <v>0</v>
      </c>
      <c r="H1019" s="178"/>
      <c r="I1019" s="179">
        <f>ROUND(E1019*H1019,2)</f>
        <v>0</v>
      </c>
      <c r="J1019" s="178"/>
      <c r="K1019" s="179">
        <f>ROUND(E1019*J1019,2)</f>
        <v>0</v>
      </c>
      <c r="L1019" s="179">
        <v>21</v>
      </c>
      <c r="M1019" s="179">
        <f>G1019*(1+L1019/100)</f>
        <v>0</v>
      </c>
      <c r="N1019" s="179">
        <v>0</v>
      </c>
      <c r="O1019" s="179">
        <f>ROUND(E1019*N1019,2)</f>
        <v>0</v>
      </c>
      <c r="P1019" s="179">
        <v>0</v>
      </c>
      <c r="Q1019" s="179">
        <f>ROUND(E1019*P1019,2)</f>
        <v>0</v>
      </c>
      <c r="R1019" s="179"/>
      <c r="S1019" s="179" t="s">
        <v>342</v>
      </c>
      <c r="T1019" s="180" t="s">
        <v>311</v>
      </c>
      <c r="U1019" s="160">
        <v>0</v>
      </c>
      <c r="V1019" s="160">
        <f>ROUND(E1019*U1019,2)</f>
        <v>0</v>
      </c>
      <c r="W1019" s="160"/>
      <c r="X1019" s="150"/>
      <c r="Y1019" s="150"/>
      <c r="Z1019" s="150"/>
      <c r="AA1019" s="150"/>
      <c r="AB1019" s="150"/>
      <c r="AC1019" s="150"/>
      <c r="AD1019" s="150"/>
      <c r="AE1019" s="150"/>
      <c r="AF1019" s="150"/>
      <c r="AG1019" s="150" t="s">
        <v>1963</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57"/>
      <c r="B1020" s="158"/>
      <c r="C1020" s="242"/>
      <c r="D1020" s="243"/>
      <c r="E1020" s="243"/>
      <c r="F1020" s="243"/>
      <c r="G1020" s="243"/>
      <c r="H1020" s="160"/>
      <c r="I1020" s="160"/>
      <c r="J1020" s="160"/>
      <c r="K1020" s="160"/>
      <c r="L1020" s="160"/>
      <c r="M1020" s="160"/>
      <c r="N1020" s="160"/>
      <c r="O1020" s="160"/>
      <c r="P1020" s="160"/>
      <c r="Q1020" s="160"/>
      <c r="R1020" s="160"/>
      <c r="S1020" s="160"/>
      <c r="T1020" s="160"/>
      <c r="U1020" s="160"/>
      <c r="V1020" s="160"/>
      <c r="W1020" s="160"/>
      <c r="X1020" s="150"/>
      <c r="Y1020" s="150"/>
      <c r="Z1020" s="150"/>
      <c r="AA1020" s="150"/>
      <c r="AB1020" s="150"/>
      <c r="AC1020" s="150"/>
      <c r="AD1020" s="150"/>
      <c r="AE1020" s="150"/>
      <c r="AF1020" s="150"/>
      <c r="AG1020" s="150" t="s">
        <v>315</v>
      </c>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ht="22.5" outlineLevel="1" x14ac:dyDescent="0.2">
      <c r="A1021" s="174">
        <v>487</v>
      </c>
      <c r="B1021" s="175" t="s">
        <v>257</v>
      </c>
      <c r="C1021" s="185" t="s">
        <v>2777</v>
      </c>
      <c r="D1021" s="176" t="s">
        <v>929</v>
      </c>
      <c r="E1021" s="177">
        <v>20</v>
      </c>
      <c r="F1021" s="178"/>
      <c r="G1021" s="179">
        <f>ROUND(E1021*F1021,2)</f>
        <v>0</v>
      </c>
      <c r="H1021" s="178"/>
      <c r="I1021" s="179">
        <f>ROUND(E1021*H1021,2)</f>
        <v>0</v>
      </c>
      <c r="J1021" s="178"/>
      <c r="K1021" s="179">
        <f>ROUND(E1021*J1021,2)</f>
        <v>0</v>
      </c>
      <c r="L1021" s="179">
        <v>21</v>
      </c>
      <c r="M1021" s="179">
        <f>G1021*(1+L1021/100)</f>
        <v>0</v>
      </c>
      <c r="N1021" s="179">
        <v>0</v>
      </c>
      <c r="O1021" s="179">
        <f>ROUND(E1021*N1021,2)</f>
        <v>0</v>
      </c>
      <c r="P1021" s="179">
        <v>0</v>
      </c>
      <c r="Q1021" s="179">
        <f>ROUND(E1021*P1021,2)</f>
        <v>0</v>
      </c>
      <c r="R1021" s="179"/>
      <c r="S1021" s="179" t="s">
        <v>342</v>
      </c>
      <c r="T1021" s="180" t="s">
        <v>311</v>
      </c>
      <c r="U1021" s="160">
        <v>0</v>
      </c>
      <c r="V1021" s="160">
        <f>ROUND(E1021*U1021,2)</f>
        <v>0</v>
      </c>
      <c r="W1021" s="160"/>
      <c r="X1021" s="150"/>
      <c r="Y1021" s="150"/>
      <c r="Z1021" s="150"/>
      <c r="AA1021" s="150"/>
      <c r="AB1021" s="150"/>
      <c r="AC1021" s="150"/>
      <c r="AD1021" s="150"/>
      <c r="AE1021" s="150"/>
      <c r="AF1021" s="150"/>
      <c r="AG1021" s="150" t="s">
        <v>1963</v>
      </c>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57"/>
      <c r="B1022" s="158"/>
      <c r="C1022" s="242"/>
      <c r="D1022" s="243"/>
      <c r="E1022" s="243"/>
      <c r="F1022" s="243"/>
      <c r="G1022" s="243"/>
      <c r="H1022" s="160"/>
      <c r="I1022" s="160"/>
      <c r="J1022" s="160"/>
      <c r="K1022" s="160"/>
      <c r="L1022" s="160"/>
      <c r="M1022" s="160"/>
      <c r="N1022" s="160"/>
      <c r="O1022" s="160"/>
      <c r="P1022" s="160"/>
      <c r="Q1022" s="160"/>
      <c r="R1022" s="160"/>
      <c r="S1022" s="160"/>
      <c r="T1022" s="160"/>
      <c r="U1022" s="160"/>
      <c r="V1022" s="160"/>
      <c r="W1022" s="160"/>
      <c r="X1022" s="150"/>
      <c r="Y1022" s="150"/>
      <c r="Z1022" s="150"/>
      <c r="AA1022" s="150"/>
      <c r="AB1022" s="150"/>
      <c r="AC1022" s="150"/>
      <c r="AD1022" s="150"/>
      <c r="AE1022" s="150"/>
      <c r="AF1022" s="150"/>
      <c r="AG1022" s="150" t="s">
        <v>315</v>
      </c>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ht="22.5" outlineLevel="1" x14ac:dyDescent="0.2">
      <c r="A1023" s="174">
        <v>488</v>
      </c>
      <c r="B1023" s="175" t="s">
        <v>2778</v>
      </c>
      <c r="C1023" s="185" t="s">
        <v>2779</v>
      </c>
      <c r="D1023" s="176" t="s">
        <v>929</v>
      </c>
      <c r="E1023" s="177">
        <v>2</v>
      </c>
      <c r="F1023" s="178"/>
      <c r="G1023" s="179">
        <f>ROUND(E1023*F1023,2)</f>
        <v>0</v>
      </c>
      <c r="H1023" s="178"/>
      <c r="I1023" s="179">
        <f>ROUND(E1023*H1023,2)</f>
        <v>0</v>
      </c>
      <c r="J1023" s="178"/>
      <c r="K1023" s="179">
        <f>ROUND(E1023*J1023,2)</f>
        <v>0</v>
      </c>
      <c r="L1023" s="179">
        <v>21</v>
      </c>
      <c r="M1023" s="179">
        <f>G1023*(1+L1023/100)</f>
        <v>0</v>
      </c>
      <c r="N1023" s="179">
        <v>0</v>
      </c>
      <c r="O1023" s="179">
        <f>ROUND(E1023*N1023,2)</f>
        <v>0</v>
      </c>
      <c r="P1023" s="179">
        <v>0</v>
      </c>
      <c r="Q1023" s="179">
        <f>ROUND(E1023*P1023,2)</f>
        <v>0</v>
      </c>
      <c r="R1023" s="179"/>
      <c r="S1023" s="179" t="s">
        <v>342</v>
      </c>
      <c r="T1023" s="180" t="s">
        <v>311</v>
      </c>
      <c r="U1023" s="160">
        <v>0</v>
      </c>
      <c r="V1023" s="160">
        <f>ROUND(E1023*U1023,2)</f>
        <v>0</v>
      </c>
      <c r="W1023" s="160"/>
      <c r="X1023" s="150"/>
      <c r="Y1023" s="150"/>
      <c r="Z1023" s="150"/>
      <c r="AA1023" s="150"/>
      <c r="AB1023" s="150"/>
      <c r="AC1023" s="150"/>
      <c r="AD1023" s="150"/>
      <c r="AE1023" s="150"/>
      <c r="AF1023" s="150"/>
      <c r="AG1023" s="150" t="s">
        <v>1963</v>
      </c>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1" x14ac:dyDescent="0.2">
      <c r="A1024" s="157"/>
      <c r="B1024" s="158"/>
      <c r="C1024" s="242"/>
      <c r="D1024" s="243"/>
      <c r="E1024" s="243"/>
      <c r="F1024" s="243"/>
      <c r="G1024" s="243"/>
      <c r="H1024" s="160"/>
      <c r="I1024" s="160"/>
      <c r="J1024" s="160"/>
      <c r="K1024" s="160"/>
      <c r="L1024" s="160"/>
      <c r="M1024" s="160"/>
      <c r="N1024" s="160"/>
      <c r="O1024" s="160"/>
      <c r="P1024" s="160"/>
      <c r="Q1024" s="160"/>
      <c r="R1024" s="160"/>
      <c r="S1024" s="160"/>
      <c r="T1024" s="160"/>
      <c r="U1024" s="160"/>
      <c r="V1024" s="160"/>
      <c r="W1024" s="160"/>
      <c r="X1024" s="150"/>
      <c r="Y1024" s="150"/>
      <c r="Z1024" s="150"/>
      <c r="AA1024" s="150"/>
      <c r="AB1024" s="150"/>
      <c r="AC1024" s="150"/>
      <c r="AD1024" s="150"/>
      <c r="AE1024" s="150"/>
      <c r="AF1024" s="150"/>
      <c r="AG1024" s="150" t="s">
        <v>315</v>
      </c>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1" x14ac:dyDescent="0.2">
      <c r="A1025" s="174">
        <v>489</v>
      </c>
      <c r="B1025" s="175" t="s">
        <v>2780</v>
      </c>
      <c r="C1025" s="185" t="s">
        <v>2781</v>
      </c>
      <c r="D1025" s="176" t="s">
        <v>929</v>
      </c>
      <c r="E1025" s="177">
        <v>65</v>
      </c>
      <c r="F1025" s="178"/>
      <c r="G1025" s="179">
        <f>ROUND(E1025*F1025,2)</f>
        <v>0</v>
      </c>
      <c r="H1025" s="178"/>
      <c r="I1025" s="179">
        <f>ROUND(E1025*H1025,2)</f>
        <v>0</v>
      </c>
      <c r="J1025" s="178"/>
      <c r="K1025" s="179">
        <f>ROUND(E1025*J1025,2)</f>
        <v>0</v>
      </c>
      <c r="L1025" s="179">
        <v>21</v>
      </c>
      <c r="M1025" s="179">
        <f>G1025*(1+L1025/100)</f>
        <v>0</v>
      </c>
      <c r="N1025" s="179">
        <v>0</v>
      </c>
      <c r="O1025" s="179">
        <f>ROUND(E1025*N1025,2)</f>
        <v>0</v>
      </c>
      <c r="P1025" s="179">
        <v>0</v>
      </c>
      <c r="Q1025" s="179">
        <f>ROUND(E1025*P1025,2)</f>
        <v>0</v>
      </c>
      <c r="R1025" s="179"/>
      <c r="S1025" s="179" t="s">
        <v>342</v>
      </c>
      <c r="T1025" s="180" t="s">
        <v>311</v>
      </c>
      <c r="U1025" s="160">
        <v>0</v>
      </c>
      <c r="V1025" s="160">
        <f>ROUND(E1025*U1025,2)</f>
        <v>0</v>
      </c>
      <c r="W1025" s="160"/>
      <c r="X1025" s="150"/>
      <c r="Y1025" s="150"/>
      <c r="Z1025" s="150"/>
      <c r="AA1025" s="150"/>
      <c r="AB1025" s="150"/>
      <c r="AC1025" s="150"/>
      <c r="AD1025" s="150"/>
      <c r="AE1025" s="150"/>
      <c r="AF1025" s="150"/>
      <c r="AG1025" s="150" t="s">
        <v>1963</v>
      </c>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57"/>
      <c r="B1026" s="158"/>
      <c r="C1026" s="242"/>
      <c r="D1026" s="243"/>
      <c r="E1026" s="243"/>
      <c r="F1026" s="243"/>
      <c r="G1026" s="243"/>
      <c r="H1026" s="160"/>
      <c r="I1026" s="160"/>
      <c r="J1026" s="160"/>
      <c r="K1026" s="160"/>
      <c r="L1026" s="160"/>
      <c r="M1026" s="160"/>
      <c r="N1026" s="160"/>
      <c r="O1026" s="160"/>
      <c r="P1026" s="160"/>
      <c r="Q1026" s="160"/>
      <c r="R1026" s="160"/>
      <c r="S1026" s="160"/>
      <c r="T1026" s="160"/>
      <c r="U1026" s="160"/>
      <c r="V1026" s="160"/>
      <c r="W1026" s="160"/>
      <c r="X1026" s="150"/>
      <c r="Y1026" s="150"/>
      <c r="Z1026" s="150"/>
      <c r="AA1026" s="150"/>
      <c r="AB1026" s="150"/>
      <c r="AC1026" s="150"/>
      <c r="AD1026" s="150"/>
      <c r="AE1026" s="150"/>
      <c r="AF1026" s="150"/>
      <c r="AG1026" s="150" t="s">
        <v>315</v>
      </c>
      <c r="AH1026" s="150"/>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x14ac:dyDescent="0.2">
      <c r="A1027" s="168" t="s">
        <v>305</v>
      </c>
      <c r="B1027" s="169" t="s">
        <v>215</v>
      </c>
      <c r="C1027" s="184" t="s">
        <v>216</v>
      </c>
      <c r="D1027" s="170"/>
      <c r="E1027" s="171"/>
      <c r="F1027" s="172"/>
      <c r="G1027" s="172">
        <f>SUMIF(AG1028:AG1065,"&lt;&gt;NOR",G1028:G1065)</f>
        <v>0</v>
      </c>
      <c r="H1027" s="172"/>
      <c r="I1027" s="172">
        <f>SUM(I1028:I1065)</f>
        <v>0</v>
      </c>
      <c r="J1027" s="172"/>
      <c r="K1027" s="172">
        <f>SUM(K1028:K1065)</f>
        <v>0</v>
      </c>
      <c r="L1027" s="172"/>
      <c r="M1027" s="172">
        <f>SUM(M1028:M1065)</f>
        <v>0</v>
      </c>
      <c r="N1027" s="172"/>
      <c r="O1027" s="172">
        <f>SUM(O1028:O1065)</f>
        <v>0</v>
      </c>
      <c r="P1027" s="172"/>
      <c r="Q1027" s="172">
        <f>SUM(Q1028:Q1065)</f>
        <v>0</v>
      </c>
      <c r="R1027" s="172"/>
      <c r="S1027" s="172"/>
      <c r="T1027" s="173"/>
      <c r="U1027" s="167"/>
      <c r="V1027" s="167">
        <f>SUM(V1028:V1065)</f>
        <v>0</v>
      </c>
      <c r="W1027" s="167"/>
      <c r="AG1027" t="s">
        <v>306</v>
      </c>
    </row>
    <row r="1028" spans="1:60" ht="22.5" outlineLevel="1" x14ac:dyDescent="0.2">
      <c r="A1028" s="174">
        <v>490</v>
      </c>
      <c r="B1028" s="175" t="s">
        <v>2782</v>
      </c>
      <c r="C1028" s="185" t="s">
        <v>2783</v>
      </c>
      <c r="D1028" s="176" t="s">
        <v>460</v>
      </c>
      <c r="E1028" s="177">
        <v>50</v>
      </c>
      <c r="F1028" s="178"/>
      <c r="G1028" s="179">
        <f>ROUND(E1028*F1028,2)</f>
        <v>0</v>
      </c>
      <c r="H1028" s="178"/>
      <c r="I1028" s="179">
        <f>ROUND(E1028*H1028,2)</f>
        <v>0</v>
      </c>
      <c r="J1028" s="178"/>
      <c r="K1028" s="179">
        <f>ROUND(E1028*J1028,2)</f>
        <v>0</v>
      </c>
      <c r="L1028" s="179">
        <v>21</v>
      </c>
      <c r="M1028" s="179">
        <f>G1028*(1+L1028/100)</f>
        <v>0</v>
      </c>
      <c r="N1028" s="179">
        <v>0</v>
      </c>
      <c r="O1028" s="179">
        <f>ROUND(E1028*N1028,2)</f>
        <v>0</v>
      </c>
      <c r="P1028" s="179">
        <v>0</v>
      </c>
      <c r="Q1028" s="179">
        <f>ROUND(E1028*P1028,2)</f>
        <v>0</v>
      </c>
      <c r="R1028" s="179"/>
      <c r="S1028" s="179" t="s">
        <v>342</v>
      </c>
      <c r="T1028" s="180" t="s">
        <v>311</v>
      </c>
      <c r="U1028" s="160">
        <v>0</v>
      </c>
      <c r="V1028" s="160">
        <f>ROUND(E1028*U1028,2)</f>
        <v>0</v>
      </c>
      <c r="W1028" s="160"/>
      <c r="X1028" s="150"/>
      <c r="Y1028" s="150"/>
      <c r="Z1028" s="150"/>
      <c r="AA1028" s="150"/>
      <c r="AB1028" s="150"/>
      <c r="AC1028" s="150"/>
      <c r="AD1028" s="150"/>
      <c r="AE1028" s="150"/>
      <c r="AF1028" s="150"/>
      <c r="AG1028" s="150" t="s">
        <v>499</v>
      </c>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1" x14ac:dyDescent="0.2">
      <c r="A1029" s="157"/>
      <c r="B1029" s="158"/>
      <c r="C1029" s="242"/>
      <c r="D1029" s="243"/>
      <c r="E1029" s="243"/>
      <c r="F1029" s="243"/>
      <c r="G1029" s="243"/>
      <c r="H1029" s="160"/>
      <c r="I1029" s="160"/>
      <c r="J1029" s="160"/>
      <c r="K1029" s="160"/>
      <c r="L1029" s="160"/>
      <c r="M1029" s="160"/>
      <c r="N1029" s="160"/>
      <c r="O1029" s="160"/>
      <c r="P1029" s="160"/>
      <c r="Q1029" s="160"/>
      <c r="R1029" s="160"/>
      <c r="S1029" s="160"/>
      <c r="T1029" s="160"/>
      <c r="U1029" s="160"/>
      <c r="V1029" s="160"/>
      <c r="W1029" s="160"/>
      <c r="X1029" s="150"/>
      <c r="Y1029" s="150"/>
      <c r="Z1029" s="150"/>
      <c r="AA1029" s="150"/>
      <c r="AB1029" s="150"/>
      <c r="AC1029" s="150"/>
      <c r="AD1029" s="150"/>
      <c r="AE1029" s="150"/>
      <c r="AF1029" s="150"/>
      <c r="AG1029" s="150" t="s">
        <v>315</v>
      </c>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74">
        <v>491</v>
      </c>
      <c r="B1030" s="175" t="s">
        <v>2784</v>
      </c>
      <c r="C1030" s="185" t="s">
        <v>2785</v>
      </c>
      <c r="D1030" s="176" t="s">
        <v>460</v>
      </c>
      <c r="E1030" s="177">
        <v>60</v>
      </c>
      <c r="F1030" s="178"/>
      <c r="G1030" s="179">
        <f>ROUND(E1030*F1030,2)</f>
        <v>0</v>
      </c>
      <c r="H1030" s="178"/>
      <c r="I1030" s="179">
        <f>ROUND(E1030*H1030,2)</f>
        <v>0</v>
      </c>
      <c r="J1030" s="178"/>
      <c r="K1030" s="179">
        <f>ROUND(E1030*J1030,2)</f>
        <v>0</v>
      </c>
      <c r="L1030" s="179">
        <v>21</v>
      </c>
      <c r="M1030" s="179">
        <f>G1030*(1+L1030/100)</f>
        <v>0</v>
      </c>
      <c r="N1030" s="179">
        <v>0</v>
      </c>
      <c r="O1030" s="179">
        <f>ROUND(E1030*N1030,2)</f>
        <v>0</v>
      </c>
      <c r="P1030" s="179">
        <v>0</v>
      </c>
      <c r="Q1030" s="179">
        <f>ROUND(E1030*P1030,2)</f>
        <v>0</v>
      </c>
      <c r="R1030" s="179"/>
      <c r="S1030" s="179" t="s">
        <v>342</v>
      </c>
      <c r="T1030" s="180" t="s">
        <v>311</v>
      </c>
      <c r="U1030" s="160">
        <v>0</v>
      </c>
      <c r="V1030" s="160">
        <f>ROUND(E1030*U1030,2)</f>
        <v>0</v>
      </c>
      <c r="W1030" s="160"/>
      <c r="X1030" s="150"/>
      <c r="Y1030" s="150"/>
      <c r="Z1030" s="150"/>
      <c r="AA1030" s="150"/>
      <c r="AB1030" s="150"/>
      <c r="AC1030" s="150"/>
      <c r="AD1030" s="150"/>
      <c r="AE1030" s="150"/>
      <c r="AF1030" s="150"/>
      <c r="AG1030" s="150" t="s">
        <v>499</v>
      </c>
      <c r="AH1030" s="150"/>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242"/>
      <c r="D1031" s="243"/>
      <c r="E1031" s="243"/>
      <c r="F1031" s="243"/>
      <c r="G1031" s="243"/>
      <c r="H1031" s="160"/>
      <c r="I1031" s="160"/>
      <c r="J1031" s="160"/>
      <c r="K1031" s="160"/>
      <c r="L1031" s="160"/>
      <c r="M1031" s="160"/>
      <c r="N1031" s="160"/>
      <c r="O1031" s="160"/>
      <c r="P1031" s="160"/>
      <c r="Q1031" s="160"/>
      <c r="R1031" s="160"/>
      <c r="S1031" s="160"/>
      <c r="T1031" s="160"/>
      <c r="U1031" s="160"/>
      <c r="V1031" s="160"/>
      <c r="W1031" s="160"/>
      <c r="X1031" s="150"/>
      <c r="Y1031" s="150"/>
      <c r="Z1031" s="150"/>
      <c r="AA1031" s="150"/>
      <c r="AB1031" s="150"/>
      <c r="AC1031" s="150"/>
      <c r="AD1031" s="150"/>
      <c r="AE1031" s="150"/>
      <c r="AF1031" s="150"/>
      <c r="AG1031" s="150" t="s">
        <v>315</v>
      </c>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74">
        <v>492</v>
      </c>
      <c r="B1032" s="175" t="s">
        <v>2786</v>
      </c>
      <c r="C1032" s="185" t="s">
        <v>2787</v>
      </c>
      <c r="D1032" s="176" t="s">
        <v>460</v>
      </c>
      <c r="E1032" s="177">
        <v>25</v>
      </c>
      <c r="F1032" s="178"/>
      <c r="G1032" s="179">
        <f>ROUND(E1032*F1032,2)</f>
        <v>0</v>
      </c>
      <c r="H1032" s="178"/>
      <c r="I1032" s="179">
        <f>ROUND(E1032*H1032,2)</f>
        <v>0</v>
      </c>
      <c r="J1032" s="178"/>
      <c r="K1032" s="179">
        <f>ROUND(E1032*J1032,2)</f>
        <v>0</v>
      </c>
      <c r="L1032" s="179">
        <v>21</v>
      </c>
      <c r="M1032" s="179">
        <f>G1032*(1+L1032/100)</f>
        <v>0</v>
      </c>
      <c r="N1032" s="179">
        <v>0</v>
      </c>
      <c r="O1032" s="179">
        <f>ROUND(E1032*N1032,2)</f>
        <v>0</v>
      </c>
      <c r="P1032" s="179">
        <v>0</v>
      </c>
      <c r="Q1032" s="179">
        <f>ROUND(E1032*P1032,2)</f>
        <v>0</v>
      </c>
      <c r="R1032" s="179"/>
      <c r="S1032" s="179" t="s">
        <v>342</v>
      </c>
      <c r="T1032" s="180" t="s">
        <v>311</v>
      </c>
      <c r="U1032" s="160">
        <v>0</v>
      </c>
      <c r="V1032" s="160">
        <f>ROUND(E1032*U1032,2)</f>
        <v>0</v>
      </c>
      <c r="W1032" s="160"/>
      <c r="X1032" s="150"/>
      <c r="Y1032" s="150"/>
      <c r="Z1032" s="150"/>
      <c r="AA1032" s="150"/>
      <c r="AB1032" s="150"/>
      <c r="AC1032" s="150"/>
      <c r="AD1032" s="150"/>
      <c r="AE1032" s="150"/>
      <c r="AF1032" s="150"/>
      <c r="AG1032" s="150" t="s">
        <v>499</v>
      </c>
      <c r="AH1032" s="150"/>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1" x14ac:dyDescent="0.2">
      <c r="A1033" s="157"/>
      <c r="B1033" s="158"/>
      <c r="C1033" s="242"/>
      <c r="D1033" s="243"/>
      <c r="E1033" s="243"/>
      <c r="F1033" s="243"/>
      <c r="G1033" s="243"/>
      <c r="H1033" s="160"/>
      <c r="I1033" s="160"/>
      <c r="J1033" s="160"/>
      <c r="K1033" s="160"/>
      <c r="L1033" s="160"/>
      <c r="M1033" s="160"/>
      <c r="N1033" s="160"/>
      <c r="O1033" s="160"/>
      <c r="P1033" s="160"/>
      <c r="Q1033" s="160"/>
      <c r="R1033" s="160"/>
      <c r="S1033" s="160"/>
      <c r="T1033" s="160"/>
      <c r="U1033" s="160"/>
      <c r="V1033" s="160"/>
      <c r="W1033" s="160"/>
      <c r="X1033" s="150"/>
      <c r="Y1033" s="150"/>
      <c r="Z1033" s="150"/>
      <c r="AA1033" s="150"/>
      <c r="AB1033" s="150"/>
      <c r="AC1033" s="150"/>
      <c r="AD1033" s="150"/>
      <c r="AE1033" s="150"/>
      <c r="AF1033" s="150"/>
      <c r="AG1033" s="150" t="s">
        <v>315</v>
      </c>
      <c r="AH1033" s="150"/>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ht="22.5" outlineLevel="1" x14ac:dyDescent="0.2">
      <c r="A1034" s="174">
        <v>493</v>
      </c>
      <c r="B1034" s="175" t="s">
        <v>2788</v>
      </c>
      <c r="C1034" s="185" t="s">
        <v>2789</v>
      </c>
      <c r="D1034" s="176" t="s">
        <v>460</v>
      </c>
      <c r="E1034" s="177">
        <v>190</v>
      </c>
      <c r="F1034" s="178"/>
      <c r="G1034" s="179">
        <f>ROUND(E1034*F1034,2)</f>
        <v>0</v>
      </c>
      <c r="H1034" s="178"/>
      <c r="I1034" s="179">
        <f>ROUND(E1034*H1034,2)</f>
        <v>0</v>
      </c>
      <c r="J1034" s="178"/>
      <c r="K1034" s="179">
        <f>ROUND(E1034*J1034,2)</f>
        <v>0</v>
      </c>
      <c r="L1034" s="179">
        <v>21</v>
      </c>
      <c r="M1034" s="179">
        <f>G1034*(1+L1034/100)</f>
        <v>0</v>
      </c>
      <c r="N1034" s="179">
        <v>0</v>
      </c>
      <c r="O1034" s="179">
        <f>ROUND(E1034*N1034,2)</f>
        <v>0</v>
      </c>
      <c r="P1034" s="179">
        <v>0</v>
      </c>
      <c r="Q1034" s="179">
        <f>ROUND(E1034*P1034,2)</f>
        <v>0</v>
      </c>
      <c r="R1034" s="179"/>
      <c r="S1034" s="179" t="s">
        <v>342</v>
      </c>
      <c r="T1034" s="180" t="s">
        <v>311</v>
      </c>
      <c r="U1034" s="160">
        <v>0</v>
      </c>
      <c r="V1034" s="160">
        <f>ROUND(E1034*U1034,2)</f>
        <v>0</v>
      </c>
      <c r="W1034" s="160"/>
      <c r="X1034" s="150"/>
      <c r="Y1034" s="150"/>
      <c r="Z1034" s="150"/>
      <c r="AA1034" s="150"/>
      <c r="AB1034" s="150"/>
      <c r="AC1034" s="150"/>
      <c r="AD1034" s="150"/>
      <c r="AE1034" s="150"/>
      <c r="AF1034" s="150"/>
      <c r="AG1034" s="150" t="s">
        <v>499</v>
      </c>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1" x14ac:dyDescent="0.2">
      <c r="A1035" s="157"/>
      <c r="B1035" s="158"/>
      <c r="C1035" s="242"/>
      <c r="D1035" s="243"/>
      <c r="E1035" s="243"/>
      <c r="F1035" s="243"/>
      <c r="G1035" s="243"/>
      <c r="H1035" s="160"/>
      <c r="I1035" s="160"/>
      <c r="J1035" s="160"/>
      <c r="K1035" s="160"/>
      <c r="L1035" s="160"/>
      <c r="M1035" s="160"/>
      <c r="N1035" s="160"/>
      <c r="O1035" s="160"/>
      <c r="P1035" s="160"/>
      <c r="Q1035" s="160"/>
      <c r="R1035" s="160"/>
      <c r="S1035" s="160"/>
      <c r="T1035" s="160"/>
      <c r="U1035" s="160"/>
      <c r="V1035" s="160"/>
      <c r="W1035" s="160"/>
      <c r="X1035" s="150"/>
      <c r="Y1035" s="150"/>
      <c r="Z1035" s="150"/>
      <c r="AA1035" s="150"/>
      <c r="AB1035" s="150"/>
      <c r="AC1035" s="150"/>
      <c r="AD1035" s="150"/>
      <c r="AE1035" s="150"/>
      <c r="AF1035" s="150"/>
      <c r="AG1035" s="150" t="s">
        <v>315</v>
      </c>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74">
        <v>494</v>
      </c>
      <c r="B1036" s="175" t="s">
        <v>2790</v>
      </c>
      <c r="C1036" s="185" t="s">
        <v>2791</v>
      </c>
      <c r="D1036" s="176" t="s">
        <v>929</v>
      </c>
      <c r="E1036" s="177">
        <v>6</v>
      </c>
      <c r="F1036" s="178"/>
      <c r="G1036" s="179">
        <f>ROUND(E1036*F1036,2)</f>
        <v>0</v>
      </c>
      <c r="H1036" s="178"/>
      <c r="I1036" s="179">
        <f>ROUND(E1036*H1036,2)</f>
        <v>0</v>
      </c>
      <c r="J1036" s="178"/>
      <c r="K1036" s="179">
        <f>ROUND(E1036*J1036,2)</f>
        <v>0</v>
      </c>
      <c r="L1036" s="179">
        <v>21</v>
      </c>
      <c r="M1036" s="179">
        <f>G1036*(1+L1036/100)</f>
        <v>0</v>
      </c>
      <c r="N1036" s="179">
        <v>0</v>
      </c>
      <c r="O1036" s="179">
        <f>ROUND(E1036*N1036,2)</f>
        <v>0</v>
      </c>
      <c r="P1036" s="179">
        <v>0</v>
      </c>
      <c r="Q1036" s="179">
        <f>ROUND(E1036*P1036,2)</f>
        <v>0</v>
      </c>
      <c r="R1036" s="179"/>
      <c r="S1036" s="179" t="s">
        <v>342</v>
      </c>
      <c r="T1036" s="180" t="s">
        <v>311</v>
      </c>
      <c r="U1036" s="160">
        <v>0</v>
      </c>
      <c r="V1036" s="160">
        <f>ROUND(E1036*U1036,2)</f>
        <v>0</v>
      </c>
      <c r="W1036" s="160"/>
      <c r="X1036" s="150"/>
      <c r="Y1036" s="150"/>
      <c r="Z1036" s="150"/>
      <c r="AA1036" s="150"/>
      <c r="AB1036" s="150"/>
      <c r="AC1036" s="150"/>
      <c r="AD1036" s="150"/>
      <c r="AE1036" s="150"/>
      <c r="AF1036" s="150"/>
      <c r="AG1036" s="150" t="s">
        <v>499</v>
      </c>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1" x14ac:dyDescent="0.2">
      <c r="A1037" s="157"/>
      <c r="B1037" s="158"/>
      <c r="C1037" s="242"/>
      <c r="D1037" s="243"/>
      <c r="E1037" s="243"/>
      <c r="F1037" s="243"/>
      <c r="G1037" s="243"/>
      <c r="H1037" s="160"/>
      <c r="I1037" s="160"/>
      <c r="J1037" s="160"/>
      <c r="K1037" s="160"/>
      <c r="L1037" s="160"/>
      <c r="M1037" s="160"/>
      <c r="N1037" s="160"/>
      <c r="O1037" s="160"/>
      <c r="P1037" s="160"/>
      <c r="Q1037" s="160"/>
      <c r="R1037" s="160"/>
      <c r="S1037" s="160"/>
      <c r="T1037" s="160"/>
      <c r="U1037" s="160"/>
      <c r="V1037" s="160"/>
      <c r="W1037" s="160"/>
      <c r="X1037" s="150"/>
      <c r="Y1037" s="150"/>
      <c r="Z1037" s="150"/>
      <c r="AA1037" s="150"/>
      <c r="AB1037" s="150"/>
      <c r="AC1037" s="150"/>
      <c r="AD1037" s="150"/>
      <c r="AE1037" s="150"/>
      <c r="AF1037" s="150"/>
      <c r="AG1037" s="150" t="s">
        <v>315</v>
      </c>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1" x14ac:dyDescent="0.2">
      <c r="A1038" s="174">
        <v>495</v>
      </c>
      <c r="B1038" s="175" t="s">
        <v>2792</v>
      </c>
      <c r="C1038" s="185" t="s">
        <v>2793</v>
      </c>
      <c r="D1038" s="176" t="s">
        <v>929</v>
      </c>
      <c r="E1038" s="177">
        <v>2</v>
      </c>
      <c r="F1038" s="178"/>
      <c r="G1038" s="179">
        <f>ROUND(E1038*F1038,2)</f>
        <v>0</v>
      </c>
      <c r="H1038" s="178"/>
      <c r="I1038" s="179">
        <f>ROUND(E1038*H1038,2)</f>
        <v>0</v>
      </c>
      <c r="J1038" s="178"/>
      <c r="K1038" s="179">
        <f>ROUND(E1038*J1038,2)</f>
        <v>0</v>
      </c>
      <c r="L1038" s="179">
        <v>21</v>
      </c>
      <c r="M1038" s="179">
        <f>G1038*(1+L1038/100)</f>
        <v>0</v>
      </c>
      <c r="N1038" s="179">
        <v>0</v>
      </c>
      <c r="O1038" s="179">
        <f>ROUND(E1038*N1038,2)</f>
        <v>0</v>
      </c>
      <c r="P1038" s="179">
        <v>0</v>
      </c>
      <c r="Q1038" s="179">
        <f>ROUND(E1038*P1038,2)</f>
        <v>0</v>
      </c>
      <c r="R1038" s="179"/>
      <c r="S1038" s="179" t="s">
        <v>342</v>
      </c>
      <c r="T1038" s="180" t="s">
        <v>311</v>
      </c>
      <c r="U1038" s="160">
        <v>0</v>
      </c>
      <c r="V1038" s="160">
        <f>ROUND(E1038*U1038,2)</f>
        <v>0</v>
      </c>
      <c r="W1038" s="160"/>
      <c r="X1038" s="150"/>
      <c r="Y1038" s="150"/>
      <c r="Z1038" s="150"/>
      <c r="AA1038" s="150"/>
      <c r="AB1038" s="150"/>
      <c r="AC1038" s="150"/>
      <c r="AD1038" s="150"/>
      <c r="AE1038" s="150"/>
      <c r="AF1038" s="150"/>
      <c r="AG1038" s="150" t="s">
        <v>499</v>
      </c>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57"/>
      <c r="B1039" s="158"/>
      <c r="C1039" s="242"/>
      <c r="D1039" s="243"/>
      <c r="E1039" s="243"/>
      <c r="F1039" s="243"/>
      <c r="G1039" s="243"/>
      <c r="H1039" s="160"/>
      <c r="I1039" s="160"/>
      <c r="J1039" s="160"/>
      <c r="K1039" s="160"/>
      <c r="L1039" s="160"/>
      <c r="M1039" s="160"/>
      <c r="N1039" s="160"/>
      <c r="O1039" s="160"/>
      <c r="P1039" s="160"/>
      <c r="Q1039" s="160"/>
      <c r="R1039" s="160"/>
      <c r="S1039" s="160"/>
      <c r="T1039" s="160"/>
      <c r="U1039" s="160"/>
      <c r="V1039" s="160"/>
      <c r="W1039" s="160"/>
      <c r="X1039" s="150"/>
      <c r="Y1039" s="150"/>
      <c r="Z1039" s="150"/>
      <c r="AA1039" s="150"/>
      <c r="AB1039" s="150"/>
      <c r="AC1039" s="150"/>
      <c r="AD1039" s="150"/>
      <c r="AE1039" s="150"/>
      <c r="AF1039" s="150"/>
      <c r="AG1039" s="150" t="s">
        <v>315</v>
      </c>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74">
        <v>496</v>
      </c>
      <c r="B1040" s="175" t="s">
        <v>162</v>
      </c>
      <c r="C1040" s="185" t="s">
        <v>2794</v>
      </c>
      <c r="D1040" s="176" t="s">
        <v>929</v>
      </c>
      <c r="E1040" s="177">
        <v>2</v>
      </c>
      <c r="F1040" s="178"/>
      <c r="G1040" s="179">
        <f>ROUND(E1040*F1040,2)</f>
        <v>0</v>
      </c>
      <c r="H1040" s="178"/>
      <c r="I1040" s="179">
        <f>ROUND(E1040*H1040,2)</f>
        <v>0</v>
      </c>
      <c r="J1040" s="178"/>
      <c r="K1040" s="179">
        <f>ROUND(E1040*J1040,2)</f>
        <v>0</v>
      </c>
      <c r="L1040" s="179">
        <v>21</v>
      </c>
      <c r="M1040" s="179">
        <f>G1040*(1+L1040/100)</f>
        <v>0</v>
      </c>
      <c r="N1040" s="179">
        <v>0</v>
      </c>
      <c r="O1040" s="179">
        <f>ROUND(E1040*N1040,2)</f>
        <v>0</v>
      </c>
      <c r="P1040" s="179">
        <v>0</v>
      </c>
      <c r="Q1040" s="179">
        <f>ROUND(E1040*P1040,2)</f>
        <v>0</v>
      </c>
      <c r="R1040" s="179"/>
      <c r="S1040" s="179" t="s">
        <v>342</v>
      </c>
      <c r="T1040" s="180" t="s">
        <v>311</v>
      </c>
      <c r="U1040" s="160">
        <v>0</v>
      </c>
      <c r="V1040" s="160">
        <f>ROUND(E1040*U1040,2)</f>
        <v>0</v>
      </c>
      <c r="W1040" s="160"/>
      <c r="X1040" s="150"/>
      <c r="Y1040" s="150"/>
      <c r="Z1040" s="150"/>
      <c r="AA1040" s="150"/>
      <c r="AB1040" s="150"/>
      <c r="AC1040" s="150"/>
      <c r="AD1040" s="150"/>
      <c r="AE1040" s="150"/>
      <c r="AF1040" s="150"/>
      <c r="AG1040" s="150" t="s">
        <v>499</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1" x14ac:dyDescent="0.2">
      <c r="A1041" s="157"/>
      <c r="B1041" s="158"/>
      <c r="C1041" s="242"/>
      <c r="D1041" s="243"/>
      <c r="E1041" s="243"/>
      <c r="F1041" s="243"/>
      <c r="G1041" s="243"/>
      <c r="H1041" s="160"/>
      <c r="I1041" s="160"/>
      <c r="J1041" s="160"/>
      <c r="K1041" s="160"/>
      <c r="L1041" s="160"/>
      <c r="M1041" s="160"/>
      <c r="N1041" s="160"/>
      <c r="O1041" s="160"/>
      <c r="P1041" s="160"/>
      <c r="Q1041" s="160"/>
      <c r="R1041" s="160"/>
      <c r="S1041" s="160"/>
      <c r="T1041" s="160"/>
      <c r="U1041" s="160"/>
      <c r="V1041" s="160"/>
      <c r="W1041" s="160"/>
      <c r="X1041" s="150"/>
      <c r="Y1041" s="150"/>
      <c r="Z1041" s="150"/>
      <c r="AA1041" s="150"/>
      <c r="AB1041" s="150"/>
      <c r="AC1041" s="150"/>
      <c r="AD1041" s="150"/>
      <c r="AE1041" s="150"/>
      <c r="AF1041" s="150"/>
      <c r="AG1041" s="150" t="s">
        <v>315</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ht="22.5" outlineLevel="1" x14ac:dyDescent="0.2">
      <c r="A1042" s="174">
        <v>497</v>
      </c>
      <c r="B1042" s="175" t="s">
        <v>2795</v>
      </c>
      <c r="C1042" s="185" t="s">
        <v>2796</v>
      </c>
      <c r="D1042" s="176" t="s">
        <v>460</v>
      </c>
      <c r="E1042" s="177">
        <v>55</v>
      </c>
      <c r="F1042" s="178"/>
      <c r="G1042" s="179">
        <f>ROUND(E1042*F1042,2)</f>
        <v>0</v>
      </c>
      <c r="H1042" s="178"/>
      <c r="I1042" s="179">
        <f>ROUND(E1042*H1042,2)</f>
        <v>0</v>
      </c>
      <c r="J1042" s="178"/>
      <c r="K1042" s="179">
        <f>ROUND(E1042*J1042,2)</f>
        <v>0</v>
      </c>
      <c r="L1042" s="179">
        <v>21</v>
      </c>
      <c r="M1042" s="179">
        <f>G1042*(1+L1042/100)</f>
        <v>0</v>
      </c>
      <c r="N1042" s="179">
        <v>0</v>
      </c>
      <c r="O1042" s="179">
        <f>ROUND(E1042*N1042,2)</f>
        <v>0</v>
      </c>
      <c r="P1042" s="179">
        <v>0</v>
      </c>
      <c r="Q1042" s="179">
        <f>ROUND(E1042*P1042,2)</f>
        <v>0</v>
      </c>
      <c r="R1042" s="179"/>
      <c r="S1042" s="179" t="s">
        <v>342</v>
      </c>
      <c r="T1042" s="180" t="s">
        <v>311</v>
      </c>
      <c r="U1042" s="160">
        <v>0</v>
      </c>
      <c r="V1042" s="160">
        <f>ROUND(E1042*U1042,2)</f>
        <v>0</v>
      </c>
      <c r="W1042" s="160"/>
      <c r="X1042" s="150"/>
      <c r="Y1042" s="150"/>
      <c r="Z1042" s="150"/>
      <c r="AA1042" s="150"/>
      <c r="AB1042" s="150"/>
      <c r="AC1042" s="150"/>
      <c r="AD1042" s="150"/>
      <c r="AE1042" s="150"/>
      <c r="AF1042" s="150"/>
      <c r="AG1042" s="150" t="s">
        <v>499</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57"/>
      <c r="B1043" s="158"/>
      <c r="C1043" s="242"/>
      <c r="D1043" s="243"/>
      <c r="E1043" s="243"/>
      <c r="F1043" s="243"/>
      <c r="G1043" s="243"/>
      <c r="H1043" s="160"/>
      <c r="I1043" s="160"/>
      <c r="J1043" s="160"/>
      <c r="K1043" s="160"/>
      <c r="L1043" s="160"/>
      <c r="M1043" s="160"/>
      <c r="N1043" s="160"/>
      <c r="O1043" s="160"/>
      <c r="P1043" s="160"/>
      <c r="Q1043" s="160"/>
      <c r="R1043" s="160"/>
      <c r="S1043" s="160"/>
      <c r="T1043" s="160"/>
      <c r="U1043" s="160"/>
      <c r="V1043" s="160"/>
      <c r="W1043" s="160"/>
      <c r="X1043" s="150"/>
      <c r="Y1043" s="150"/>
      <c r="Z1043" s="150"/>
      <c r="AA1043" s="150"/>
      <c r="AB1043" s="150"/>
      <c r="AC1043" s="150"/>
      <c r="AD1043" s="150"/>
      <c r="AE1043" s="150"/>
      <c r="AF1043" s="150"/>
      <c r="AG1043" s="150" t="s">
        <v>315</v>
      </c>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74">
        <v>498</v>
      </c>
      <c r="B1044" s="175" t="s">
        <v>2797</v>
      </c>
      <c r="C1044" s="185" t="s">
        <v>2798</v>
      </c>
      <c r="D1044" s="176" t="s">
        <v>460</v>
      </c>
      <c r="E1044" s="177">
        <v>15</v>
      </c>
      <c r="F1044" s="178"/>
      <c r="G1044" s="179">
        <f>ROUND(E1044*F1044,2)</f>
        <v>0</v>
      </c>
      <c r="H1044" s="178"/>
      <c r="I1044" s="179">
        <f>ROUND(E1044*H1044,2)</f>
        <v>0</v>
      </c>
      <c r="J1044" s="178"/>
      <c r="K1044" s="179">
        <f>ROUND(E1044*J1044,2)</f>
        <v>0</v>
      </c>
      <c r="L1044" s="179">
        <v>21</v>
      </c>
      <c r="M1044" s="179">
        <f>G1044*(1+L1044/100)</f>
        <v>0</v>
      </c>
      <c r="N1044" s="179">
        <v>0</v>
      </c>
      <c r="O1044" s="179">
        <f>ROUND(E1044*N1044,2)</f>
        <v>0</v>
      </c>
      <c r="P1044" s="179">
        <v>0</v>
      </c>
      <c r="Q1044" s="179">
        <f>ROUND(E1044*P1044,2)</f>
        <v>0</v>
      </c>
      <c r="R1044" s="179"/>
      <c r="S1044" s="179" t="s">
        <v>342</v>
      </c>
      <c r="T1044" s="180" t="s">
        <v>311</v>
      </c>
      <c r="U1044" s="160">
        <v>0</v>
      </c>
      <c r="V1044" s="160">
        <f>ROUND(E1044*U1044,2)</f>
        <v>0</v>
      </c>
      <c r="W1044" s="160"/>
      <c r="X1044" s="150"/>
      <c r="Y1044" s="150"/>
      <c r="Z1044" s="150"/>
      <c r="AA1044" s="150"/>
      <c r="AB1044" s="150"/>
      <c r="AC1044" s="150"/>
      <c r="AD1044" s="150"/>
      <c r="AE1044" s="150"/>
      <c r="AF1044" s="150"/>
      <c r="AG1044" s="150" t="s">
        <v>499</v>
      </c>
      <c r="AH1044" s="150"/>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57"/>
      <c r="B1045" s="158"/>
      <c r="C1045" s="242"/>
      <c r="D1045" s="243"/>
      <c r="E1045" s="243"/>
      <c r="F1045" s="243"/>
      <c r="G1045" s="243"/>
      <c r="H1045" s="160"/>
      <c r="I1045" s="160"/>
      <c r="J1045" s="160"/>
      <c r="K1045" s="160"/>
      <c r="L1045" s="160"/>
      <c r="M1045" s="160"/>
      <c r="N1045" s="160"/>
      <c r="O1045" s="160"/>
      <c r="P1045" s="160"/>
      <c r="Q1045" s="160"/>
      <c r="R1045" s="160"/>
      <c r="S1045" s="160"/>
      <c r="T1045" s="160"/>
      <c r="U1045" s="160"/>
      <c r="V1045" s="160"/>
      <c r="W1045" s="160"/>
      <c r="X1045" s="150"/>
      <c r="Y1045" s="150"/>
      <c r="Z1045" s="150"/>
      <c r="AA1045" s="150"/>
      <c r="AB1045" s="150"/>
      <c r="AC1045" s="150"/>
      <c r="AD1045" s="150"/>
      <c r="AE1045" s="150"/>
      <c r="AF1045" s="150"/>
      <c r="AG1045" s="150" t="s">
        <v>315</v>
      </c>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74">
        <v>499</v>
      </c>
      <c r="B1046" s="175" t="s">
        <v>2799</v>
      </c>
      <c r="C1046" s="185" t="s">
        <v>2800</v>
      </c>
      <c r="D1046" s="176" t="s">
        <v>405</v>
      </c>
      <c r="E1046" s="177">
        <v>1</v>
      </c>
      <c r="F1046" s="178"/>
      <c r="G1046" s="179">
        <f>ROUND(E1046*F1046,2)</f>
        <v>0</v>
      </c>
      <c r="H1046" s="178"/>
      <c r="I1046" s="179">
        <f>ROUND(E1046*H1046,2)</f>
        <v>0</v>
      </c>
      <c r="J1046" s="178"/>
      <c r="K1046" s="179">
        <f>ROUND(E1046*J1046,2)</f>
        <v>0</v>
      </c>
      <c r="L1046" s="179">
        <v>21</v>
      </c>
      <c r="M1046" s="179">
        <f>G1046*(1+L1046/100)</f>
        <v>0</v>
      </c>
      <c r="N1046" s="179">
        <v>0</v>
      </c>
      <c r="O1046" s="179">
        <f>ROUND(E1046*N1046,2)</f>
        <v>0</v>
      </c>
      <c r="P1046" s="179">
        <v>0</v>
      </c>
      <c r="Q1046" s="179">
        <f>ROUND(E1046*P1046,2)</f>
        <v>0</v>
      </c>
      <c r="R1046" s="179"/>
      <c r="S1046" s="179" t="s">
        <v>342</v>
      </c>
      <c r="T1046" s="180" t="s">
        <v>311</v>
      </c>
      <c r="U1046" s="160">
        <v>0</v>
      </c>
      <c r="V1046" s="160">
        <f>ROUND(E1046*U1046,2)</f>
        <v>0</v>
      </c>
      <c r="W1046" s="160"/>
      <c r="X1046" s="150"/>
      <c r="Y1046" s="150"/>
      <c r="Z1046" s="150"/>
      <c r="AA1046" s="150"/>
      <c r="AB1046" s="150"/>
      <c r="AC1046" s="150"/>
      <c r="AD1046" s="150"/>
      <c r="AE1046" s="150"/>
      <c r="AF1046" s="150"/>
      <c r="AG1046" s="150" t="s">
        <v>499</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1" x14ac:dyDescent="0.2">
      <c r="A1047" s="157"/>
      <c r="B1047" s="158"/>
      <c r="C1047" s="242"/>
      <c r="D1047" s="243"/>
      <c r="E1047" s="243"/>
      <c r="F1047" s="243"/>
      <c r="G1047" s="243"/>
      <c r="H1047" s="160"/>
      <c r="I1047" s="160"/>
      <c r="J1047" s="160"/>
      <c r="K1047" s="160"/>
      <c r="L1047" s="160"/>
      <c r="M1047" s="160"/>
      <c r="N1047" s="160"/>
      <c r="O1047" s="160"/>
      <c r="P1047" s="160"/>
      <c r="Q1047" s="160"/>
      <c r="R1047" s="160"/>
      <c r="S1047" s="160"/>
      <c r="T1047" s="160"/>
      <c r="U1047" s="160"/>
      <c r="V1047" s="160"/>
      <c r="W1047" s="160"/>
      <c r="X1047" s="150"/>
      <c r="Y1047" s="150"/>
      <c r="Z1047" s="150"/>
      <c r="AA1047" s="150"/>
      <c r="AB1047" s="150"/>
      <c r="AC1047" s="150"/>
      <c r="AD1047" s="150"/>
      <c r="AE1047" s="150"/>
      <c r="AF1047" s="150"/>
      <c r="AG1047" s="150" t="s">
        <v>315</v>
      </c>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74">
        <v>500</v>
      </c>
      <c r="B1048" s="175" t="s">
        <v>2801</v>
      </c>
      <c r="C1048" s="185" t="s">
        <v>2802</v>
      </c>
      <c r="D1048" s="176" t="s">
        <v>1339</v>
      </c>
      <c r="E1048" s="177">
        <v>24</v>
      </c>
      <c r="F1048" s="178"/>
      <c r="G1048" s="179">
        <f>ROUND(E1048*F1048,2)</f>
        <v>0</v>
      </c>
      <c r="H1048" s="178"/>
      <c r="I1048" s="179">
        <f>ROUND(E1048*H1048,2)</f>
        <v>0</v>
      </c>
      <c r="J1048" s="178"/>
      <c r="K1048" s="179">
        <f>ROUND(E1048*J1048,2)</f>
        <v>0</v>
      </c>
      <c r="L1048" s="179">
        <v>21</v>
      </c>
      <c r="M1048" s="179">
        <f>G1048*(1+L1048/100)</f>
        <v>0</v>
      </c>
      <c r="N1048" s="179">
        <v>0</v>
      </c>
      <c r="O1048" s="179">
        <f>ROUND(E1048*N1048,2)</f>
        <v>0</v>
      </c>
      <c r="P1048" s="179">
        <v>0</v>
      </c>
      <c r="Q1048" s="179">
        <f>ROUND(E1048*P1048,2)</f>
        <v>0</v>
      </c>
      <c r="R1048" s="179"/>
      <c r="S1048" s="179" t="s">
        <v>342</v>
      </c>
      <c r="T1048" s="180" t="s">
        <v>311</v>
      </c>
      <c r="U1048" s="160">
        <v>0</v>
      </c>
      <c r="V1048" s="160">
        <f>ROUND(E1048*U1048,2)</f>
        <v>0</v>
      </c>
      <c r="W1048" s="160"/>
      <c r="X1048" s="150"/>
      <c r="Y1048" s="150"/>
      <c r="Z1048" s="150"/>
      <c r="AA1048" s="150"/>
      <c r="AB1048" s="150"/>
      <c r="AC1048" s="150"/>
      <c r="AD1048" s="150"/>
      <c r="AE1048" s="150"/>
      <c r="AF1048" s="150"/>
      <c r="AG1048" s="150" t="s">
        <v>499</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1" x14ac:dyDescent="0.2">
      <c r="A1049" s="157"/>
      <c r="B1049" s="158"/>
      <c r="C1049" s="242"/>
      <c r="D1049" s="243"/>
      <c r="E1049" s="243"/>
      <c r="F1049" s="243"/>
      <c r="G1049" s="243"/>
      <c r="H1049" s="160"/>
      <c r="I1049" s="160"/>
      <c r="J1049" s="160"/>
      <c r="K1049" s="160"/>
      <c r="L1049" s="160"/>
      <c r="M1049" s="160"/>
      <c r="N1049" s="160"/>
      <c r="O1049" s="160"/>
      <c r="P1049" s="160"/>
      <c r="Q1049" s="160"/>
      <c r="R1049" s="160"/>
      <c r="S1049" s="160"/>
      <c r="T1049" s="160"/>
      <c r="U1049" s="160"/>
      <c r="V1049" s="160"/>
      <c r="W1049" s="160"/>
      <c r="X1049" s="150"/>
      <c r="Y1049" s="150"/>
      <c r="Z1049" s="150"/>
      <c r="AA1049" s="150"/>
      <c r="AB1049" s="150"/>
      <c r="AC1049" s="150"/>
      <c r="AD1049" s="150"/>
      <c r="AE1049" s="150"/>
      <c r="AF1049" s="150"/>
      <c r="AG1049" s="150" t="s">
        <v>315</v>
      </c>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ht="22.5" outlineLevel="1" x14ac:dyDescent="0.2">
      <c r="A1050" s="174">
        <v>501</v>
      </c>
      <c r="B1050" s="175" t="s">
        <v>2803</v>
      </c>
      <c r="C1050" s="185" t="s">
        <v>2804</v>
      </c>
      <c r="D1050" s="176" t="s">
        <v>1962</v>
      </c>
      <c r="E1050" s="177">
        <v>1</v>
      </c>
      <c r="F1050" s="178"/>
      <c r="G1050" s="179">
        <f>ROUND(E1050*F1050,2)</f>
        <v>0</v>
      </c>
      <c r="H1050" s="178"/>
      <c r="I1050" s="179">
        <f>ROUND(E1050*H1050,2)</f>
        <v>0</v>
      </c>
      <c r="J1050" s="178"/>
      <c r="K1050" s="179">
        <f>ROUND(E1050*J1050,2)</f>
        <v>0</v>
      </c>
      <c r="L1050" s="179">
        <v>21</v>
      </c>
      <c r="M1050" s="179">
        <f>G1050*(1+L1050/100)</f>
        <v>0</v>
      </c>
      <c r="N1050" s="179">
        <v>0</v>
      </c>
      <c r="O1050" s="179">
        <f>ROUND(E1050*N1050,2)</f>
        <v>0</v>
      </c>
      <c r="P1050" s="179">
        <v>0</v>
      </c>
      <c r="Q1050" s="179">
        <f>ROUND(E1050*P1050,2)</f>
        <v>0</v>
      </c>
      <c r="R1050" s="179"/>
      <c r="S1050" s="179" t="s">
        <v>342</v>
      </c>
      <c r="T1050" s="180" t="s">
        <v>311</v>
      </c>
      <c r="U1050" s="160">
        <v>0</v>
      </c>
      <c r="V1050" s="160">
        <f>ROUND(E1050*U1050,2)</f>
        <v>0</v>
      </c>
      <c r="W1050" s="160"/>
      <c r="X1050" s="150"/>
      <c r="Y1050" s="150"/>
      <c r="Z1050" s="150"/>
      <c r="AA1050" s="150"/>
      <c r="AB1050" s="150"/>
      <c r="AC1050" s="150"/>
      <c r="AD1050" s="150"/>
      <c r="AE1050" s="150"/>
      <c r="AF1050" s="150"/>
      <c r="AG1050" s="150" t="s">
        <v>1963</v>
      </c>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1" x14ac:dyDescent="0.2">
      <c r="A1051" s="157"/>
      <c r="B1051" s="158"/>
      <c r="C1051" s="242"/>
      <c r="D1051" s="243"/>
      <c r="E1051" s="243"/>
      <c r="F1051" s="243"/>
      <c r="G1051" s="243"/>
      <c r="H1051" s="160"/>
      <c r="I1051" s="160"/>
      <c r="J1051" s="160"/>
      <c r="K1051" s="160"/>
      <c r="L1051" s="160"/>
      <c r="M1051" s="160"/>
      <c r="N1051" s="160"/>
      <c r="O1051" s="160"/>
      <c r="P1051" s="160"/>
      <c r="Q1051" s="160"/>
      <c r="R1051" s="160"/>
      <c r="S1051" s="160"/>
      <c r="T1051" s="160"/>
      <c r="U1051" s="160"/>
      <c r="V1051" s="160"/>
      <c r="W1051" s="160"/>
      <c r="X1051" s="150"/>
      <c r="Y1051" s="150"/>
      <c r="Z1051" s="150"/>
      <c r="AA1051" s="150"/>
      <c r="AB1051" s="150"/>
      <c r="AC1051" s="150"/>
      <c r="AD1051" s="150"/>
      <c r="AE1051" s="150"/>
      <c r="AF1051" s="150"/>
      <c r="AG1051" s="150" t="s">
        <v>315</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ht="22.5" outlineLevel="1" x14ac:dyDescent="0.2">
      <c r="A1052" s="174">
        <v>502</v>
      </c>
      <c r="B1052" s="175" t="s">
        <v>2805</v>
      </c>
      <c r="C1052" s="185" t="s">
        <v>2806</v>
      </c>
      <c r="D1052" s="176" t="s">
        <v>1962</v>
      </c>
      <c r="E1052" s="177">
        <v>3</v>
      </c>
      <c r="F1052" s="178"/>
      <c r="G1052" s="179">
        <f>ROUND(E1052*F1052,2)</f>
        <v>0</v>
      </c>
      <c r="H1052" s="178"/>
      <c r="I1052" s="179">
        <f>ROUND(E1052*H1052,2)</f>
        <v>0</v>
      </c>
      <c r="J1052" s="178"/>
      <c r="K1052" s="179">
        <f>ROUND(E1052*J1052,2)</f>
        <v>0</v>
      </c>
      <c r="L1052" s="179">
        <v>21</v>
      </c>
      <c r="M1052" s="179">
        <f>G1052*(1+L1052/100)</f>
        <v>0</v>
      </c>
      <c r="N1052" s="179">
        <v>0</v>
      </c>
      <c r="O1052" s="179">
        <f>ROUND(E1052*N1052,2)</f>
        <v>0</v>
      </c>
      <c r="P1052" s="179">
        <v>0</v>
      </c>
      <c r="Q1052" s="179">
        <f>ROUND(E1052*P1052,2)</f>
        <v>0</v>
      </c>
      <c r="R1052" s="179"/>
      <c r="S1052" s="179" t="s">
        <v>342</v>
      </c>
      <c r="T1052" s="180" t="s">
        <v>311</v>
      </c>
      <c r="U1052" s="160">
        <v>0</v>
      </c>
      <c r="V1052" s="160">
        <f>ROUND(E1052*U1052,2)</f>
        <v>0</v>
      </c>
      <c r="W1052" s="160"/>
      <c r="X1052" s="150"/>
      <c r="Y1052" s="150"/>
      <c r="Z1052" s="150"/>
      <c r="AA1052" s="150"/>
      <c r="AB1052" s="150"/>
      <c r="AC1052" s="150"/>
      <c r="AD1052" s="150"/>
      <c r="AE1052" s="150"/>
      <c r="AF1052" s="150"/>
      <c r="AG1052" s="150" t="s">
        <v>1963</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1" x14ac:dyDescent="0.2">
      <c r="A1053" s="157"/>
      <c r="B1053" s="158"/>
      <c r="C1053" s="242"/>
      <c r="D1053" s="243"/>
      <c r="E1053" s="243"/>
      <c r="F1053" s="243"/>
      <c r="G1053" s="243"/>
      <c r="H1053" s="160"/>
      <c r="I1053" s="160"/>
      <c r="J1053" s="160"/>
      <c r="K1053" s="160"/>
      <c r="L1053" s="160"/>
      <c r="M1053" s="160"/>
      <c r="N1053" s="160"/>
      <c r="O1053" s="160"/>
      <c r="P1053" s="160"/>
      <c r="Q1053" s="160"/>
      <c r="R1053" s="160"/>
      <c r="S1053" s="160"/>
      <c r="T1053" s="160"/>
      <c r="U1053" s="160"/>
      <c r="V1053" s="160"/>
      <c r="W1053" s="160"/>
      <c r="X1053" s="150"/>
      <c r="Y1053" s="150"/>
      <c r="Z1053" s="150"/>
      <c r="AA1053" s="150"/>
      <c r="AB1053" s="150"/>
      <c r="AC1053" s="150"/>
      <c r="AD1053" s="150"/>
      <c r="AE1053" s="150"/>
      <c r="AF1053" s="150"/>
      <c r="AG1053" s="150" t="s">
        <v>315</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ht="22.5" outlineLevel="1" x14ac:dyDescent="0.2">
      <c r="A1054" s="174">
        <v>503</v>
      </c>
      <c r="B1054" s="175" t="s">
        <v>2807</v>
      </c>
      <c r="C1054" s="185" t="s">
        <v>2808</v>
      </c>
      <c r="D1054" s="176" t="s">
        <v>1962</v>
      </c>
      <c r="E1054" s="177">
        <v>1</v>
      </c>
      <c r="F1054" s="178"/>
      <c r="G1054" s="179">
        <f>ROUND(E1054*F1054,2)</f>
        <v>0</v>
      </c>
      <c r="H1054" s="178"/>
      <c r="I1054" s="179">
        <f>ROUND(E1054*H1054,2)</f>
        <v>0</v>
      </c>
      <c r="J1054" s="178"/>
      <c r="K1054" s="179">
        <f>ROUND(E1054*J1054,2)</f>
        <v>0</v>
      </c>
      <c r="L1054" s="179">
        <v>21</v>
      </c>
      <c r="M1054" s="179">
        <f>G1054*(1+L1054/100)</f>
        <v>0</v>
      </c>
      <c r="N1054" s="179">
        <v>0</v>
      </c>
      <c r="O1054" s="179">
        <f>ROUND(E1054*N1054,2)</f>
        <v>0</v>
      </c>
      <c r="P1054" s="179">
        <v>0</v>
      </c>
      <c r="Q1054" s="179">
        <f>ROUND(E1054*P1054,2)</f>
        <v>0</v>
      </c>
      <c r="R1054" s="179"/>
      <c r="S1054" s="179" t="s">
        <v>342</v>
      </c>
      <c r="T1054" s="180" t="s">
        <v>311</v>
      </c>
      <c r="U1054" s="160">
        <v>0</v>
      </c>
      <c r="V1054" s="160">
        <f>ROUND(E1054*U1054,2)</f>
        <v>0</v>
      </c>
      <c r="W1054" s="160"/>
      <c r="X1054" s="150"/>
      <c r="Y1054" s="150"/>
      <c r="Z1054" s="150"/>
      <c r="AA1054" s="150"/>
      <c r="AB1054" s="150"/>
      <c r="AC1054" s="150"/>
      <c r="AD1054" s="150"/>
      <c r="AE1054" s="150"/>
      <c r="AF1054" s="150"/>
      <c r="AG1054" s="150" t="s">
        <v>1963</v>
      </c>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1" x14ac:dyDescent="0.2">
      <c r="A1055" s="157"/>
      <c r="B1055" s="158"/>
      <c r="C1055" s="242"/>
      <c r="D1055" s="243"/>
      <c r="E1055" s="243"/>
      <c r="F1055" s="243"/>
      <c r="G1055" s="243"/>
      <c r="H1055" s="160"/>
      <c r="I1055" s="160"/>
      <c r="J1055" s="160"/>
      <c r="K1055" s="160"/>
      <c r="L1055" s="160"/>
      <c r="M1055" s="160"/>
      <c r="N1055" s="160"/>
      <c r="O1055" s="160"/>
      <c r="P1055" s="160"/>
      <c r="Q1055" s="160"/>
      <c r="R1055" s="160"/>
      <c r="S1055" s="160"/>
      <c r="T1055" s="160"/>
      <c r="U1055" s="160"/>
      <c r="V1055" s="160"/>
      <c r="W1055" s="160"/>
      <c r="X1055" s="150"/>
      <c r="Y1055" s="150"/>
      <c r="Z1055" s="150"/>
      <c r="AA1055" s="150"/>
      <c r="AB1055" s="150"/>
      <c r="AC1055" s="150"/>
      <c r="AD1055" s="150"/>
      <c r="AE1055" s="150"/>
      <c r="AF1055" s="150"/>
      <c r="AG1055" s="150" t="s">
        <v>315</v>
      </c>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ht="22.5" outlineLevel="1" x14ac:dyDescent="0.2">
      <c r="A1056" s="174">
        <v>504</v>
      </c>
      <c r="B1056" s="175" t="s">
        <v>2809</v>
      </c>
      <c r="C1056" s="185" t="s">
        <v>2810</v>
      </c>
      <c r="D1056" s="176" t="s">
        <v>1962</v>
      </c>
      <c r="E1056" s="177">
        <v>3</v>
      </c>
      <c r="F1056" s="178"/>
      <c r="G1056" s="179">
        <f>ROUND(E1056*F1056,2)</f>
        <v>0</v>
      </c>
      <c r="H1056" s="178"/>
      <c r="I1056" s="179">
        <f>ROUND(E1056*H1056,2)</f>
        <v>0</v>
      </c>
      <c r="J1056" s="178"/>
      <c r="K1056" s="179">
        <f>ROUND(E1056*J1056,2)</f>
        <v>0</v>
      </c>
      <c r="L1056" s="179">
        <v>21</v>
      </c>
      <c r="M1056" s="179">
        <f>G1056*(1+L1056/100)</f>
        <v>0</v>
      </c>
      <c r="N1056" s="179">
        <v>0</v>
      </c>
      <c r="O1056" s="179">
        <f>ROUND(E1056*N1056,2)</f>
        <v>0</v>
      </c>
      <c r="P1056" s="179">
        <v>0</v>
      </c>
      <c r="Q1056" s="179">
        <f>ROUND(E1056*P1056,2)</f>
        <v>0</v>
      </c>
      <c r="R1056" s="179"/>
      <c r="S1056" s="179" t="s">
        <v>342</v>
      </c>
      <c r="T1056" s="180" t="s">
        <v>311</v>
      </c>
      <c r="U1056" s="160">
        <v>0</v>
      </c>
      <c r="V1056" s="160">
        <f>ROUND(E1056*U1056,2)</f>
        <v>0</v>
      </c>
      <c r="W1056" s="160"/>
      <c r="X1056" s="150"/>
      <c r="Y1056" s="150"/>
      <c r="Z1056" s="150"/>
      <c r="AA1056" s="150"/>
      <c r="AB1056" s="150"/>
      <c r="AC1056" s="150"/>
      <c r="AD1056" s="150"/>
      <c r="AE1056" s="150"/>
      <c r="AF1056" s="150"/>
      <c r="AG1056" s="150" t="s">
        <v>1963</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1" x14ac:dyDescent="0.2">
      <c r="A1057" s="157"/>
      <c r="B1057" s="158"/>
      <c r="C1057" s="242"/>
      <c r="D1057" s="243"/>
      <c r="E1057" s="243"/>
      <c r="F1057" s="243"/>
      <c r="G1057" s="243"/>
      <c r="H1057" s="160"/>
      <c r="I1057" s="160"/>
      <c r="J1057" s="160"/>
      <c r="K1057" s="160"/>
      <c r="L1057" s="160"/>
      <c r="M1057" s="160"/>
      <c r="N1057" s="160"/>
      <c r="O1057" s="160"/>
      <c r="P1057" s="160"/>
      <c r="Q1057" s="160"/>
      <c r="R1057" s="160"/>
      <c r="S1057" s="160"/>
      <c r="T1057" s="160"/>
      <c r="U1057" s="160"/>
      <c r="V1057" s="160"/>
      <c r="W1057" s="160"/>
      <c r="X1057" s="150"/>
      <c r="Y1057" s="150"/>
      <c r="Z1057" s="150"/>
      <c r="AA1057" s="150"/>
      <c r="AB1057" s="150"/>
      <c r="AC1057" s="150"/>
      <c r="AD1057" s="150"/>
      <c r="AE1057" s="150"/>
      <c r="AF1057" s="150"/>
      <c r="AG1057" s="150" t="s">
        <v>315</v>
      </c>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ht="22.5" outlineLevel="1" x14ac:dyDescent="0.2">
      <c r="A1058" s="174">
        <v>505</v>
      </c>
      <c r="B1058" s="175" t="s">
        <v>2811</v>
      </c>
      <c r="C1058" s="185" t="s">
        <v>2812</v>
      </c>
      <c r="D1058" s="176" t="s">
        <v>1962</v>
      </c>
      <c r="E1058" s="177">
        <v>1</v>
      </c>
      <c r="F1058" s="178"/>
      <c r="G1058" s="179">
        <f>ROUND(E1058*F1058,2)</f>
        <v>0</v>
      </c>
      <c r="H1058" s="178"/>
      <c r="I1058" s="179">
        <f>ROUND(E1058*H1058,2)</f>
        <v>0</v>
      </c>
      <c r="J1058" s="178"/>
      <c r="K1058" s="179">
        <f>ROUND(E1058*J1058,2)</f>
        <v>0</v>
      </c>
      <c r="L1058" s="179">
        <v>21</v>
      </c>
      <c r="M1058" s="179">
        <f>G1058*(1+L1058/100)</f>
        <v>0</v>
      </c>
      <c r="N1058" s="179">
        <v>0</v>
      </c>
      <c r="O1058" s="179">
        <f>ROUND(E1058*N1058,2)</f>
        <v>0</v>
      </c>
      <c r="P1058" s="179">
        <v>0</v>
      </c>
      <c r="Q1058" s="179">
        <f>ROUND(E1058*P1058,2)</f>
        <v>0</v>
      </c>
      <c r="R1058" s="179"/>
      <c r="S1058" s="179" t="s">
        <v>342</v>
      </c>
      <c r="T1058" s="180" t="s">
        <v>311</v>
      </c>
      <c r="U1058" s="160">
        <v>0</v>
      </c>
      <c r="V1058" s="160">
        <f>ROUND(E1058*U1058,2)</f>
        <v>0</v>
      </c>
      <c r="W1058" s="160"/>
      <c r="X1058" s="150"/>
      <c r="Y1058" s="150"/>
      <c r="Z1058" s="150"/>
      <c r="AA1058" s="150"/>
      <c r="AB1058" s="150"/>
      <c r="AC1058" s="150"/>
      <c r="AD1058" s="150"/>
      <c r="AE1058" s="150"/>
      <c r="AF1058" s="150"/>
      <c r="AG1058" s="150" t="s">
        <v>1963</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1" x14ac:dyDescent="0.2">
      <c r="A1059" s="157"/>
      <c r="B1059" s="158"/>
      <c r="C1059" s="242"/>
      <c r="D1059" s="243"/>
      <c r="E1059" s="243"/>
      <c r="F1059" s="243"/>
      <c r="G1059" s="243"/>
      <c r="H1059" s="160"/>
      <c r="I1059" s="160"/>
      <c r="J1059" s="160"/>
      <c r="K1059" s="160"/>
      <c r="L1059" s="160"/>
      <c r="M1059" s="160"/>
      <c r="N1059" s="160"/>
      <c r="O1059" s="160"/>
      <c r="P1059" s="160"/>
      <c r="Q1059" s="160"/>
      <c r="R1059" s="160"/>
      <c r="S1059" s="160"/>
      <c r="T1059" s="160"/>
      <c r="U1059" s="160"/>
      <c r="V1059" s="160"/>
      <c r="W1059" s="160"/>
      <c r="X1059" s="150"/>
      <c r="Y1059" s="150"/>
      <c r="Z1059" s="150"/>
      <c r="AA1059" s="150"/>
      <c r="AB1059" s="150"/>
      <c r="AC1059" s="150"/>
      <c r="AD1059" s="150"/>
      <c r="AE1059" s="150"/>
      <c r="AF1059" s="150"/>
      <c r="AG1059" s="150" t="s">
        <v>315</v>
      </c>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ht="22.5" outlineLevel="1" x14ac:dyDescent="0.2">
      <c r="A1060" s="174">
        <v>506</v>
      </c>
      <c r="B1060" s="175" t="s">
        <v>2813</v>
      </c>
      <c r="C1060" s="185" t="s">
        <v>2814</v>
      </c>
      <c r="D1060" s="176" t="s">
        <v>1962</v>
      </c>
      <c r="E1060" s="177">
        <v>3</v>
      </c>
      <c r="F1060" s="178"/>
      <c r="G1060" s="179">
        <f>ROUND(E1060*F1060,2)</f>
        <v>0</v>
      </c>
      <c r="H1060" s="178"/>
      <c r="I1060" s="179">
        <f>ROUND(E1060*H1060,2)</f>
        <v>0</v>
      </c>
      <c r="J1060" s="178"/>
      <c r="K1060" s="179">
        <f>ROUND(E1060*J1060,2)</f>
        <v>0</v>
      </c>
      <c r="L1060" s="179">
        <v>21</v>
      </c>
      <c r="M1060" s="179">
        <f>G1060*(1+L1060/100)</f>
        <v>0</v>
      </c>
      <c r="N1060" s="179">
        <v>0</v>
      </c>
      <c r="O1060" s="179">
        <f>ROUND(E1060*N1060,2)</f>
        <v>0</v>
      </c>
      <c r="P1060" s="179">
        <v>0</v>
      </c>
      <c r="Q1060" s="179">
        <f>ROUND(E1060*P1060,2)</f>
        <v>0</v>
      </c>
      <c r="R1060" s="179"/>
      <c r="S1060" s="179" t="s">
        <v>342</v>
      </c>
      <c r="T1060" s="180" t="s">
        <v>311</v>
      </c>
      <c r="U1060" s="160">
        <v>0</v>
      </c>
      <c r="V1060" s="160">
        <f>ROUND(E1060*U1060,2)</f>
        <v>0</v>
      </c>
      <c r="W1060" s="160"/>
      <c r="X1060" s="150"/>
      <c r="Y1060" s="150"/>
      <c r="Z1060" s="150"/>
      <c r="AA1060" s="150"/>
      <c r="AB1060" s="150"/>
      <c r="AC1060" s="150"/>
      <c r="AD1060" s="150"/>
      <c r="AE1060" s="150"/>
      <c r="AF1060" s="150"/>
      <c r="AG1060" s="150" t="s">
        <v>1963</v>
      </c>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1" x14ac:dyDescent="0.2">
      <c r="A1061" s="157"/>
      <c r="B1061" s="158"/>
      <c r="C1061" s="242"/>
      <c r="D1061" s="243"/>
      <c r="E1061" s="243"/>
      <c r="F1061" s="243"/>
      <c r="G1061" s="243"/>
      <c r="H1061" s="160"/>
      <c r="I1061" s="160"/>
      <c r="J1061" s="160"/>
      <c r="K1061" s="160"/>
      <c r="L1061" s="160"/>
      <c r="M1061" s="160"/>
      <c r="N1061" s="160"/>
      <c r="O1061" s="160"/>
      <c r="P1061" s="160"/>
      <c r="Q1061" s="160"/>
      <c r="R1061" s="160"/>
      <c r="S1061" s="160"/>
      <c r="T1061" s="160"/>
      <c r="U1061" s="160"/>
      <c r="V1061" s="160"/>
      <c r="W1061" s="160"/>
      <c r="X1061" s="150"/>
      <c r="Y1061" s="150"/>
      <c r="Z1061" s="150"/>
      <c r="AA1061" s="150"/>
      <c r="AB1061" s="150"/>
      <c r="AC1061" s="150"/>
      <c r="AD1061" s="150"/>
      <c r="AE1061" s="150"/>
      <c r="AF1061" s="150"/>
      <c r="AG1061" s="150" t="s">
        <v>315</v>
      </c>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ht="22.5" outlineLevel="1" x14ac:dyDescent="0.2">
      <c r="A1062" s="174">
        <v>507</v>
      </c>
      <c r="B1062" s="175" t="s">
        <v>2815</v>
      </c>
      <c r="C1062" s="185" t="s">
        <v>2816</v>
      </c>
      <c r="D1062" s="176" t="s">
        <v>1962</v>
      </c>
      <c r="E1062" s="177">
        <v>1</v>
      </c>
      <c r="F1062" s="178"/>
      <c r="G1062" s="179">
        <f>ROUND(E1062*F1062,2)</f>
        <v>0</v>
      </c>
      <c r="H1062" s="178"/>
      <c r="I1062" s="179">
        <f>ROUND(E1062*H1062,2)</f>
        <v>0</v>
      </c>
      <c r="J1062" s="178"/>
      <c r="K1062" s="179">
        <f>ROUND(E1062*J1062,2)</f>
        <v>0</v>
      </c>
      <c r="L1062" s="179">
        <v>21</v>
      </c>
      <c r="M1062" s="179">
        <f>G1062*(1+L1062/100)</f>
        <v>0</v>
      </c>
      <c r="N1062" s="179">
        <v>0</v>
      </c>
      <c r="O1062" s="179">
        <f>ROUND(E1062*N1062,2)</f>
        <v>0</v>
      </c>
      <c r="P1062" s="179">
        <v>0</v>
      </c>
      <c r="Q1062" s="179">
        <f>ROUND(E1062*P1062,2)</f>
        <v>0</v>
      </c>
      <c r="R1062" s="179"/>
      <c r="S1062" s="179" t="s">
        <v>342</v>
      </c>
      <c r="T1062" s="180" t="s">
        <v>311</v>
      </c>
      <c r="U1062" s="160">
        <v>0</v>
      </c>
      <c r="V1062" s="160">
        <f>ROUND(E1062*U1062,2)</f>
        <v>0</v>
      </c>
      <c r="W1062" s="160"/>
      <c r="X1062" s="150"/>
      <c r="Y1062" s="150"/>
      <c r="Z1062" s="150"/>
      <c r="AA1062" s="150"/>
      <c r="AB1062" s="150"/>
      <c r="AC1062" s="150"/>
      <c r="AD1062" s="150"/>
      <c r="AE1062" s="150"/>
      <c r="AF1062" s="150"/>
      <c r="AG1062" s="150" t="s">
        <v>1963</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242"/>
      <c r="D1063" s="243"/>
      <c r="E1063" s="243"/>
      <c r="F1063" s="243"/>
      <c r="G1063" s="243"/>
      <c r="H1063" s="160"/>
      <c r="I1063" s="160"/>
      <c r="J1063" s="160"/>
      <c r="K1063" s="160"/>
      <c r="L1063" s="160"/>
      <c r="M1063" s="160"/>
      <c r="N1063" s="160"/>
      <c r="O1063" s="160"/>
      <c r="P1063" s="160"/>
      <c r="Q1063" s="160"/>
      <c r="R1063" s="160"/>
      <c r="S1063" s="160"/>
      <c r="T1063" s="160"/>
      <c r="U1063" s="160"/>
      <c r="V1063" s="160"/>
      <c r="W1063" s="160"/>
      <c r="X1063" s="150"/>
      <c r="Y1063" s="150"/>
      <c r="Z1063" s="150"/>
      <c r="AA1063" s="150"/>
      <c r="AB1063" s="150"/>
      <c r="AC1063" s="150"/>
      <c r="AD1063" s="150"/>
      <c r="AE1063" s="150"/>
      <c r="AF1063" s="150"/>
      <c r="AG1063" s="150" t="s">
        <v>315</v>
      </c>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ht="22.5" outlineLevel="1" x14ac:dyDescent="0.2">
      <c r="A1064" s="174">
        <v>508</v>
      </c>
      <c r="B1064" s="175" t="s">
        <v>2817</v>
      </c>
      <c r="C1064" s="185" t="s">
        <v>2818</v>
      </c>
      <c r="D1064" s="176" t="s">
        <v>1962</v>
      </c>
      <c r="E1064" s="177">
        <v>3</v>
      </c>
      <c r="F1064" s="178"/>
      <c r="G1064" s="179">
        <f>ROUND(E1064*F1064,2)</f>
        <v>0</v>
      </c>
      <c r="H1064" s="178"/>
      <c r="I1064" s="179">
        <f>ROUND(E1064*H1064,2)</f>
        <v>0</v>
      </c>
      <c r="J1064" s="178"/>
      <c r="K1064" s="179">
        <f>ROUND(E1064*J1064,2)</f>
        <v>0</v>
      </c>
      <c r="L1064" s="179">
        <v>21</v>
      </c>
      <c r="M1064" s="179">
        <f>G1064*(1+L1064/100)</f>
        <v>0</v>
      </c>
      <c r="N1064" s="179">
        <v>0</v>
      </c>
      <c r="O1064" s="179">
        <f>ROUND(E1064*N1064,2)</f>
        <v>0</v>
      </c>
      <c r="P1064" s="179">
        <v>0</v>
      </c>
      <c r="Q1064" s="179">
        <f>ROUND(E1064*P1064,2)</f>
        <v>0</v>
      </c>
      <c r="R1064" s="179"/>
      <c r="S1064" s="179" t="s">
        <v>342</v>
      </c>
      <c r="T1064" s="180" t="s">
        <v>311</v>
      </c>
      <c r="U1064" s="160">
        <v>0</v>
      </c>
      <c r="V1064" s="160">
        <f>ROUND(E1064*U1064,2)</f>
        <v>0</v>
      </c>
      <c r="W1064" s="160"/>
      <c r="X1064" s="150"/>
      <c r="Y1064" s="150"/>
      <c r="Z1064" s="150"/>
      <c r="AA1064" s="150"/>
      <c r="AB1064" s="150"/>
      <c r="AC1064" s="150"/>
      <c r="AD1064" s="150"/>
      <c r="AE1064" s="150"/>
      <c r="AF1064" s="150"/>
      <c r="AG1064" s="150" t="s">
        <v>1963</v>
      </c>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242"/>
      <c r="D1065" s="243"/>
      <c r="E1065" s="243"/>
      <c r="F1065" s="243"/>
      <c r="G1065" s="243"/>
      <c r="H1065" s="160"/>
      <c r="I1065" s="160"/>
      <c r="J1065" s="160"/>
      <c r="K1065" s="160"/>
      <c r="L1065" s="160"/>
      <c r="M1065" s="160"/>
      <c r="N1065" s="160"/>
      <c r="O1065" s="160"/>
      <c r="P1065" s="160"/>
      <c r="Q1065" s="160"/>
      <c r="R1065" s="160"/>
      <c r="S1065" s="160"/>
      <c r="T1065" s="160"/>
      <c r="U1065" s="160"/>
      <c r="V1065" s="160"/>
      <c r="W1065" s="160"/>
      <c r="X1065" s="150"/>
      <c r="Y1065" s="150"/>
      <c r="Z1065" s="150"/>
      <c r="AA1065" s="150"/>
      <c r="AB1065" s="150"/>
      <c r="AC1065" s="150"/>
      <c r="AD1065" s="150"/>
      <c r="AE1065" s="150"/>
      <c r="AF1065" s="150"/>
      <c r="AG1065" s="150" t="s">
        <v>315</v>
      </c>
      <c r="AH1065" s="150"/>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x14ac:dyDescent="0.2">
      <c r="A1066" s="168" t="s">
        <v>305</v>
      </c>
      <c r="B1066" s="169" t="s">
        <v>217</v>
      </c>
      <c r="C1066" s="184" t="s">
        <v>218</v>
      </c>
      <c r="D1066" s="170"/>
      <c r="E1066" s="171"/>
      <c r="F1066" s="172"/>
      <c r="G1066" s="172">
        <f>SUMIF(AG1067:AG1072,"&lt;&gt;NOR",G1067:G1072)</f>
        <v>0</v>
      </c>
      <c r="H1066" s="172"/>
      <c r="I1066" s="172">
        <f>SUM(I1067:I1072)</f>
        <v>0</v>
      </c>
      <c r="J1066" s="172"/>
      <c r="K1066" s="172">
        <f>SUM(K1067:K1072)</f>
        <v>0</v>
      </c>
      <c r="L1066" s="172"/>
      <c r="M1066" s="172">
        <f>SUM(M1067:M1072)</f>
        <v>0</v>
      </c>
      <c r="N1066" s="172"/>
      <c r="O1066" s="172">
        <f>SUM(O1067:O1072)</f>
        <v>0</v>
      </c>
      <c r="P1066" s="172"/>
      <c r="Q1066" s="172">
        <f>SUM(Q1067:Q1072)</f>
        <v>0</v>
      </c>
      <c r="R1066" s="172"/>
      <c r="S1066" s="172"/>
      <c r="T1066" s="173"/>
      <c r="U1066" s="167"/>
      <c r="V1066" s="167">
        <f>SUM(V1067:V1072)</f>
        <v>0</v>
      </c>
      <c r="W1066" s="167"/>
      <c r="AG1066" t="s">
        <v>306</v>
      </c>
    </row>
    <row r="1067" spans="1:60" ht="22.5" outlineLevel="1" x14ac:dyDescent="0.2">
      <c r="A1067" s="174">
        <v>509</v>
      </c>
      <c r="B1067" s="175" t="s">
        <v>2819</v>
      </c>
      <c r="C1067" s="185" t="s">
        <v>2820</v>
      </c>
      <c r="D1067" s="176" t="s">
        <v>460</v>
      </c>
      <c r="E1067" s="177">
        <v>160</v>
      </c>
      <c r="F1067" s="178"/>
      <c r="G1067" s="179">
        <f>ROUND(E1067*F1067,2)</f>
        <v>0</v>
      </c>
      <c r="H1067" s="178"/>
      <c r="I1067" s="179">
        <f>ROUND(E1067*H1067,2)</f>
        <v>0</v>
      </c>
      <c r="J1067" s="178"/>
      <c r="K1067" s="179">
        <f>ROUND(E1067*J1067,2)</f>
        <v>0</v>
      </c>
      <c r="L1067" s="179">
        <v>21</v>
      </c>
      <c r="M1067" s="179">
        <f>G1067*(1+L1067/100)</f>
        <v>0</v>
      </c>
      <c r="N1067" s="179">
        <v>0</v>
      </c>
      <c r="O1067" s="179">
        <f>ROUND(E1067*N1067,2)</f>
        <v>0</v>
      </c>
      <c r="P1067" s="179">
        <v>0</v>
      </c>
      <c r="Q1067" s="179">
        <f>ROUND(E1067*P1067,2)</f>
        <v>0</v>
      </c>
      <c r="R1067" s="179"/>
      <c r="S1067" s="179" t="s">
        <v>342</v>
      </c>
      <c r="T1067" s="180" t="s">
        <v>311</v>
      </c>
      <c r="U1067" s="160">
        <v>0</v>
      </c>
      <c r="V1067" s="160">
        <f>ROUND(E1067*U1067,2)</f>
        <v>0</v>
      </c>
      <c r="W1067" s="160"/>
      <c r="X1067" s="150"/>
      <c r="Y1067" s="150"/>
      <c r="Z1067" s="150"/>
      <c r="AA1067" s="150"/>
      <c r="AB1067" s="150"/>
      <c r="AC1067" s="150"/>
      <c r="AD1067" s="150"/>
      <c r="AE1067" s="150"/>
      <c r="AF1067" s="150"/>
      <c r="AG1067" s="150" t="s">
        <v>499</v>
      </c>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1" x14ac:dyDescent="0.2">
      <c r="A1068" s="157"/>
      <c r="B1068" s="158"/>
      <c r="C1068" s="242"/>
      <c r="D1068" s="243"/>
      <c r="E1068" s="243"/>
      <c r="F1068" s="243"/>
      <c r="G1068" s="243"/>
      <c r="H1068" s="160"/>
      <c r="I1068" s="160"/>
      <c r="J1068" s="160"/>
      <c r="K1068" s="160"/>
      <c r="L1068" s="160"/>
      <c r="M1068" s="160"/>
      <c r="N1068" s="160"/>
      <c r="O1068" s="160"/>
      <c r="P1068" s="160"/>
      <c r="Q1068" s="160"/>
      <c r="R1068" s="160"/>
      <c r="S1068" s="160"/>
      <c r="T1068" s="160"/>
      <c r="U1068" s="160"/>
      <c r="V1068" s="160"/>
      <c r="W1068" s="160"/>
      <c r="X1068" s="150"/>
      <c r="Y1068" s="150"/>
      <c r="Z1068" s="150"/>
      <c r="AA1068" s="150"/>
      <c r="AB1068" s="150"/>
      <c r="AC1068" s="150"/>
      <c r="AD1068" s="150"/>
      <c r="AE1068" s="150"/>
      <c r="AF1068" s="150"/>
      <c r="AG1068" s="150" t="s">
        <v>315</v>
      </c>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1" x14ac:dyDescent="0.2">
      <c r="A1069" s="174">
        <v>510</v>
      </c>
      <c r="B1069" s="175" t="s">
        <v>2821</v>
      </c>
      <c r="C1069" s="185" t="s">
        <v>2822</v>
      </c>
      <c r="D1069" s="176" t="s">
        <v>929</v>
      </c>
      <c r="E1069" s="177">
        <v>4</v>
      </c>
      <c r="F1069" s="178"/>
      <c r="G1069" s="179">
        <f>ROUND(E1069*F1069,2)</f>
        <v>0</v>
      </c>
      <c r="H1069" s="178"/>
      <c r="I1069" s="179">
        <f>ROUND(E1069*H1069,2)</f>
        <v>0</v>
      </c>
      <c r="J1069" s="178"/>
      <c r="K1069" s="179">
        <f>ROUND(E1069*J1069,2)</f>
        <v>0</v>
      </c>
      <c r="L1069" s="179">
        <v>21</v>
      </c>
      <c r="M1069" s="179">
        <f>G1069*(1+L1069/100)</f>
        <v>0</v>
      </c>
      <c r="N1069" s="179">
        <v>0</v>
      </c>
      <c r="O1069" s="179">
        <f>ROUND(E1069*N1069,2)</f>
        <v>0</v>
      </c>
      <c r="P1069" s="179">
        <v>0</v>
      </c>
      <c r="Q1069" s="179">
        <f>ROUND(E1069*P1069,2)</f>
        <v>0</v>
      </c>
      <c r="R1069" s="179"/>
      <c r="S1069" s="179" t="s">
        <v>342</v>
      </c>
      <c r="T1069" s="180" t="s">
        <v>311</v>
      </c>
      <c r="U1069" s="160">
        <v>0</v>
      </c>
      <c r="V1069" s="160">
        <f>ROUND(E1069*U1069,2)</f>
        <v>0</v>
      </c>
      <c r="W1069" s="160"/>
      <c r="X1069" s="150"/>
      <c r="Y1069" s="150"/>
      <c r="Z1069" s="150"/>
      <c r="AA1069" s="150"/>
      <c r="AB1069" s="150"/>
      <c r="AC1069" s="150"/>
      <c r="AD1069" s="150"/>
      <c r="AE1069" s="150"/>
      <c r="AF1069" s="150"/>
      <c r="AG1069" s="150" t="s">
        <v>499</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242"/>
      <c r="D1070" s="243"/>
      <c r="E1070" s="243"/>
      <c r="F1070" s="243"/>
      <c r="G1070" s="243"/>
      <c r="H1070" s="160"/>
      <c r="I1070" s="160"/>
      <c r="J1070" s="160"/>
      <c r="K1070" s="160"/>
      <c r="L1070" s="160"/>
      <c r="M1070" s="160"/>
      <c r="N1070" s="160"/>
      <c r="O1070" s="160"/>
      <c r="P1070" s="160"/>
      <c r="Q1070" s="160"/>
      <c r="R1070" s="160"/>
      <c r="S1070" s="160"/>
      <c r="T1070" s="160"/>
      <c r="U1070" s="160"/>
      <c r="V1070" s="160"/>
      <c r="W1070" s="160"/>
      <c r="X1070" s="150"/>
      <c r="Y1070" s="150"/>
      <c r="Z1070" s="150"/>
      <c r="AA1070" s="150"/>
      <c r="AB1070" s="150"/>
      <c r="AC1070" s="150"/>
      <c r="AD1070" s="150"/>
      <c r="AE1070" s="150"/>
      <c r="AF1070" s="150"/>
      <c r="AG1070" s="150" t="s">
        <v>315</v>
      </c>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
      <c r="A1071" s="174">
        <v>511</v>
      </c>
      <c r="B1071" s="175" t="s">
        <v>2823</v>
      </c>
      <c r="C1071" s="185" t="s">
        <v>2824</v>
      </c>
      <c r="D1071" s="176" t="s">
        <v>929</v>
      </c>
      <c r="E1071" s="177">
        <v>150</v>
      </c>
      <c r="F1071" s="178"/>
      <c r="G1071" s="179">
        <f>ROUND(E1071*F1071,2)</f>
        <v>0</v>
      </c>
      <c r="H1071" s="178"/>
      <c r="I1071" s="179">
        <f>ROUND(E1071*H1071,2)</f>
        <v>0</v>
      </c>
      <c r="J1071" s="178"/>
      <c r="K1071" s="179">
        <f>ROUND(E1071*J1071,2)</f>
        <v>0</v>
      </c>
      <c r="L1071" s="179">
        <v>21</v>
      </c>
      <c r="M1071" s="179">
        <f>G1071*(1+L1071/100)</f>
        <v>0</v>
      </c>
      <c r="N1071" s="179">
        <v>0</v>
      </c>
      <c r="O1071" s="179">
        <f>ROUND(E1071*N1071,2)</f>
        <v>0</v>
      </c>
      <c r="P1071" s="179">
        <v>0</v>
      </c>
      <c r="Q1071" s="179">
        <f>ROUND(E1071*P1071,2)</f>
        <v>0</v>
      </c>
      <c r="R1071" s="179"/>
      <c r="S1071" s="179" t="s">
        <v>342</v>
      </c>
      <c r="T1071" s="180" t="s">
        <v>311</v>
      </c>
      <c r="U1071" s="160">
        <v>0</v>
      </c>
      <c r="V1071" s="160">
        <f>ROUND(E1071*U1071,2)</f>
        <v>0</v>
      </c>
      <c r="W1071" s="160"/>
      <c r="X1071" s="150"/>
      <c r="Y1071" s="150"/>
      <c r="Z1071" s="150"/>
      <c r="AA1071" s="150"/>
      <c r="AB1071" s="150"/>
      <c r="AC1071" s="150"/>
      <c r="AD1071" s="150"/>
      <c r="AE1071" s="150"/>
      <c r="AF1071" s="150"/>
      <c r="AG1071" s="150" t="s">
        <v>499</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242"/>
      <c r="D1072" s="243"/>
      <c r="E1072" s="243"/>
      <c r="F1072" s="243"/>
      <c r="G1072" s="243"/>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315</v>
      </c>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x14ac:dyDescent="0.2">
      <c r="A1073" s="168" t="s">
        <v>305</v>
      </c>
      <c r="B1073" s="169" t="s">
        <v>219</v>
      </c>
      <c r="C1073" s="184" t="s">
        <v>220</v>
      </c>
      <c r="D1073" s="170"/>
      <c r="E1073" s="171"/>
      <c r="F1073" s="172"/>
      <c r="G1073" s="172">
        <f>SUMIF(AG1074:AG1085,"&lt;&gt;NOR",G1074:G1085)</f>
        <v>0</v>
      </c>
      <c r="H1073" s="172"/>
      <c r="I1073" s="172">
        <f>SUM(I1074:I1085)</f>
        <v>0</v>
      </c>
      <c r="J1073" s="172"/>
      <c r="K1073" s="172">
        <f>SUM(K1074:K1085)</f>
        <v>0</v>
      </c>
      <c r="L1073" s="172"/>
      <c r="M1073" s="172">
        <f>SUM(M1074:M1085)</f>
        <v>0</v>
      </c>
      <c r="N1073" s="172"/>
      <c r="O1073" s="172">
        <f>SUM(O1074:O1085)</f>
        <v>0</v>
      </c>
      <c r="P1073" s="172"/>
      <c r="Q1073" s="172">
        <f>SUM(Q1074:Q1085)</f>
        <v>0</v>
      </c>
      <c r="R1073" s="172"/>
      <c r="S1073" s="172"/>
      <c r="T1073" s="173"/>
      <c r="U1073" s="167"/>
      <c r="V1073" s="167">
        <f>SUM(V1074:V1085)</f>
        <v>0</v>
      </c>
      <c r="W1073" s="167"/>
      <c r="AG1073" t="s">
        <v>306</v>
      </c>
    </row>
    <row r="1074" spans="1:60" ht="22.5" outlineLevel="1" x14ac:dyDescent="0.2">
      <c r="A1074" s="174">
        <v>512</v>
      </c>
      <c r="B1074" s="175" t="s">
        <v>2825</v>
      </c>
      <c r="C1074" s="185" t="s">
        <v>2826</v>
      </c>
      <c r="D1074" s="176" t="s">
        <v>460</v>
      </c>
      <c r="E1074" s="177">
        <v>90</v>
      </c>
      <c r="F1074" s="178"/>
      <c r="G1074" s="179">
        <f>ROUND(E1074*F1074,2)</f>
        <v>0</v>
      </c>
      <c r="H1074" s="178"/>
      <c r="I1074" s="179">
        <f>ROUND(E1074*H1074,2)</f>
        <v>0</v>
      </c>
      <c r="J1074" s="178"/>
      <c r="K1074" s="179">
        <f>ROUND(E1074*J1074,2)</f>
        <v>0</v>
      </c>
      <c r="L1074" s="179">
        <v>21</v>
      </c>
      <c r="M1074" s="179">
        <f>G1074*(1+L1074/100)</f>
        <v>0</v>
      </c>
      <c r="N1074" s="179">
        <v>0</v>
      </c>
      <c r="O1074" s="179">
        <f>ROUND(E1074*N1074,2)</f>
        <v>0</v>
      </c>
      <c r="P1074" s="179">
        <v>0</v>
      </c>
      <c r="Q1074" s="179">
        <f>ROUND(E1074*P1074,2)</f>
        <v>0</v>
      </c>
      <c r="R1074" s="179"/>
      <c r="S1074" s="179" t="s">
        <v>342</v>
      </c>
      <c r="T1074" s="180" t="s">
        <v>311</v>
      </c>
      <c r="U1074" s="160">
        <v>0</v>
      </c>
      <c r="V1074" s="160">
        <f>ROUND(E1074*U1074,2)</f>
        <v>0</v>
      </c>
      <c r="W1074" s="160"/>
      <c r="X1074" s="150"/>
      <c r="Y1074" s="150"/>
      <c r="Z1074" s="150"/>
      <c r="AA1074" s="150"/>
      <c r="AB1074" s="150"/>
      <c r="AC1074" s="150"/>
      <c r="AD1074" s="150"/>
      <c r="AE1074" s="150"/>
      <c r="AF1074" s="150"/>
      <c r="AG1074" s="150" t="s">
        <v>499</v>
      </c>
      <c r="AH1074" s="150"/>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1" x14ac:dyDescent="0.2">
      <c r="A1075" s="157"/>
      <c r="B1075" s="158"/>
      <c r="C1075" s="242"/>
      <c r="D1075" s="243"/>
      <c r="E1075" s="243"/>
      <c r="F1075" s="243"/>
      <c r="G1075" s="243"/>
      <c r="H1075" s="160"/>
      <c r="I1075" s="160"/>
      <c r="J1075" s="160"/>
      <c r="K1075" s="160"/>
      <c r="L1075" s="160"/>
      <c r="M1075" s="160"/>
      <c r="N1075" s="160"/>
      <c r="O1075" s="160"/>
      <c r="P1075" s="160"/>
      <c r="Q1075" s="160"/>
      <c r="R1075" s="160"/>
      <c r="S1075" s="160"/>
      <c r="T1075" s="160"/>
      <c r="U1075" s="160"/>
      <c r="V1075" s="160"/>
      <c r="W1075" s="160"/>
      <c r="X1075" s="150"/>
      <c r="Y1075" s="150"/>
      <c r="Z1075" s="150"/>
      <c r="AA1075" s="150"/>
      <c r="AB1075" s="150"/>
      <c r="AC1075" s="150"/>
      <c r="AD1075" s="150"/>
      <c r="AE1075" s="150"/>
      <c r="AF1075" s="150"/>
      <c r="AG1075" s="150" t="s">
        <v>315</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ht="22.5" outlineLevel="1" x14ac:dyDescent="0.2">
      <c r="A1076" s="174">
        <v>513</v>
      </c>
      <c r="B1076" s="175" t="s">
        <v>2827</v>
      </c>
      <c r="C1076" s="185" t="s">
        <v>2828</v>
      </c>
      <c r="D1076" s="176" t="s">
        <v>460</v>
      </c>
      <c r="E1076" s="177">
        <v>15</v>
      </c>
      <c r="F1076" s="178"/>
      <c r="G1076" s="179">
        <f>ROUND(E1076*F1076,2)</f>
        <v>0</v>
      </c>
      <c r="H1076" s="178"/>
      <c r="I1076" s="179">
        <f>ROUND(E1076*H1076,2)</f>
        <v>0</v>
      </c>
      <c r="J1076" s="178"/>
      <c r="K1076" s="179">
        <f>ROUND(E1076*J1076,2)</f>
        <v>0</v>
      </c>
      <c r="L1076" s="179">
        <v>21</v>
      </c>
      <c r="M1076" s="179">
        <f>G1076*(1+L1076/100)</f>
        <v>0</v>
      </c>
      <c r="N1076" s="179">
        <v>0</v>
      </c>
      <c r="O1076" s="179">
        <f>ROUND(E1076*N1076,2)</f>
        <v>0</v>
      </c>
      <c r="P1076" s="179">
        <v>0</v>
      </c>
      <c r="Q1076" s="179">
        <f>ROUND(E1076*P1076,2)</f>
        <v>0</v>
      </c>
      <c r="R1076" s="179"/>
      <c r="S1076" s="179" t="s">
        <v>342</v>
      </c>
      <c r="T1076" s="180" t="s">
        <v>311</v>
      </c>
      <c r="U1076" s="160">
        <v>0</v>
      </c>
      <c r="V1076" s="160">
        <f>ROUND(E1076*U1076,2)</f>
        <v>0</v>
      </c>
      <c r="W1076" s="160"/>
      <c r="X1076" s="150"/>
      <c r="Y1076" s="150"/>
      <c r="Z1076" s="150"/>
      <c r="AA1076" s="150"/>
      <c r="AB1076" s="150"/>
      <c r="AC1076" s="150"/>
      <c r="AD1076" s="150"/>
      <c r="AE1076" s="150"/>
      <c r="AF1076" s="150"/>
      <c r="AG1076" s="150" t="s">
        <v>499</v>
      </c>
      <c r="AH1076" s="150"/>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c r="B1077" s="158"/>
      <c r="C1077" s="242"/>
      <c r="D1077" s="243"/>
      <c r="E1077" s="243"/>
      <c r="F1077" s="243"/>
      <c r="G1077" s="243"/>
      <c r="H1077" s="160"/>
      <c r="I1077" s="160"/>
      <c r="J1077" s="160"/>
      <c r="K1077" s="160"/>
      <c r="L1077" s="160"/>
      <c r="M1077" s="160"/>
      <c r="N1077" s="160"/>
      <c r="O1077" s="160"/>
      <c r="P1077" s="160"/>
      <c r="Q1077" s="160"/>
      <c r="R1077" s="160"/>
      <c r="S1077" s="160"/>
      <c r="T1077" s="160"/>
      <c r="U1077" s="160"/>
      <c r="V1077" s="160"/>
      <c r="W1077" s="160"/>
      <c r="X1077" s="150"/>
      <c r="Y1077" s="150"/>
      <c r="Z1077" s="150"/>
      <c r="AA1077" s="150"/>
      <c r="AB1077" s="150"/>
      <c r="AC1077" s="150"/>
      <c r="AD1077" s="150"/>
      <c r="AE1077" s="150"/>
      <c r="AF1077" s="150"/>
      <c r="AG1077" s="150" t="s">
        <v>315</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74">
        <v>514</v>
      </c>
      <c r="B1078" s="175" t="s">
        <v>2829</v>
      </c>
      <c r="C1078" s="185" t="s">
        <v>2830</v>
      </c>
      <c r="D1078" s="176" t="s">
        <v>929</v>
      </c>
      <c r="E1078" s="177">
        <v>6</v>
      </c>
      <c r="F1078" s="178"/>
      <c r="G1078" s="179">
        <f>ROUND(E1078*F1078,2)</f>
        <v>0</v>
      </c>
      <c r="H1078" s="178"/>
      <c r="I1078" s="179">
        <f>ROUND(E1078*H1078,2)</f>
        <v>0</v>
      </c>
      <c r="J1078" s="178"/>
      <c r="K1078" s="179">
        <f>ROUND(E1078*J1078,2)</f>
        <v>0</v>
      </c>
      <c r="L1078" s="179">
        <v>21</v>
      </c>
      <c r="M1078" s="179">
        <f>G1078*(1+L1078/100)</f>
        <v>0</v>
      </c>
      <c r="N1078" s="179">
        <v>0</v>
      </c>
      <c r="O1078" s="179">
        <f>ROUND(E1078*N1078,2)</f>
        <v>0</v>
      </c>
      <c r="P1078" s="179">
        <v>0</v>
      </c>
      <c r="Q1078" s="179">
        <f>ROUND(E1078*P1078,2)</f>
        <v>0</v>
      </c>
      <c r="R1078" s="179"/>
      <c r="S1078" s="179" t="s">
        <v>342</v>
      </c>
      <c r="T1078" s="180" t="s">
        <v>311</v>
      </c>
      <c r="U1078" s="160">
        <v>0</v>
      </c>
      <c r="V1078" s="160">
        <f>ROUND(E1078*U1078,2)</f>
        <v>0</v>
      </c>
      <c r="W1078" s="160"/>
      <c r="X1078" s="150"/>
      <c r="Y1078" s="150"/>
      <c r="Z1078" s="150"/>
      <c r="AA1078" s="150"/>
      <c r="AB1078" s="150"/>
      <c r="AC1078" s="150"/>
      <c r="AD1078" s="150"/>
      <c r="AE1078" s="150"/>
      <c r="AF1078" s="150"/>
      <c r="AG1078" s="150" t="s">
        <v>499</v>
      </c>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1" x14ac:dyDescent="0.2">
      <c r="A1079" s="157"/>
      <c r="B1079" s="158"/>
      <c r="C1079" s="242"/>
      <c r="D1079" s="243"/>
      <c r="E1079" s="243"/>
      <c r="F1079" s="243"/>
      <c r="G1079" s="243"/>
      <c r="H1079" s="160"/>
      <c r="I1079" s="160"/>
      <c r="J1079" s="160"/>
      <c r="K1079" s="160"/>
      <c r="L1079" s="160"/>
      <c r="M1079" s="160"/>
      <c r="N1079" s="160"/>
      <c r="O1079" s="160"/>
      <c r="P1079" s="160"/>
      <c r="Q1079" s="160"/>
      <c r="R1079" s="160"/>
      <c r="S1079" s="160"/>
      <c r="T1079" s="160"/>
      <c r="U1079" s="160"/>
      <c r="V1079" s="160"/>
      <c r="W1079" s="160"/>
      <c r="X1079" s="150"/>
      <c r="Y1079" s="150"/>
      <c r="Z1079" s="150"/>
      <c r="AA1079" s="150"/>
      <c r="AB1079" s="150"/>
      <c r="AC1079" s="150"/>
      <c r="AD1079" s="150"/>
      <c r="AE1079" s="150"/>
      <c r="AF1079" s="150"/>
      <c r="AG1079" s="150" t="s">
        <v>315</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74">
        <v>515</v>
      </c>
      <c r="B1080" s="175" t="s">
        <v>2831</v>
      </c>
      <c r="C1080" s="185" t="s">
        <v>2832</v>
      </c>
      <c r="D1080" s="176" t="s">
        <v>929</v>
      </c>
      <c r="E1080" s="177">
        <v>6</v>
      </c>
      <c r="F1080" s="178"/>
      <c r="G1080" s="179">
        <f>ROUND(E1080*F1080,2)</f>
        <v>0</v>
      </c>
      <c r="H1080" s="178"/>
      <c r="I1080" s="179">
        <f>ROUND(E1080*H1080,2)</f>
        <v>0</v>
      </c>
      <c r="J1080" s="178"/>
      <c r="K1080" s="179">
        <f>ROUND(E1080*J1080,2)</f>
        <v>0</v>
      </c>
      <c r="L1080" s="179">
        <v>21</v>
      </c>
      <c r="M1080" s="179">
        <f>G1080*(1+L1080/100)</f>
        <v>0</v>
      </c>
      <c r="N1080" s="179">
        <v>0</v>
      </c>
      <c r="O1080" s="179">
        <f>ROUND(E1080*N1080,2)</f>
        <v>0</v>
      </c>
      <c r="P1080" s="179">
        <v>0</v>
      </c>
      <c r="Q1080" s="179">
        <f>ROUND(E1080*P1080,2)</f>
        <v>0</v>
      </c>
      <c r="R1080" s="179"/>
      <c r="S1080" s="179" t="s">
        <v>342</v>
      </c>
      <c r="T1080" s="180" t="s">
        <v>311</v>
      </c>
      <c r="U1080" s="160">
        <v>0</v>
      </c>
      <c r="V1080" s="160">
        <f>ROUND(E1080*U1080,2)</f>
        <v>0</v>
      </c>
      <c r="W1080" s="160"/>
      <c r="X1080" s="150"/>
      <c r="Y1080" s="150"/>
      <c r="Z1080" s="150"/>
      <c r="AA1080" s="150"/>
      <c r="AB1080" s="150"/>
      <c r="AC1080" s="150"/>
      <c r="AD1080" s="150"/>
      <c r="AE1080" s="150"/>
      <c r="AF1080" s="150"/>
      <c r="AG1080" s="150" t="s">
        <v>499</v>
      </c>
      <c r="AH1080" s="150"/>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57"/>
      <c r="B1081" s="158"/>
      <c r="C1081" s="242"/>
      <c r="D1081" s="243"/>
      <c r="E1081" s="243"/>
      <c r="F1081" s="243"/>
      <c r="G1081" s="243"/>
      <c r="H1081" s="160"/>
      <c r="I1081" s="160"/>
      <c r="J1081" s="160"/>
      <c r="K1081" s="160"/>
      <c r="L1081" s="160"/>
      <c r="M1081" s="160"/>
      <c r="N1081" s="160"/>
      <c r="O1081" s="160"/>
      <c r="P1081" s="160"/>
      <c r="Q1081" s="160"/>
      <c r="R1081" s="160"/>
      <c r="S1081" s="160"/>
      <c r="T1081" s="160"/>
      <c r="U1081" s="160"/>
      <c r="V1081" s="160"/>
      <c r="W1081" s="160"/>
      <c r="X1081" s="150"/>
      <c r="Y1081" s="150"/>
      <c r="Z1081" s="150"/>
      <c r="AA1081" s="150"/>
      <c r="AB1081" s="150"/>
      <c r="AC1081" s="150"/>
      <c r="AD1081" s="150"/>
      <c r="AE1081" s="150"/>
      <c r="AF1081" s="150"/>
      <c r="AG1081" s="150" t="s">
        <v>315</v>
      </c>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74">
        <v>516</v>
      </c>
      <c r="B1082" s="175" t="s">
        <v>2833</v>
      </c>
      <c r="C1082" s="185" t="s">
        <v>2834</v>
      </c>
      <c r="D1082" s="176" t="s">
        <v>460</v>
      </c>
      <c r="E1082" s="177">
        <v>6</v>
      </c>
      <c r="F1082" s="178"/>
      <c r="G1082" s="179">
        <f>ROUND(E1082*F1082,2)</f>
        <v>0</v>
      </c>
      <c r="H1082" s="178"/>
      <c r="I1082" s="179">
        <f>ROUND(E1082*H1082,2)</f>
        <v>0</v>
      </c>
      <c r="J1082" s="178"/>
      <c r="K1082" s="179">
        <f>ROUND(E1082*J1082,2)</f>
        <v>0</v>
      </c>
      <c r="L1082" s="179">
        <v>21</v>
      </c>
      <c r="M1082" s="179">
        <f>G1082*(1+L1082/100)</f>
        <v>0</v>
      </c>
      <c r="N1082" s="179">
        <v>0</v>
      </c>
      <c r="O1082" s="179">
        <f>ROUND(E1082*N1082,2)</f>
        <v>0</v>
      </c>
      <c r="P1082" s="179">
        <v>0</v>
      </c>
      <c r="Q1082" s="179">
        <f>ROUND(E1082*P1082,2)</f>
        <v>0</v>
      </c>
      <c r="R1082" s="179"/>
      <c r="S1082" s="179" t="s">
        <v>342</v>
      </c>
      <c r="T1082" s="180" t="s">
        <v>311</v>
      </c>
      <c r="U1082" s="160">
        <v>0</v>
      </c>
      <c r="V1082" s="160">
        <f>ROUND(E1082*U1082,2)</f>
        <v>0</v>
      </c>
      <c r="W1082" s="160"/>
      <c r="X1082" s="150"/>
      <c r="Y1082" s="150"/>
      <c r="Z1082" s="150"/>
      <c r="AA1082" s="150"/>
      <c r="AB1082" s="150"/>
      <c r="AC1082" s="150"/>
      <c r="AD1082" s="150"/>
      <c r="AE1082" s="150"/>
      <c r="AF1082" s="150"/>
      <c r="AG1082" s="150" t="s">
        <v>499</v>
      </c>
      <c r="AH1082" s="150"/>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242"/>
      <c r="D1083" s="243"/>
      <c r="E1083" s="243"/>
      <c r="F1083" s="243"/>
      <c r="G1083" s="243"/>
      <c r="H1083" s="160"/>
      <c r="I1083" s="160"/>
      <c r="J1083" s="160"/>
      <c r="K1083" s="160"/>
      <c r="L1083" s="160"/>
      <c r="M1083" s="160"/>
      <c r="N1083" s="160"/>
      <c r="O1083" s="160"/>
      <c r="P1083" s="160"/>
      <c r="Q1083" s="160"/>
      <c r="R1083" s="160"/>
      <c r="S1083" s="160"/>
      <c r="T1083" s="160"/>
      <c r="U1083" s="160"/>
      <c r="V1083" s="160"/>
      <c r="W1083" s="160"/>
      <c r="X1083" s="150"/>
      <c r="Y1083" s="150"/>
      <c r="Z1083" s="150"/>
      <c r="AA1083" s="150"/>
      <c r="AB1083" s="150"/>
      <c r="AC1083" s="150"/>
      <c r="AD1083" s="150"/>
      <c r="AE1083" s="150"/>
      <c r="AF1083" s="150"/>
      <c r="AG1083" s="150" t="s">
        <v>315</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74">
        <v>517</v>
      </c>
      <c r="B1084" s="175" t="s">
        <v>2835</v>
      </c>
      <c r="C1084" s="185" t="s">
        <v>2836</v>
      </c>
      <c r="D1084" s="176" t="s">
        <v>1962</v>
      </c>
      <c r="E1084" s="177">
        <v>3</v>
      </c>
      <c r="F1084" s="178"/>
      <c r="G1084" s="179">
        <f>ROUND(E1084*F1084,2)</f>
        <v>0</v>
      </c>
      <c r="H1084" s="178"/>
      <c r="I1084" s="179">
        <f>ROUND(E1084*H1084,2)</f>
        <v>0</v>
      </c>
      <c r="J1084" s="178"/>
      <c r="K1084" s="179">
        <f>ROUND(E1084*J1084,2)</f>
        <v>0</v>
      </c>
      <c r="L1084" s="179">
        <v>21</v>
      </c>
      <c r="M1084" s="179">
        <f>G1084*(1+L1084/100)</f>
        <v>0</v>
      </c>
      <c r="N1084" s="179">
        <v>0</v>
      </c>
      <c r="O1084" s="179">
        <f>ROUND(E1084*N1084,2)</f>
        <v>0</v>
      </c>
      <c r="P1084" s="179">
        <v>0</v>
      </c>
      <c r="Q1084" s="179">
        <f>ROUND(E1084*P1084,2)</f>
        <v>0</v>
      </c>
      <c r="R1084" s="179"/>
      <c r="S1084" s="179" t="s">
        <v>342</v>
      </c>
      <c r="T1084" s="180" t="s">
        <v>311</v>
      </c>
      <c r="U1084" s="160">
        <v>0</v>
      </c>
      <c r="V1084" s="160">
        <f>ROUND(E1084*U1084,2)</f>
        <v>0</v>
      </c>
      <c r="W1084" s="160"/>
      <c r="X1084" s="150"/>
      <c r="Y1084" s="150"/>
      <c r="Z1084" s="150"/>
      <c r="AA1084" s="150"/>
      <c r="AB1084" s="150"/>
      <c r="AC1084" s="150"/>
      <c r="AD1084" s="150"/>
      <c r="AE1084" s="150"/>
      <c r="AF1084" s="150"/>
      <c r="AG1084" s="150" t="s">
        <v>1963</v>
      </c>
      <c r="AH1084" s="150"/>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57"/>
      <c r="B1085" s="158"/>
      <c r="C1085" s="242"/>
      <c r="D1085" s="243"/>
      <c r="E1085" s="243"/>
      <c r="F1085" s="243"/>
      <c r="G1085" s="243"/>
      <c r="H1085" s="160"/>
      <c r="I1085" s="160"/>
      <c r="J1085" s="160"/>
      <c r="K1085" s="160"/>
      <c r="L1085" s="160"/>
      <c r="M1085" s="160"/>
      <c r="N1085" s="160"/>
      <c r="O1085" s="160"/>
      <c r="P1085" s="160"/>
      <c r="Q1085" s="160"/>
      <c r="R1085" s="160"/>
      <c r="S1085" s="160"/>
      <c r="T1085" s="160"/>
      <c r="U1085" s="160"/>
      <c r="V1085" s="160"/>
      <c r="W1085" s="160"/>
      <c r="X1085" s="150"/>
      <c r="Y1085" s="150"/>
      <c r="Z1085" s="150"/>
      <c r="AA1085" s="150"/>
      <c r="AB1085" s="150"/>
      <c r="AC1085" s="150"/>
      <c r="AD1085" s="150"/>
      <c r="AE1085" s="150"/>
      <c r="AF1085" s="150"/>
      <c r="AG1085" s="150" t="s">
        <v>315</v>
      </c>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x14ac:dyDescent="0.2">
      <c r="A1086" s="168" t="s">
        <v>305</v>
      </c>
      <c r="B1086" s="169" t="s">
        <v>221</v>
      </c>
      <c r="C1086" s="184" t="s">
        <v>222</v>
      </c>
      <c r="D1086" s="170"/>
      <c r="E1086" s="171"/>
      <c r="F1086" s="172"/>
      <c r="G1086" s="172">
        <f>SUMIF(AG1087:AG1094,"&lt;&gt;NOR",G1087:G1094)</f>
        <v>0</v>
      </c>
      <c r="H1086" s="172"/>
      <c r="I1086" s="172">
        <f>SUM(I1087:I1094)</f>
        <v>0</v>
      </c>
      <c r="J1086" s="172"/>
      <c r="K1086" s="172">
        <f>SUM(K1087:K1094)</f>
        <v>0</v>
      </c>
      <c r="L1086" s="172"/>
      <c r="M1086" s="172">
        <f>SUM(M1087:M1094)</f>
        <v>0</v>
      </c>
      <c r="N1086" s="172"/>
      <c r="O1086" s="172">
        <f>SUM(O1087:O1094)</f>
        <v>0</v>
      </c>
      <c r="P1086" s="172"/>
      <c r="Q1086" s="172">
        <f>SUM(Q1087:Q1094)</f>
        <v>0</v>
      </c>
      <c r="R1086" s="172"/>
      <c r="S1086" s="172"/>
      <c r="T1086" s="173"/>
      <c r="U1086" s="167"/>
      <c r="V1086" s="167">
        <f>SUM(V1087:V1094)</f>
        <v>0</v>
      </c>
      <c r="W1086" s="167"/>
      <c r="AG1086" t="s">
        <v>306</v>
      </c>
    </row>
    <row r="1087" spans="1:60" outlineLevel="1" x14ac:dyDescent="0.2">
      <c r="A1087" s="174">
        <v>518</v>
      </c>
      <c r="B1087" s="175" t="s">
        <v>2837</v>
      </c>
      <c r="C1087" s="185" t="s">
        <v>2838</v>
      </c>
      <c r="D1087" s="176" t="s">
        <v>405</v>
      </c>
      <c r="E1087" s="177">
        <v>1</v>
      </c>
      <c r="F1087" s="178"/>
      <c r="G1087" s="179">
        <f>ROUND(E1087*F1087,2)</f>
        <v>0</v>
      </c>
      <c r="H1087" s="178"/>
      <c r="I1087" s="179">
        <f>ROUND(E1087*H1087,2)</f>
        <v>0</v>
      </c>
      <c r="J1087" s="178"/>
      <c r="K1087" s="179">
        <f>ROUND(E1087*J1087,2)</f>
        <v>0</v>
      </c>
      <c r="L1087" s="179">
        <v>21</v>
      </c>
      <c r="M1087" s="179">
        <f>G1087*(1+L1087/100)</f>
        <v>0</v>
      </c>
      <c r="N1087" s="179">
        <v>0</v>
      </c>
      <c r="O1087" s="179">
        <f>ROUND(E1087*N1087,2)</f>
        <v>0</v>
      </c>
      <c r="P1087" s="179">
        <v>0</v>
      </c>
      <c r="Q1087" s="179">
        <f>ROUND(E1087*P1087,2)</f>
        <v>0</v>
      </c>
      <c r="R1087" s="179"/>
      <c r="S1087" s="179" t="s">
        <v>342</v>
      </c>
      <c r="T1087" s="180" t="s">
        <v>311</v>
      </c>
      <c r="U1087" s="160">
        <v>0</v>
      </c>
      <c r="V1087" s="160">
        <f>ROUND(E1087*U1087,2)</f>
        <v>0</v>
      </c>
      <c r="W1087" s="160"/>
      <c r="X1087" s="150"/>
      <c r="Y1087" s="150"/>
      <c r="Z1087" s="150"/>
      <c r="AA1087" s="150"/>
      <c r="AB1087" s="150"/>
      <c r="AC1087" s="150"/>
      <c r="AD1087" s="150"/>
      <c r="AE1087" s="150"/>
      <c r="AF1087" s="150"/>
      <c r="AG1087" s="150" t="s">
        <v>499</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242"/>
      <c r="D1088" s="243"/>
      <c r="E1088" s="243"/>
      <c r="F1088" s="243"/>
      <c r="G1088" s="243"/>
      <c r="H1088" s="160"/>
      <c r="I1088" s="160"/>
      <c r="J1088" s="160"/>
      <c r="K1088" s="160"/>
      <c r="L1088" s="160"/>
      <c r="M1088" s="160"/>
      <c r="N1088" s="160"/>
      <c r="O1088" s="160"/>
      <c r="P1088" s="160"/>
      <c r="Q1088" s="160"/>
      <c r="R1088" s="160"/>
      <c r="S1088" s="160"/>
      <c r="T1088" s="160"/>
      <c r="U1088" s="160"/>
      <c r="V1088" s="160"/>
      <c r="W1088" s="160"/>
      <c r="X1088" s="150"/>
      <c r="Y1088" s="150"/>
      <c r="Z1088" s="150"/>
      <c r="AA1088" s="150"/>
      <c r="AB1088" s="150"/>
      <c r="AC1088" s="150"/>
      <c r="AD1088" s="150"/>
      <c r="AE1088" s="150"/>
      <c r="AF1088" s="150"/>
      <c r="AG1088" s="150" t="s">
        <v>315</v>
      </c>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1" x14ac:dyDescent="0.2">
      <c r="A1089" s="174">
        <v>519</v>
      </c>
      <c r="B1089" s="175" t="s">
        <v>2839</v>
      </c>
      <c r="C1089" s="185" t="s">
        <v>2840</v>
      </c>
      <c r="D1089" s="176" t="s">
        <v>929</v>
      </c>
      <c r="E1089" s="177">
        <v>5</v>
      </c>
      <c r="F1089" s="178"/>
      <c r="G1089" s="179">
        <f>ROUND(E1089*F1089,2)</f>
        <v>0</v>
      </c>
      <c r="H1089" s="178"/>
      <c r="I1089" s="179">
        <f>ROUND(E1089*H1089,2)</f>
        <v>0</v>
      </c>
      <c r="J1089" s="178"/>
      <c r="K1089" s="179">
        <f>ROUND(E1089*J1089,2)</f>
        <v>0</v>
      </c>
      <c r="L1089" s="179">
        <v>21</v>
      </c>
      <c r="M1089" s="179">
        <f>G1089*(1+L1089/100)</f>
        <v>0</v>
      </c>
      <c r="N1089" s="179">
        <v>0</v>
      </c>
      <c r="O1089" s="179">
        <f>ROUND(E1089*N1089,2)</f>
        <v>0</v>
      </c>
      <c r="P1089" s="179">
        <v>0</v>
      </c>
      <c r="Q1089" s="179">
        <f>ROUND(E1089*P1089,2)</f>
        <v>0</v>
      </c>
      <c r="R1089" s="179"/>
      <c r="S1089" s="179" t="s">
        <v>342</v>
      </c>
      <c r="T1089" s="180" t="s">
        <v>311</v>
      </c>
      <c r="U1089" s="160">
        <v>0</v>
      </c>
      <c r="V1089" s="160">
        <f>ROUND(E1089*U1089,2)</f>
        <v>0</v>
      </c>
      <c r="W1089" s="160"/>
      <c r="X1089" s="150"/>
      <c r="Y1089" s="150"/>
      <c r="Z1089" s="150"/>
      <c r="AA1089" s="150"/>
      <c r="AB1089" s="150"/>
      <c r="AC1089" s="150"/>
      <c r="AD1089" s="150"/>
      <c r="AE1089" s="150"/>
      <c r="AF1089" s="150"/>
      <c r="AG1089" s="150" t="s">
        <v>1963</v>
      </c>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242"/>
      <c r="D1090" s="243"/>
      <c r="E1090" s="243"/>
      <c r="F1090" s="243"/>
      <c r="G1090" s="243"/>
      <c r="H1090" s="160"/>
      <c r="I1090" s="160"/>
      <c r="J1090" s="160"/>
      <c r="K1090" s="160"/>
      <c r="L1090" s="160"/>
      <c r="M1090" s="160"/>
      <c r="N1090" s="160"/>
      <c r="O1090" s="160"/>
      <c r="P1090" s="160"/>
      <c r="Q1090" s="160"/>
      <c r="R1090" s="160"/>
      <c r="S1090" s="160"/>
      <c r="T1090" s="160"/>
      <c r="U1090" s="160"/>
      <c r="V1090" s="160"/>
      <c r="W1090" s="160"/>
      <c r="X1090" s="150"/>
      <c r="Y1090" s="150"/>
      <c r="Z1090" s="150"/>
      <c r="AA1090" s="150"/>
      <c r="AB1090" s="150"/>
      <c r="AC1090" s="150"/>
      <c r="AD1090" s="150"/>
      <c r="AE1090" s="150"/>
      <c r="AF1090" s="150"/>
      <c r="AG1090" s="150" t="s">
        <v>315</v>
      </c>
      <c r="AH1090" s="150"/>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1" x14ac:dyDescent="0.2">
      <c r="A1091" s="174">
        <v>520</v>
      </c>
      <c r="B1091" s="175" t="s">
        <v>2841</v>
      </c>
      <c r="C1091" s="185" t="s">
        <v>2842</v>
      </c>
      <c r="D1091" s="176" t="s">
        <v>929</v>
      </c>
      <c r="E1091" s="177">
        <v>2</v>
      </c>
      <c r="F1091" s="178"/>
      <c r="G1091" s="179">
        <f>ROUND(E1091*F1091,2)</f>
        <v>0</v>
      </c>
      <c r="H1091" s="178"/>
      <c r="I1091" s="179">
        <f>ROUND(E1091*H1091,2)</f>
        <v>0</v>
      </c>
      <c r="J1091" s="178"/>
      <c r="K1091" s="179">
        <f>ROUND(E1091*J1091,2)</f>
        <v>0</v>
      </c>
      <c r="L1091" s="179">
        <v>21</v>
      </c>
      <c r="M1091" s="179">
        <f>G1091*(1+L1091/100)</f>
        <v>0</v>
      </c>
      <c r="N1091" s="179">
        <v>0</v>
      </c>
      <c r="O1091" s="179">
        <f>ROUND(E1091*N1091,2)</f>
        <v>0</v>
      </c>
      <c r="P1091" s="179">
        <v>0</v>
      </c>
      <c r="Q1091" s="179">
        <f>ROUND(E1091*P1091,2)</f>
        <v>0</v>
      </c>
      <c r="R1091" s="179"/>
      <c r="S1091" s="179" t="s">
        <v>342</v>
      </c>
      <c r="T1091" s="180" t="s">
        <v>311</v>
      </c>
      <c r="U1091" s="160">
        <v>0</v>
      </c>
      <c r="V1091" s="160">
        <f>ROUND(E1091*U1091,2)</f>
        <v>0</v>
      </c>
      <c r="W1091" s="160"/>
      <c r="X1091" s="150"/>
      <c r="Y1091" s="150"/>
      <c r="Z1091" s="150"/>
      <c r="AA1091" s="150"/>
      <c r="AB1091" s="150"/>
      <c r="AC1091" s="150"/>
      <c r="AD1091" s="150"/>
      <c r="AE1091" s="150"/>
      <c r="AF1091" s="150"/>
      <c r="AG1091" s="150" t="s">
        <v>1963</v>
      </c>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242"/>
      <c r="D1092" s="243"/>
      <c r="E1092" s="243"/>
      <c r="F1092" s="243"/>
      <c r="G1092" s="243"/>
      <c r="H1092" s="160"/>
      <c r="I1092" s="160"/>
      <c r="J1092" s="160"/>
      <c r="K1092" s="160"/>
      <c r="L1092" s="160"/>
      <c r="M1092" s="160"/>
      <c r="N1092" s="160"/>
      <c r="O1092" s="160"/>
      <c r="P1092" s="160"/>
      <c r="Q1092" s="160"/>
      <c r="R1092" s="160"/>
      <c r="S1092" s="160"/>
      <c r="T1092" s="160"/>
      <c r="U1092" s="160"/>
      <c r="V1092" s="160"/>
      <c r="W1092" s="160"/>
      <c r="X1092" s="150"/>
      <c r="Y1092" s="150"/>
      <c r="Z1092" s="150"/>
      <c r="AA1092" s="150"/>
      <c r="AB1092" s="150"/>
      <c r="AC1092" s="150"/>
      <c r="AD1092" s="150"/>
      <c r="AE1092" s="150"/>
      <c r="AF1092" s="150"/>
      <c r="AG1092" s="150" t="s">
        <v>315</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1" x14ac:dyDescent="0.2">
      <c r="A1093" s="174">
        <v>521</v>
      </c>
      <c r="B1093" s="175" t="s">
        <v>2843</v>
      </c>
      <c r="C1093" s="185" t="s">
        <v>2844</v>
      </c>
      <c r="D1093" s="176" t="s">
        <v>405</v>
      </c>
      <c r="E1093" s="177">
        <v>250</v>
      </c>
      <c r="F1093" s="178"/>
      <c r="G1093" s="179">
        <f>ROUND(E1093*F1093,2)</f>
        <v>0</v>
      </c>
      <c r="H1093" s="178"/>
      <c r="I1093" s="179">
        <f>ROUND(E1093*H1093,2)</f>
        <v>0</v>
      </c>
      <c r="J1093" s="178"/>
      <c r="K1093" s="179">
        <f>ROUND(E1093*J1093,2)</f>
        <v>0</v>
      </c>
      <c r="L1093" s="179">
        <v>21</v>
      </c>
      <c r="M1093" s="179">
        <f>G1093*(1+L1093/100)</f>
        <v>0</v>
      </c>
      <c r="N1093" s="179">
        <v>0</v>
      </c>
      <c r="O1093" s="179">
        <f>ROUND(E1093*N1093,2)</f>
        <v>0</v>
      </c>
      <c r="P1093" s="179">
        <v>0</v>
      </c>
      <c r="Q1093" s="179">
        <f>ROUND(E1093*P1093,2)</f>
        <v>0</v>
      </c>
      <c r="R1093" s="179"/>
      <c r="S1093" s="179" t="s">
        <v>342</v>
      </c>
      <c r="T1093" s="180" t="s">
        <v>311</v>
      </c>
      <c r="U1093" s="160">
        <v>0</v>
      </c>
      <c r="V1093" s="160">
        <f>ROUND(E1093*U1093,2)</f>
        <v>0</v>
      </c>
      <c r="W1093" s="160"/>
      <c r="X1093" s="150"/>
      <c r="Y1093" s="150"/>
      <c r="Z1093" s="150"/>
      <c r="AA1093" s="150"/>
      <c r="AB1093" s="150"/>
      <c r="AC1093" s="150"/>
      <c r="AD1093" s="150"/>
      <c r="AE1093" s="150"/>
      <c r="AF1093" s="150"/>
      <c r="AG1093" s="150" t="s">
        <v>1963</v>
      </c>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242"/>
      <c r="D1094" s="243"/>
      <c r="E1094" s="243"/>
      <c r="F1094" s="243"/>
      <c r="G1094" s="243"/>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315</v>
      </c>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x14ac:dyDescent="0.2">
      <c r="A1095" s="168" t="s">
        <v>305</v>
      </c>
      <c r="B1095" s="169" t="s">
        <v>223</v>
      </c>
      <c r="C1095" s="184" t="s">
        <v>224</v>
      </c>
      <c r="D1095" s="170"/>
      <c r="E1095" s="171"/>
      <c r="F1095" s="172"/>
      <c r="G1095" s="172">
        <f>SUMIF(AG1096:AG1129,"&lt;&gt;NOR",G1096:G1129)</f>
        <v>0</v>
      </c>
      <c r="H1095" s="172"/>
      <c r="I1095" s="172">
        <f>SUM(I1096:I1129)</f>
        <v>0</v>
      </c>
      <c r="J1095" s="172"/>
      <c r="K1095" s="172">
        <f>SUM(K1096:K1129)</f>
        <v>0</v>
      </c>
      <c r="L1095" s="172"/>
      <c r="M1095" s="172">
        <f>SUM(M1096:M1129)</f>
        <v>0</v>
      </c>
      <c r="N1095" s="172"/>
      <c r="O1095" s="172">
        <f>SUM(O1096:O1129)</f>
        <v>0</v>
      </c>
      <c r="P1095" s="172"/>
      <c r="Q1095" s="172">
        <f>SUM(Q1096:Q1129)</f>
        <v>0</v>
      </c>
      <c r="R1095" s="172"/>
      <c r="S1095" s="172"/>
      <c r="T1095" s="173"/>
      <c r="U1095" s="167"/>
      <c r="V1095" s="167">
        <f>SUM(V1096:V1129)</f>
        <v>0</v>
      </c>
      <c r="W1095" s="167"/>
      <c r="AG1095" t="s">
        <v>306</v>
      </c>
    </row>
    <row r="1096" spans="1:60" outlineLevel="1" x14ac:dyDescent="0.2">
      <c r="A1096" s="174">
        <v>522</v>
      </c>
      <c r="B1096" s="175" t="s">
        <v>2845</v>
      </c>
      <c r="C1096" s="185" t="s">
        <v>2846</v>
      </c>
      <c r="D1096" s="176" t="s">
        <v>1339</v>
      </c>
      <c r="E1096" s="177">
        <v>350</v>
      </c>
      <c r="F1096" s="178"/>
      <c r="G1096" s="179">
        <f>ROUND(E1096*F1096,2)</f>
        <v>0</v>
      </c>
      <c r="H1096" s="178"/>
      <c r="I1096" s="179">
        <f>ROUND(E1096*H1096,2)</f>
        <v>0</v>
      </c>
      <c r="J1096" s="178"/>
      <c r="K1096" s="179">
        <f>ROUND(E1096*J1096,2)</f>
        <v>0</v>
      </c>
      <c r="L1096" s="179">
        <v>21</v>
      </c>
      <c r="M1096" s="179">
        <f>G1096*(1+L1096/100)</f>
        <v>0</v>
      </c>
      <c r="N1096" s="179">
        <v>0</v>
      </c>
      <c r="O1096" s="179">
        <f>ROUND(E1096*N1096,2)</f>
        <v>0</v>
      </c>
      <c r="P1096" s="179">
        <v>0</v>
      </c>
      <c r="Q1096" s="179">
        <f>ROUND(E1096*P1096,2)</f>
        <v>0</v>
      </c>
      <c r="R1096" s="179"/>
      <c r="S1096" s="179" t="s">
        <v>342</v>
      </c>
      <c r="T1096" s="180" t="s">
        <v>311</v>
      </c>
      <c r="U1096" s="160">
        <v>0</v>
      </c>
      <c r="V1096" s="160">
        <f>ROUND(E1096*U1096,2)</f>
        <v>0</v>
      </c>
      <c r="W1096" s="160"/>
      <c r="X1096" s="150"/>
      <c r="Y1096" s="150"/>
      <c r="Z1096" s="150"/>
      <c r="AA1096" s="150"/>
      <c r="AB1096" s="150"/>
      <c r="AC1096" s="150"/>
      <c r="AD1096" s="150"/>
      <c r="AE1096" s="150"/>
      <c r="AF1096" s="150"/>
      <c r="AG1096" s="150" t="s">
        <v>499</v>
      </c>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57"/>
      <c r="B1097" s="158"/>
      <c r="C1097" s="242"/>
      <c r="D1097" s="243"/>
      <c r="E1097" s="243"/>
      <c r="F1097" s="243"/>
      <c r="G1097" s="243"/>
      <c r="H1097" s="160"/>
      <c r="I1097" s="160"/>
      <c r="J1097" s="160"/>
      <c r="K1097" s="160"/>
      <c r="L1097" s="160"/>
      <c r="M1097" s="160"/>
      <c r="N1097" s="160"/>
      <c r="O1097" s="160"/>
      <c r="P1097" s="160"/>
      <c r="Q1097" s="160"/>
      <c r="R1097" s="160"/>
      <c r="S1097" s="160"/>
      <c r="T1097" s="160"/>
      <c r="U1097" s="160"/>
      <c r="V1097" s="160"/>
      <c r="W1097" s="160"/>
      <c r="X1097" s="150"/>
      <c r="Y1097" s="150"/>
      <c r="Z1097" s="150"/>
      <c r="AA1097" s="150"/>
      <c r="AB1097" s="150"/>
      <c r="AC1097" s="150"/>
      <c r="AD1097" s="150"/>
      <c r="AE1097" s="150"/>
      <c r="AF1097" s="150"/>
      <c r="AG1097" s="150" t="s">
        <v>315</v>
      </c>
      <c r="AH1097" s="150"/>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74">
        <v>523</v>
      </c>
      <c r="B1098" s="175" t="s">
        <v>2847</v>
      </c>
      <c r="C1098" s="185" t="s">
        <v>2848</v>
      </c>
      <c r="D1098" s="176" t="s">
        <v>929</v>
      </c>
      <c r="E1098" s="177">
        <v>1</v>
      </c>
      <c r="F1098" s="178"/>
      <c r="G1098" s="179">
        <f>ROUND(E1098*F1098,2)</f>
        <v>0</v>
      </c>
      <c r="H1098" s="178"/>
      <c r="I1098" s="179">
        <f>ROUND(E1098*H1098,2)</f>
        <v>0</v>
      </c>
      <c r="J1098" s="178"/>
      <c r="K1098" s="179">
        <f>ROUND(E1098*J1098,2)</f>
        <v>0</v>
      </c>
      <c r="L1098" s="179">
        <v>21</v>
      </c>
      <c r="M1098" s="179">
        <f>G1098*(1+L1098/100)</f>
        <v>0</v>
      </c>
      <c r="N1098" s="179">
        <v>0</v>
      </c>
      <c r="O1098" s="179">
        <f>ROUND(E1098*N1098,2)</f>
        <v>0</v>
      </c>
      <c r="P1098" s="179">
        <v>0</v>
      </c>
      <c r="Q1098" s="179">
        <f>ROUND(E1098*P1098,2)</f>
        <v>0</v>
      </c>
      <c r="R1098" s="179"/>
      <c r="S1098" s="179" t="s">
        <v>342</v>
      </c>
      <c r="T1098" s="180" t="s">
        <v>311</v>
      </c>
      <c r="U1098" s="160">
        <v>0</v>
      </c>
      <c r="V1098" s="160">
        <f>ROUND(E1098*U1098,2)</f>
        <v>0</v>
      </c>
      <c r="W1098" s="160"/>
      <c r="X1098" s="150"/>
      <c r="Y1098" s="150"/>
      <c r="Z1098" s="150"/>
      <c r="AA1098" s="150"/>
      <c r="AB1098" s="150"/>
      <c r="AC1098" s="150"/>
      <c r="AD1098" s="150"/>
      <c r="AE1098" s="150"/>
      <c r="AF1098" s="150"/>
      <c r="AG1098" s="150" t="s">
        <v>499</v>
      </c>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57"/>
      <c r="B1099" s="158"/>
      <c r="C1099" s="242"/>
      <c r="D1099" s="243"/>
      <c r="E1099" s="243"/>
      <c r="F1099" s="243"/>
      <c r="G1099" s="243"/>
      <c r="H1099" s="160"/>
      <c r="I1099" s="160"/>
      <c r="J1099" s="160"/>
      <c r="K1099" s="160"/>
      <c r="L1099" s="160"/>
      <c r="M1099" s="160"/>
      <c r="N1099" s="160"/>
      <c r="O1099" s="160"/>
      <c r="P1099" s="160"/>
      <c r="Q1099" s="160"/>
      <c r="R1099" s="160"/>
      <c r="S1099" s="160"/>
      <c r="T1099" s="160"/>
      <c r="U1099" s="160"/>
      <c r="V1099" s="160"/>
      <c r="W1099" s="160"/>
      <c r="X1099" s="150"/>
      <c r="Y1099" s="150"/>
      <c r="Z1099" s="150"/>
      <c r="AA1099" s="150"/>
      <c r="AB1099" s="150"/>
      <c r="AC1099" s="150"/>
      <c r="AD1099" s="150"/>
      <c r="AE1099" s="150"/>
      <c r="AF1099" s="150"/>
      <c r="AG1099" s="150" t="s">
        <v>315</v>
      </c>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ht="22.5" outlineLevel="1" x14ac:dyDescent="0.2">
      <c r="A1100" s="174">
        <v>524</v>
      </c>
      <c r="B1100" s="175" t="s">
        <v>2849</v>
      </c>
      <c r="C1100" s="185" t="s">
        <v>2850</v>
      </c>
      <c r="D1100" s="176" t="s">
        <v>1339</v>
      </c>
      <c r="E1100" s="177">
        <v>50</v>
      </c>
      <c r="F1100" s="178"/>
      <c r="G1100" s="179">
        <f>ROUND(E1100*F1100,2)</f>
        <v>0</v>
      </c>
      <c r="H1100" s="178"/>
      <c r="I1100" s="179">
        <f>ROUND(E1100*H1100,2)</f>
        <v>0</v>
      </c>
      <c r="J1100" s="178"/>
      <c r="K1100" s="179">
        <f>ROUND(E1100*J1100,2)</f>
        <v>0</v>
      </c>
      <c r="L1100" s="179">
        <v>21</v>
      </c>
      <c r="M1100" s="179">
        <f>G1100*(1+L1100/100)</f>
        <v>0</v>
      </c>
      <c r="N1100" s="179">
        <v>0</v>
      </c>
      <c r="O1100" s="179">
        <f>ROUND(E1100*N1100,2)</f>
        <v>0</v>
      </c>
      <c r="P1100" s="179">
        <v>0</v>
      </c>
      <c r="Q1100" s="179">
        <f>ROUND(E1100*P1100,2)</f>
        <v>0</v>
      </c>
      <c r="R1100" s="179"/>
      <c r="S1100" s="179" t="s">
        <v>342</v>
      </c>
      <c r="T1100" s="180" t="s">
        <v>311</v>
      </c>
      <c r="U1100" s="160">
        <v>0</v>
      </c>
      <c r="V1100" s="160">
        <f>ROUND(E1100*U1100,2)</f>
        <v>0</v>
      </c>
      <c r="W1100" s="160"/>
      <c r="X1100" s="150"/>
      <c r="Y1100" s="150"/>
      <c r="Z1100" s="150"/>
      <c r="AA1100" s="150"/>
      <c r="AB1100" s="150"/>
      <c r="AC1100" s="150"/>
      <c r="AD1100" s="150"/>
      <c r="AE1100" s="150"/>
      <c r="AF1100" s="150"/>
      <c r="AG1100" s="150" t="s">
        <v>499</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outlineLevel="1" x14ac:dyDescent="0.2">
      <c r="A1101" s="157"/>
      <c r="B1101" s="158"/>
      <c r="C1101" s="242"/>
      <c r="D1101" s="243"/>
      <c r="E1101" s="243"/>
      <c r="F1101" s="243"/>
      <c r="G1101" s="243"/>
      <c r="H1101" s="160"/>
      <c r="I1101" s="160"/>
      <c r="J1101" s="160"/>
      <c r="K1101" s="160"/>
      <c r="L1101" s="160"/>
      <c r="M1101" s="160"/>
      <c r="N1101" s="160"/>
      <c r="O1101" s="160"/>
      <c r="P1101" s="160"/>
      <c r="Q1101" s="160"/>
      <c r="R1101" s="160"/>
      <c r="S1101" s="160"/>
      <c r="T1101" s="160"/>
      <c r="U1101" s="160"/>
      <c r="V1101" s="160"/>
      <c r="W1101" s="160"/>
      <c r="X1101" s="150"/>
      <c r="Y1101" s="150"/>
      <c r="Z1101" s="150"/>
      <c r="AA1101" s="150"/>
      <c r="AB1101" s="150"/>
      <c r="AC1101" s="150"/>
      <c r="AD1101" s="150"/>
      <c r="AE1101" s="150"/>
      <c r="AF1101" s="150"/>
      <c r="AG1101" s="150" t="s">
        <v>315</v>
      </c>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1" x14ac:dyDescent="0.2">
      <c r="A1102" s="174">
        <v>525</v>
      </c>
      <c r="B1102" s="175" t="s">
        <v>2851</v>
      </c>
      <c r="C1102" s="185" t="s">
        <v>2852</v>
      </c>
      <c r="D1102" s="176" t="s">
        <v>1339</v>
      </c>
      <c r="E1102" s="177">
        <v>30</v>
      </c>
      <c r="F1102" s="178"/>
      <c r="G1102" s="179">
        <f>ROUND(E1102*F1102,2)</f>
        <v>0</v>
      </c>
      <c r="H1102" s="178"/>
      <c r="I1102" s="179">
        <f>ROUND(E1102*H1102,2)</f>
        <v>0</v>
      </c>
      <c r="J1102" s="178"/>
      <c r="K1102" s="179">
        <f>ROUND(E1102*J1102,2)</f>
        <v>0</v>
      </c>
      <c r="L1102" s="179">
        <v>21</v>
      </c>
      <c r="M1102" s="179">
        <f>G1102*(1+L1102/100)</f>
        <v>0</v>
      </c>
      <c r="N1102" s="179">
        <v>0</v>
      </c>
      <c r="O1102" s="179">
        <f>ROUND(E1102*N1102,2)</f>
        <v>0</v>
      </c>
      <c r="P1102" s="179">
        <v>0</v>
      </c>
      <c r="Q1102" s="179">
        <f>ROUND(E1102*P1102,2)</f>
        <v>0</v>
      </c>
      <c r="R1102" s="179"/>
      <c r="S1102" s="179" t="s">
        <v>342</v>
      </c>
      <c r="T1102" s="180" t="s">
        <v>311</v>
      </c>
      <c r="U1102" s="160">
        <v>0</v>
      </c>
      <c r="V1102" s="160">
        <f>ROUND(E1102*U1102,2)</f>
        <v>0</v>
      </c>
      <c r="W1102" s="160"/>
      <c r="X1102" s="150"/>
      <c r="Y1102" s="150"/>
      <c r="Z1102" s="150"/>
      <c r="AA1102" s="150"/>
      <c r="AB1102" s="150"/>
      <c r="AC1102" s="150"/>
      <c r="AD1102" s="150"/>
      <c r="AE1102" s="150"/>
      <c r="AF1102" s="150"/>
      <c r="AG1102" s="150" t="s">
        <v>499</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57"/>
      <c r="B1103" s="158"/>
      <c r="C1103" s="242"/>
      <c r="D1103" s="243"/>
      <c r="E1103" s="243"/>
      <c r="F1103" s="243"/>
      <c r="G1103" s="243"/>
      <c r="H1103" s="160"/>
      <c r="I1103" s="160"/>
      <c r="J1103" s="160"/>
      <c r="K1103" s="160"/>
      <c r="L1103" s="160"/>
      <c r="M1103" s="160"/>
      <c r="N1103" s="160"/>
      <c r="O1103" s="160"/>
      <c r="P1103" s="160"/>
      <c r="Q1103" s="160"/>
      <c r="R1103" s="160"/>
      <c r="S1103" s="160"/>
      <c r="T1103" s="160"/>
      <c r="U1103" s="160"/>
      <c r="V1103" s="160"/>
      <c r="W1103" s="160"/>
      <c r="X1103" s="150"/>
      <c r="Y1103" s="150"/>
      <c r="Z1103" s="150"/>
      <c r="AA1103" s="150"/>
      <c r="AB1103" s="150"/>
      <c r="AC1103" s="150"/>
      <c r="AD1103" s="150"/>
      <c r="AE1103" s="150"/>
      <c r="AF1103" s="150"/>
      <c r="AG1103" s="150" t="s">
        <v>315</v>
      </c>
      <c r="AH1103" s="150"/>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74">
        <v>526</v>
      </c>
      <c r="B1104" s="175" t="s">
        <v>2853</v>
      </c>
      <c r="C1104" s="185" t="s">
        <v>2854</v>
      </c>
      <c r="D1104" s="176" t="s">
        <v>1339</v>
      </c>
      <c r="E1104" s="177">
        <v>35</v>
      </c>
      <c r="F1104" s="178"/>
      <c r="G1104" s="179">
        <f>ROUND(E1104*F1104,2)</f>
        <v>0</v>
      </c>
      <c r="H1104" s="178"/>
      <c r="I1104" s="179">
        <f>ROUND(E1104*H1104,2)</f>
        <v>0</v>
      </c>
      <c r="J1104" s="178"/>
      <c r="K1104" s="179">
        <f>ROUND(E1104*J1104,2)</f>
        <v>0</v>
      </c>
      <c r="L1104" s="179">
        <v>21</v>
      </c>
      <c r="M1104" s="179">
        <f>G1104*(1+L1104/100)</f>
        <v>0</v>
      </c>
      <c r="N1104" s="179">
        <v>0</v>
      </c>
      <c r="O1104" s="179">
        <f>ROUND(E1104*N1104,2)</f>
        <v>0</v>
      </c>
      <c r="P1104" s="179">
        <v>0</v>
      </c>
      <c r="Q1104" s="179">
        <f>ROUND(E1104*P1104,2)</f>
        <v>0</v>
      </c>
      <c r="R1104" s="179"/>
      <c r="S1104" s="179" t="s">
        <v>342</v>
      </c>
      <c r="T1104" s="180" t="s">
        <v>311</v>
      </c>
      <c r="U1104" s="160">
        <v>0</v>
      </c>
      <c r="V1104" s="160">
        <f>ROUND(E1104*U1104,2)</f>
        <v>0</v>
      </c>
      <c r="W1104" s="160"/>
      <c r="X1104" s="150"/>
      <c r="Y1104" s="150"/>
      <c r="Z1104" s="150"/>
      <c r="AA1104" s="150"/>
      <c r="AB1104" s="150"/>
      <c r="AC1104" s="150"/>
      <c r="AD1104" s="150"/>
      <c r="AE1104" s="150"/>
      <c r="AF1104" s="150"/>
      <c r="AG1104" s="150" t="s">
        <v>499</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57"/>
      <c r="B1105" s="158"/>
      <c r="C1105" s="242"/>
      <c r="D1105" s="243"/>
      <c r="E1105" s="243"/>
      <c r="F1105" s="243"/>
      <c r="G1105" s="243"/>
      <c r="H1105" s="160"/>
      <c r="I1105" s="160"/>
      <c r="J1105" s="160"/>
      <c r="K1105" s="160"/>
      <c r="L1105" s="160"/>
      <c r="M1105" s="160"/>
      <c r="N1105" s="160"/>
      <c r="O1105" s="160"/>
      <c r="P1105" s="160"/>
      <c r="Q1105" s="160"/>
      <c r="R1105" s="160"/>
      <c r="S1105" s="160"/>
      <c r="T1105" s="160"/>
      <c r="U1105" s="160"/>
      <c r="V1105" s="160"/>
      <c r="W1105" s="160"/>
      <c r="X1105" s="150"/>
      <c r="Y1105" s="150"/>
      <c r="Z1105" s="150"/>
      <c r="AA1105" s="150"/>
      <c r="AB1105" s="150"/>
      <c r="AC1105" s="150"/>
      <c r="AD1105" s="150"/>
      <c r="AE1105" s="150"/>
      <c r="AF1105" s="150"/>
      <c r="AG1105" s="150" t="s">
        <v>315</v>
      </c>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ht="22.5" outlineLevel="1" x14ac:dyDescent="0.2">
      <c r="A1106" s="174">
        <v>527</v>
      </c>
      <c r="B1106" s="175" t="s">
        <v>2855</v>
      </c>
      <c r="C1106" s="185" t="s">
        <v>2856</v>
      </c>
      <c r="D1106" s="176" t="s">
        <v>1339</v>
      </c>
      <c r="E1106" s="177">
        <v>25</v>
      </c>
      <c r="F1106" s="178"/>
      <c r="G1106" s="179">
        <f>ROUND(E1106*F1106,2)</f>
        <v>0</v>
      </c>
      <c r="H1106" s="178"/>
      <c r="I1106" s="179">
        <f>ROUND(E1106*H1106,2)</f>
        <v>0</v>
      </c>
      <c r="J1106" s="178"/>
      <c r="K1106" s="179">
        <f>ROUND(E1106*J1106,2)</f>
        <v>0</v>
      </c>
      <c r="L1106" s="179">
        <v>21</v>
      </c>
      <c r="M1106" s="179">
        <f>G1106*(1+L1106/100)</f>
        <v>0</v>
      </c>
      <c r="N1106" s="179">
        <v>0</v>
      </c>
      <c r="O1106" s="179">
        <f>ROUND(E1106*N1106,2)</f>
        <v>0</v>
      </c>
      <c r="P1106" s="179">
        <v>0</v>
      </c>
      <c r="Q1106" s="179">
        <f>ROUND(E1106*P1106,2)</f>
        <v>0</v>
      </c>
      <c r="R1106" s="179"/>
      <c r="S1106" s="179" t="s">
        <v>342</v>
      </c>
      <c r="T1106" s="180" t="s">
        <v>311</v>
      </c>
      <c r="U1106" s="160">
        <v>0</v>
      </c>
      <c r="V1106" s="160">
        <f>ROUND(E1106*U1106,2)</f>
        <v>0</v>
      </c>
      <c r="W1106" s="160"/>
      <c r="X1106" s="150"/>
      <c r="Y1106" s="150"/>
      <c r="Z1106" s="150"/>
      <c r="AA1106" s="150"/>
      <c r="AB1106" s="150"/>
      <c r="AC1106" s="150"/>
      <c r="AD1106" s="150"/>
      <c r="AE1106" s="150"/>
      <c r="AF1106" s="150"/>
      <c r="AG1106" s="150" t="s">
        <v>499</v>
      </c>
      <c r="AH1106" s="150"/>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1" x14ac:dyDescent="0.2">
      <c r="A1107" s="157"/>
      <c r="B1107" s="158"/>
      <c r="C1107" s="242"/>
      <c r="D1107" s="243"/>
      <c r="E1107" s="243"/>
      <c r="F1107" s="243"/>
      <c r="G1107" s="243"/>
      <c r="H1107" s="160"/>
      <c r="I1107" s="160"/>
      <c r="J1107" s="160"/>
      <c r="K1107" s="160"/>
      <c r="L1107" s="160"/>
      <c r="M1107" s="160"/>
      <c r="N1107" s="160"/>
      <c r="O1107" s="160"/>
      <c r="P1107" s="160"/>
      <c r="Q1107" s="160"/>
      <c r="R1107" s="160"/>
      <c r="S1107" s="160"/>
      <c r="T1107" s="160"/>
      <c r="U1107" s="160"/>
      <c r="V1107" s="160"/>
      <c r="W1107" s="160"/>
      <c r="X1107" s="150"/>
      <c r="Y1107" s="150"/>
      <c r="Z1107" s="150"/>
      <c r="AA1107" s="150"/>
      <c r="AB1107" s="150"/>
      <c r="AC1107" s="150"/>
      <c r="AD1107" s="150"/>
      <c r="AE1107" s="150"/>
      <c r="AF1107" s="150"/>
      <c r="AG1107" s="150" t="s">
        <v>315</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74">
        <v>528</v>
      </c>
      <c r="B1108" s="175" t="s">
        <v>2857</v>
      </c>
      <c r="C1108" s="185" t="s">
        <v>2858</v>
      </c>
      <c r="D1108" s="176" t="s">
        <v>1339</v>
      </c>
      <c r="E1108" s="177">
        <v>20</v>
      </c>
      <c r="F1108" s="178"/>
      <c r="G1108" s="179">
        <f>ROUND(E1108*F1108,2)</f>
        <v>0</v>
      </c>
      <c r="H1108" s="178"/>
      <c r="I1108" s="179">
        <f>ROUND(E1108*H1108,2)</f>
        <v>0</v>
      </c>
      <c r="J1108" s="178"/>
      <c r="K1108" s="179">
        <f>ROUND(E1108*J1108,2)</f>
        <v>0</v>
      </c>
      <c r="L1108" s="179">
        <v>21</v>
      </c>
      <c r="M1108" s="179">
        <f>G1108*(1+L1108/100)</f>
        <v>0</v>
      </c>
      <c r="N1108" s="179">
        <v>0</v>
      </c>
      <c r="O1108" s="179">
        <f>ROUND(E1108*N1108,2)</f>
        <v>0</v>
      </c>
      <c r="P1108" s="179">
        <v>0</v>
      </c>
      <c r="Q1108" s="179">
        <f>ROUND(E1108*P1108,2)</f>
        <v>0</v>
      </c>
      <c r="R1108" s="179"/>
      <c r="S1108" s="179" t="s">
        <v>342</v>
      </c>
      <c r="T1108" s="180" t="s">
        <v>311</v>
      </c>
      <c r="U1108" s="160">
        <v>0</v>
      </c>
      <c r="V1108" s="160">
        <f>ROUND(E1108*U1108,2)</f>
        <v>0</v>
      </c>
      <c r="W1108" s="160"/>
      <c r="X1108" s="150"/>
      <c r="Y1108" s="150"/>
      <c r="Z1108" s="150"/>
      <c r="AA1108" s="150"/>
      <c r="AB1108" s="150"/>
      <c r="AC1108" s="150"/>
      <c r="AD1108" s="150"/>
      <c r="AE1108" s="150"/>
      <c r="AF1108" s="150"/>
      <c r="AG1108" s="150" t="s">
        <v>499</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1" x14ac:dyDescent="0.2">
      <c r="A1109" s="157"/>
      <c r="B1109" s="158"/>
      <c r="C1109" s="242"/>
      <c r="D1109" s="243"/>
      <c r="E1109" s="243"/>
      <c r="F1109" s="243"/>
      <c r="G1109" s="243"/>
      <c r="H1109" s="160"/>
      <c r="I1109" s="160"/>
      <c r="J1109" s="160"/>
      <c r="K1109" s="160"/>
      <c r="L1109" s="160"/>
      <c r="M1109" s="160"/>
      <c r="N1109" s="160"/>
      <c r="O1109" s="160"/>
      <c r="P1109" s="160"/>
      <c r="Q1109" s="160"/>
      <c r="R1109" s="160"/>
      <c r="S1109" s="160"/>
      <c r="T1109" s="160"/>
      <c r="U1109" s="160"/>
      <c r="V1109" s="160"/>
      <c r="W1109" s="160"/>
      <c r="X1109" s="150"/>
      <c r="Y1109" s="150"/>
      <c r="Z1109" s="150"/>
      <c r="AA1109" s="150"/>
      <c r="AB1109" s="150"/>
      <c r="AC1109" s="150"/>
      <c r="AD1109" s="150"/>
      <c r="AE1109" s="150"/>
      <c r="AF1109" s="150"/>
      <c r="AG1109" s="150" t="s">
        <v>315</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74">
        <v>529</v>
      </c>
      <c r="B1110" s="175" t="s">
        <v>2859</v>
      </c>
      <c r="C1110" s="185" t="s">
        <v>2860</v>
      </c>
      <c r="D1110" s="176" t="s">
        <v>1339</v>
      </c>
      <c r="E1110" s="177">
        <v>24</v>
      </c>
      <c r="F1110" s="178"/>
      <c r="G1110" s="179">
        <f>ROUND(E1110*F1110,2)</f>
        <v>0</v>
      </c>
      <c r="H1110" s="178"/>
      <c r="I1110" s="179">
        <f>ROUND(E1110*H1110,2)</f>
        <v>0</v>
      </c>
      <c r="J1110" s="178"/>
      <c r="K1110" s="179">
        <f>ROUND(E1110*J1110,2)</f>
        <v>0</v>
      </c>
      <c r="L1110" s="179">
        <v>21</v>
      </c>
      <c r="M1110" s="179">
        <f>G1110*(1+L1110/100)</f>
        <v>0</v>
      </c>
      <c r="N1110" s="179">
        <v>0</v>
      </c>
      <c r="O1110" s="179">
        <f>ROUND(E1110*N1110,2)</f>
        <v>0</v>
      </c>
      <c r="P1110" s="179">
        <v>0</v>
      </c>
      <c r="Q1110" s="179">
        <f>ROUND(E1110*P1110,2)</f>
        <v>0</v>
      </c>
      <c r="R1110" s="179"/>
      <c r="S1110" s="179" t="s">
        <v>342</v>
      </c>
      <c r="T1110" s="180" t="s">
        <v>311</v>
      </c>
      <c r="U1110" s="160">
        <v>0</v>
      </c>
      <c r="V1110" s="160">
        <f>ROUND(E1110*U1110,2)</f>
        <v>0</v>
      </c>
      <c r="W1110" s="160"/>
      <c r="X1110" s="150"/>
      <c r="Y1110" s="150"/>
      <c r="Z1110" s="150"/>
      <c r="AA1110" s="150"/>
      <c r="AB1110" s="150"/>
      <c r="AC1110" s="150"/>
      <c r="AD1110" s="150"/>
      <c r="AE1110" s="150"/>
      <c r="AF1110" s="150"/>
      <c r="AG1110" s="150" t="s">
        <v>499</v>
      </c>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
      <c r="A1111" s="157"/>
      <c r="B1111" s="158"/>
      <c r="C1111" s="242"/>
      <c r="D1111" s="243"/>
      <c r="E1111" s="243"/>
      <c r="F1111" s="243"/>
      <c r="G1111" s="243"/>
      <c r="H1111" s="160"/>
      <c r="I1111" s="160"/>
      <c r="J1111" s="160"/>
      <c r="K1111" s="160"/>
      <c r="L1111" s="160"/>
      <c r="M1111" s="160"/>
      <c r="N1111" s="160"/>
      <c r="O1111" s="160"/>
      <c r="P1111" s="160"/>
      <c r="Q1111" s="160"/>
      <c r="R1111" s="160"/>
      <c r="S1111" s="160"/>
      <c r="T1111" s="160"/>
      <c r="U1111" s="160"/>
      <c r="V1111" s="160"/>
      <c r="W1111" s="160"/>
      <c r="X1111" s="150"/>
      <c r="Y1111" s="150"/>
      <c r="Z1111" s="150"/>
      <c r="AA1111" s="150"/>
      <c r="AB1111" s="150"/>
      <c r="AC1111" s="150"/>
      <c r="AD1111" s="150"/>
      <c r="AE1111" s="150"/>
      <c r="AF1111" s="150"/>
      <c r="AG1111" s="150" t="s">
        <v>315</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74">
        <v>530</v>
      </c>
      <c r="B1112" s="175" t="s">
        <v>2861</v>
      </c>
      <c r="C1112" s="185" t="s">
        <v>2862</v>
      </c>
      <c r="D1112" s="176" t="s">
        <v>1339</v>
      </c>
      <c r="E1112" s="177">
        <v>20</v>
      </c>
      <c r="F1112" s="178"/>
      <c r="G1112" s="179">
        <f>ROUND(E1112*F1112,2)</f>
        <v>0</v>
      </c>
      <c r="H1112" s="178"/>
      <c r="I1112" s="179">
        <f>ROUND(E1112*H1112,2)</f>
        <v>0</v>
      </c>
      <c r="J1112" s="178"/>
      <c r="K1112" s="179">
        <f>ROUND(E1112*J1112,2)</f>
        <v>0</v>
      </c>
      <c r="L1112" s="179">
        <v>21</v>
      </c>
      <c r="M1112" s="179">
        <f>G1112*(1+L1112/100)</f>
        <v>0</v>
      </c>
      <c r="N1112" s="179">
        <v>0</v>
      </c>
      <c r="O1112" s="179">
        <f>ROUND(E1112*N1112,2)</f>
        <v>0</v>
      </c>
      <c r="P1112" s="179">
        <v>0</v>
      </c>
      <c r="Q1112" s="179">
        <f>ROUND(E1112*P1112,2)</f>
        <v>0</v>
      </c>
      <c r="R1112" s="179"/>
      <c r="S1112" s="179" t="s">
        <v>342</v>
      </c>
      <c r="T1112" s="180" t="s">
        <v>311</v>
      </c>
      <c r="U1112" s="160">
        <v>0</v>
      </c>
      <c r="V1112" s="160">
        <f>ROUND(E1112*U1112,2)</f>
        <v>0</v>
      </c>
      <c r="W1112" s="160"/>
      <c r="X1112" s="150"/>
      <c r="Y1112" s="150"/>
      <c r="Z1112" s="150"/>
      <c r="AA1112" s="150"/>
      <c r="AB1112" s="150"/>
      <c r="AC1112" s="150"/>
      <c r="AD1112" s="150"/>
      <c r="AE1112" s="150"/>
      <c r="AF1112" s="150"/>
      <c r="AG1112" s="150" t="s">
        <v>499</v>
      </c>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
      <c r="A1113" s="157"/>
      <c r="B1113" s="158"/>
      <c r="C1113" s="242"/>
      <c r="D1113" s="243"/>
      <c r="E1113" s="243"/>
      <c r="F1113" s="243"/>
      <c r="G1113" s="243"/>
      <c r="H1113" s="160"/>
      <c r="I1113" s="160"/>
      <c r="J1113" s="160"/>
      <c r="K1113" s="160"/>
      <c r="L1113" s="160"/>
      <c r="M1113" s="160"/>
      <c r="N1113" s="160"/>
      <c r="O1113" s="160"/>
      <c r="P1113" s="160"/>
      <c r="Q1113" s="160"/>
      <c r="R1113" s="160"/>
      <c r="S1113" s="160"/>
      <c r="T1113" s="160"/>
      <c r="U1113" s="160"/>
      <c r="V1113" s="160"/>
      <c r="W1113" s="160"/>
      <c r="X1113" s="150"/>
      <c r="Y1113" s="150"/>
      <c r="Z1113" s="150"/>
      <c r="AA1113" s="150"/>
      <c r="AB1113" s="150"/>
      <c r="AC1113" s="150"/>
      <c r="AD1113" s="150"/>
      <c r="AE1113" s="150"/>
      <c r="AF1113" s="150"/>
      <c r="AG1113" s="150" t="s">
        <v>315</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74">
        <v>531</v>
      </c>
      <c r="B1114" s="175" t="s">
        <v>2863</v>
      </c>
      <c r="C1114" s="185" t="s">
        <v>2864</v>
      </c>
      <c r="D1114" s="176" t="s">
        <v>1339</v>
      </c>
      <c r="E1114" s="177">
        <v>10</v>
      </c>
      <c r="F1114" s="178"/>
      <c r="G1114" s="179">
        <f>ROUND(E1114*F1114,2)</f>
        <v>0</v>
      </c>
      <c r="H1114" s="178"/>
      <c r="I1114" s="179">
        <f>ROUND(E1114*H1114,2)</f>
        <v>0</v>
      </c>
      <c r="J1114" s="178"/>
      <c r="K1114" s="179">
        <f>ROUND(E1114*J1114,2)</f>
        <v>0</v>
      </c>
      <c r="L1114" s="179">
        <v>21</v>
      </c>
      <c r="M1114" s="179">
        <f>G1114*(1+L1114/100)</f>
        <v>0</v>
      </c>
      <c r="N1114" s="179">
        <v>0</v>
      </c>
      <c r="O1114" s="179">
        <f>ROUND(E1114*N1114,2)</f>
        <v>0</v>
      </c>
      <c r="P1114" s="179">
        <v>0</v>
      </c>
      <c r="Q1114" s="179">
        <f>ROUND(E1114*P1114,2)</f>
        <v>0</v>
      </c>
      <c r="R1114" s="179"/>
      <c r="S1114" s="179" t="s">
        <v>342</v>
      </c>
      <c r="T1114" s="180" t="s">
        <v>311</v>
      </c>
      <c r="U1114" s="160">
        <v>0</v>
      </c>
      <c r="V1114" s="160">
        <f>ROUND(E1114*U1114,2)</f>
        <v>0</v>
      </c>
      <c r="W1114" s="160"/>
      <c r="X1114" s="150"/>
      <c r="Y1114" s="150"/>
      <c r="Z1114" s="150"/>
      <c r="AA1114" s="150"/>
      <c r="AB1114" s="150"/>
      <c r="AC1114" s="150"/>
      <c r="AD1114" s="150"/>
      <c r="AE1114" s="150"/>
      <c r="AF1114" s="150"/>
      <c r="AG1114" s="150" t="s">
        <v>499</v>
      </c>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1" x14ac:dyDescent="0.2">
      <c r="A1115" s="157"/>
      <c r="B1115" s="158"/>
      <c r="C1115" s="242"/>
      <c r="D1115" s="243"/>
      <c r="E1115" s="243"/>
      <c r="F1115" s="243"/>
      <c r="G1115" s="243"/>
      <c r="H1115" s="160"/>
      <c r="I1115" s="160"/>
      <c r="J1115" s="160"/>
      <c r="K1115" s="160"/>
      <c r="L1115" s="160"/>
      <c r="M1115" s="160"/>
      <c r="N1115" s="160"/>
      <c r="O1115" s="160"/>
      <c r="P1115" s="160"/>
      <c r="Q1115" s="160"/>
      <c r="R1115" s="160"/>
      <c r="S1115" s="160"/>
      <c r="T1115" s="160"/>
      <c r="U1115" s="160"/>
      <c r="V1115" s="160"/>
      <c r="W1115" s="160"/>
      <c r="X1115" s="150"/>
      <c r="Y1115" s="150"/>
      <c r="Z1115" s="150"/>
      <c r="AA1115" s="150"/>
      <c r="AB1115" s="150"/>
      <c r="AC1115" s="150"/>
      <c r="AD1115" s="150"/>
      <c r="AE1115" s="150"/>
      <c r="AF1115" s="150"/>
      <c r="AG1115" s="150" t="s">
        <v>315</v>
      </c>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1" x14ac:dyDescent="0.2">
      <c r="A1116" s="174">
        <v>532</v>
      </c>
      <c r="B1116" s="175" t="s">
        <v>2865</v>
      </c>
      <c r="C1116" s="185" t="s">
        <v>2866</v>
      </c>
      <c r="D1116" s="176" t="s">
        <v>1339</v>
      </c>
      <c r="E1116" s="177">
        <v>150</v>
      </c>
      <c r="F1116" s="178"/>
      <c r="G1116" s="179">
        <f>ROUND(E1116*F1116,2)</f>
        <v>0</v>
      </c>
      <c r="H1116" s="178"/>
      <c r="I1116" s="179">
        <f>ROUND(E1116*H1116,2)</f>
        <v>0</v>
      </c>
      <c r="J1116" s="178"/>
      <c r="K1116" s="179">
        <f>ROUND(E1116*J1116,2)</f>
        <v>0</v>
      </c>
      <c r="L1116" s="179">
        <v>21</v>
      </c>
      <c r="M1116" s="179">
        <f>G1116*(1+L1116/100)</f>
        <v>0</v>
      </c>
      <c r="N1116" s="179">
        <v>0</v>
      </c>
      <c r="O1116" s="179">
        <f>ROUND(E1116*N1116,2)</f>
        <v>0</v>
      </c>
      <c r="P1116" s="179">
        <v>0</v>
      </c>
      <c r="Q1116" s="179">
        <f>ROUND(E1116*P1116,2)</f>
        <v>0</v>
      </c>
      <c r="R1116" s="179"/>
      <c r="S1116" s="179" t="s">
        <v>342</v>
      </c>
      <c r="T1116" s="180" t="s">
        <v>311</v>
      </c>
      <c r="U1116" s="160">
        <v>0</v>
      </c>
      <c r="V1116" s="160">
        <f>ROUND(E1116*U1116,2)</f>
        <v>0</v>
      </c>
      <c r="W1116" s="160"/>
      <c r="X1116" s="150"/>
      <c r="Y1116" s="150"/>
      <c r="Z1116" s="150"/>
      <c r="AA1116" s="150"/>
      <c r="AB1116" s="150"/>
      <c r="AC1116" s="150"/>
      <c r="AD1116" s="150"/>
      <c r="AE1116" s="150"/>
      <c r="AF1116" s="150"/>
      <c r="AG1116" s="150" t="s">
        <v>499</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57"/>
      <c r="B1117" s="158"/>
      <c r="C1117" s="242"/>
      <c r="D1117" s="243"/>
      <c r="E1117" s="243"/>
      <c r="F1117" s="243"/>
      <c r="G1117" s="243"/>
      <c r="H1117" s="160"/>
      <c r="I1117" s="160"/>
      <c r="J1117" s="160"/>
      <c r="K1117" s="160"/>
      <c r="L1117" s="160"/>
      <c r="M1117" s="160"/>
      <c r="N1117" s="160"/>
      <c r="O1117" s="160"/>
      <c r="P1117" s="160"/>
      <c r="Q1117" s="160"/>
      <c r="R1117" s="160"/>
      <c r="S1117" s="160"/>
      <c r="T1117" s="160"/>
      <c r="U1117" s="160"/>
      <c r="V1117" s="160"/>
      <c r="W1117" s="160"/>
      <c r="X1117" s="150"/>
      <c r="Y1117" s="150"/>
      <c r="Z1117" s="150"/>
      <c r="AA1117" s="150"/>
      <c r="AB1117" s="150"/>
      <c r="AC1117" s="150"/>
      <c r="AD1117" s="150"/>
      <c r="AE1117" s="150"/>
      <c r="AF1117" s="150"/>
      <c r="AG1117" s="150" t="s">
        <v>315</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1" x14ac:dyDescent="0.2">
      <c r="A1118" s="174">
        <v>533</v>
      </c>
      <c r="B1118" s="175" t="s">
        <v>2867</v>
      </c>
      <c r="C1118" s="185" t="s">
        <v>2868</v>
      </c>
      <c r="D1118" s="176" t="s">
        <v>1339</v>
      </c>
      <c r="E1118" s="177">
        <v>350</v>
      </c>
      <c r="F1118" s="178"/>
      <c r="G1118" s="179">
        <f>ROUND(E1118*F1118,2)</f>
        <v>0</v>
      </c>
      <c r="H1118" s="178"/>
      <c r="I1118" s="179">
        <f>ROUND(E1118*H1118,2)</f>
        <v>0</v>
      </c>
      <c r="J1118" s="178"/>
      <c r="K1118" s="179">
        <f>ROUND(E1118*J1118,2)</f>
        <v>0</v>
      </c>
      <c r="L1118" s="179">
        <v>21</v>
      </c>
      <c r="M1118" s="179">
        <f>G1118*(1+L1118/100)</f>
        <v>0</v>
      </c>
      <c r="N1118" s="179">
        <v>0</v>
      </c>
      <c r="O1118" s="179">
        <f>ROUND(E1118*N1118,2)</f>
        <v>0</v>
      </c>
      <c r="P1118" s="179">
        <v>0</v>
      </c>
      <c r="Q1118" s="179">
        <f>ROUND(E1118*P1118,2)</f>
        <v>0</v>
      </c>
      <c r="R1118" s="179"/>
      <c r="S1118" s="179" t="s">
        <v>342</v>
      </c>
      <c r="T1118" s="180" t="s">
        <v>311</v>
      </c>
      <c r="U1118" s="160">
        <v>0</v>
      </c>
      <c r="V1118" s="160">
        <f>ROUND(E1118*U1118,2)</f>
        <v>0</v>
      </c>
      <c r="W1118" s="160"/>
      <c r="X1118" s="150"/>
      <c r="Y1118" s="150"/>
      <c r="Z1118" s="150"/>
      <c r="AA1118" s="150"/>
      <c r="AB1118" s="150"/>
      <c r="AC1118" s="150"/>
      <c r="AD1118" s="150"/>
      <c r="AE1118" s="150"/>
      <c r="AF1118" s="150"/>
      <c r="AG1118" s="150" t="s">
        <v>499</v>
      </c>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57"/>
      <c r="B1119" s="158"/>
      <c r="C1119" s="242"/>
      <c r="D1119" s="243"/>
      <c r="E1119" s="243"/>
      <c r="F1119" s="243"/>
      <c r="G1119" s="243"/>
      <c r="H1119" s="160"/>
      <c r="I1119" s="160"/>
      <c r="J1119" s="160"/>
      <c r="K1119" s="160"/>
      <c r="L1119" s="160"/>
      <c r="M1119" s="160"/>
      <c r="N1119" s="160"/>
      <c r="O1119" s="160"/>
      <c r="P1119" s="160"/>
      <c r="Q1119" s="160"/>
      <c r="R1119" s="160"/>
      <c r="S1119" s="160"/>
      <c r="T1119" s="160"/>
      <c r="U1119" s="160"/>
      <c r="V1119" s="160"/>
      <c r="W1119" s="160"/>
      <c r="X1119" s="150"/>
      <c r="Y1119" s="150"/>
      <c r="Z1119" s="150"/>
      <c r="AA1119" s="150"/>
      <c r="AB1119" s="150"/>
      <c r="AC1119" s="150"/>
      <c r="AD1119" s="150"/>
      <c r="AE1119" s="150"/>
      <c r="AF1119" s="150"/>
      <c r="AG1119" s="150" t="s">
        <v>315</v>
      </c>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ht="22.5" outlineLevel="1" x14ac:dyDescent="0.2">
      <c r="A1120" s="174">
        <v>534</v>
      </c>
      <c r="B1120" s="175" t="s">
        <v>2869</v>
      </c>
      <c r="C1120" s="185" t="s">
        <v>2870</v>
      </c>
      <c r="D1120" s="176" t="s">
        <v>1339</v>
      </c>
      <c r="E1120" s="177">
        <v>24</v>
      </c>
      <c r="F1120" s="178"/>
      <c r="G1120" s="179">
        <f>ROUND(E1120*F1120,2)</f>
        <v>0</v>
      </c>
      <c r="H1120" s="178"/>
      <c r="I1120" s="179">
        <f>ROUND(E1120*H1120,2)</f>
        <v>0</v>
      </c>
      <c r="J1120" s="178"/>
      <c r="K1120" s="179">
        <f>ROUND(E1120*J1120,2)</f>
        <v>0</v>
      </c>
      <c r="L1120" s="179">
        <v>21</v>
      </c>
      <c r="M1120" s="179">
        <f>G1120*(1+L1120/100)</f>
        <v>0</v>
      </c>
      <c r="N1120" s="179">
        <v>0</v>
      </c>
      <c r="O1120" s="179">
        <f>ROUND(E1120*N1120,2)</f>
        <v>0</v>
      </c>
      <c r="P1120" s="179">
        <v>0</v>
      </c>
      <c r="Q1120" s="179">
        <f>ROUND(E1120*P1120,2)</f>
        <v>0</v>
      </c>
      <c r="R1120" s="179"/>
      <c r="S1120" s="179" t="s">
        <v>342</v>
      </c>
      <c r="T1120" s="180" t="s">
        <v>311</v>
      </c>
      <c r="U1120" s="160">
        <v>0</v>
      </c>
      <c r="V1120" s="160">
        <f>ROUND(E1120*U1120,2)</f>
        <v>0</v>
      </c>
      <c r="W1120" s="160"/>
      <c r="X1120" s="150"/>
      <c r="Y1120" s="150"/>
      <c r="Z1120" s="150"/>
      <c r="AA1120" s="150"/>
      <c r="AB1120" s="150"/>
      <c r="AC1120" s="150"/>
      <c r="AD1120" s="150"/>
      <c r="AE1120" s="150"/>
      <c r="AF1120" s="150"/>
      <c r="AG1120" s="150" t="s">
        <v>499</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57"/>
      <c r="B1121" s="158"/>
      <c r="C1121" s="242"/>
      <c r="D1121" s="243"/>
      <c r="E1121" s="243"/>
      <c r="F1121" s="243"/>
      <c r="G1121" s="243"/>
      <c r="H1121" s="160"/>
      <c r="I1121" s="160"/>
      <c r="J1121" s="160"/>
      <c r="K1121" s="160"/>
      <c r="L1121" s="160"/>
      <c r="M1121" s="160"/>
      <c r="N1121" s="160"/>
      <c r="O1121" s="160"/>
      <c r="P1121" s="160"/>
      <c r="Q1121" s="160"/>
      <c r="R1121" s="160"/>
      <c r="S1121" s="160"/>
      <c r="T1121" s="160"/>
      <c r="U1121" s="160"/>
      <c r="V1121" s="160"/>
      <c r="W1121" s="160"/>
      <c r="X1121" s="150"/>
      <c r="Y1121" s="150"/>
      <c r="Z1121" s="150"/>
      <c r="AA1121" s="150"/>
      <c r="AB1121" s="150"/>
      <c r="AC1121" s="150"/>
      <c r="AD1121" s="150"/>
      <c r="AE1121" s="150"/>
      <c r="AF1121" s="150"/>
      <c r="AG1121" s="150" t="s">
        <v>315</v>
      </c>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1" x14ac:dyDescent="0.2">
      <c r="A1122" s="174">
        <v>535</v>
      </c>
      <c r="B1122" s="175" t="s">
        <v>2871</v>
      </c>
      <c r="C1122" s="185" t="s">
        <v>2872</v>
      </c>
      <c r="D1122" s="176" t="s">
        <v>1339</v>
      </c>
      <c r="E1122" s="177">
        <v>30</v>
      </c>
      <c r="F1122" s="178"/>
      <c r="G1122" s="179">
        <f>ROUND(E1122*F1122,2)</f>
        <v>0</v>
      </c>
      <c r="H1122" s="178"/>
      <c r="I1122" s="179">
        <f>ROUND(E1122*H1122,2)</f>
        <v>0</v>
      </c>
      <c r="J1122" s="178"/>
      <c r="K1122" s="179">
        <f>ROUND(E1122*J1122,2)</f>
        <v>0</v>
      </c>
      <c r="L1122" s="179">
        <v>21</v>
      </c>
      <c r="M1122" s="179">
        <f>G1122*(1+L1122/100)</f>
        <v>0</v>
      </c>
      <c r="N1122" s="179">
        <v>0</v>
      </c>
      <c r="O1122" s="179">
        <f>ROUND(E1122*N1122,2)</f>
        <v>0</v>
      </c>
      <c r="P1122" s="179">
        <v>0</v>
      </c>
      <c r="Q1122" s="179">
        <f>ROUND(E1122*P1122,2)</f>
        <v>0</v>
      </c>
      <c r="R1122" s="179"/>
      <c r="S1122" s="179" t="s">
        <v>342</v>
      </c>
      <c r="T1122" s="180" t="s">
        <v>311</v>
      </c>
      <c r="U1122" s="160">
        <v>0</v>
      </c>
      <c r="V1122" s="160">
        <f>ROUND(E1122*U1122,2)</f>
        <v>0</v>
      </c>
      <c r="W1122" s="160"/>
      <c r="X1122" s="150"/>
      <c r="Y1122" s="150"/>
      <c r="Z1122" s="150"/>
      <c r="AA1122" s="150"/>
      <c r="AB1122" s="150"/>
      <c r="AC1122" s="150"/>
      <c r="AD1122" s="150"/>
      <c r="AE1122" s="150"/>
      <c r="AF1122" s="150"/>
      <c r="AG1122" s="150" t="s">
        <v>499</v>
      </c>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242"/>
      <c r="D1123" s="243"/>
      <c r="E1123" s="243"/>
      <c r="F1123" s="243"/>
      <c r="G1123" s="243"/>
      <c r="H1123" s="160"/>
      <c r="I1123" s="160"/>
      <c r="J1123" s="160"/>
      <c r="K1123" s="160"/>
      <c r="L1123" s="160"/>
      <c r="M1123" s="160"/>
      <c r="N1123" s="160"/>
      <c r="O1123" s="160"/>
      <c r="P1123" s="160"/>
      <c r="Q1123" s="160"/>
      <c r="R1123" s="160"/>
      <c r="S1123" s="160"/>
      <c r="T1123" s="160"/>
      <c r="U1123" s="160"/>
      <c r="V1123" s="160"/>
      <c r="W1123" s="160"/>
      <c r="X1123" s="150"/>
      <c r="Y1123" s="150"/>
      <c r="Z1123" s="150"/>
      <c r="AA1123" s="150"/>
      <c r="AB1123" s="150"/>
      <c r="AC1123" s="150"/>
      <c r="AD1123" s="150"/>
      <c r="AE1123" s="150"/>
      <c r="AF1123" s="150"/>
      <c r="AG1123" s="150" t="s">
        <v>315</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
      <c r="A1124" s="174">
        <v>536</v>
      </c>
      <c r="B1124" s="175" t="s">
        <v>2873</v>
      </c>
      <c r="C1124" s="185" t="s">
        <v>2874</v>
      </c>
      <c r="D1124" s="176" t="s">
        <v>1339</v>
      </c>
      <c r="E1124" s="177">
        <v>40</v>
      </c>
      <c r="F1124" s="178"/>
      <c r="G1124" s="179">
        <f>ROUND(E1124*F1124,2)</f>
        <v>0</v>
      </c>
      <c r="H1124" s="178"/>
      <c r="I1124" s="179">
        <f>ROUND(E1124*H1124,2)</f>
        <v>0</v>
      </c>
      <c r="J1124" s="178"/>
      <c r="K1124" s="179">
        <f>ROUND(E1124*J1124,2)</f>
        <v>0</v>
      </c>
      <c r="L1124" s="179">
        <v>21</v>
      </c>
      <c r="M1124" s="179">
        <f>G1124*(1+L1124/100)</f>
        <v>0</v>
      </c>
      <c r="N1124" s="179">
        <v>0</v>
      </c>
      <c r="O1124" s="179">
        <f>ROUND(E1124*N1124,2)</f>
        <v>0</v>
      </c>
      <c r="P1124" s="179">
        <v>0</v>
      </c>
      <c r="Q1124" s="179">
        <f>ROUND(E1124*P1124,2)</f>
        <v>0</v>
      </c>
      <c r="R1124" s="179"/>
      <c r="S1124" s="179" t="s">
        <v>342</v>
      </c>
      <c r="T1124" s="180" t="s">
        <v>311</v>
      </c>
      <c r="U1124" s="160">
        <v>0</v>
      </c>
      <c r="V1124" s="160">
        <f>ROUND(E1124*U1124,2)</f>
        <v>0</v>
      </c>
      <c r="W1124" s="160"/>
      <c r="X1124" s="150"/>
      <c r="Y1124" s="150"/>
      <c r="Z1124" s="150"/>
      <c r="AA1124" s="150"/>
      <c r="AB1124" s="150"/>
      <c r="AC1124" s="150"/>
      <c r="AD1124" s="150"/>
      <c r="AE1124" s="150"/>
      <c r="AF1124" s="150"/>
      <c r="AG1124" s="150" t="s">
        <v>499</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242"/>
      <c r="D1125" s="243"/>
      <c r="E1125" s="243"/>
      <c r="F1125" s="243"/>
      <c r="G1125" s="243"/>
      <c r="H1125" s="160"/>
      <c r="I1125" s="160"/>
      <c r="J1125" s="160"/>
      <c r="K1125" s="160"/>
      <c r="L1125" s="160"/>
      <c r="M1125" s="160"/>
      <c r="N1125" s="160"/>
      <c r="O1125" s="160"/>
      <c r="P1125" s="160"/>
      <c r="Q1125" s="160"/>
      <c r="R1125" s="160"/>
      <c r="S1125" s="160"/>
      <c r="T1125" s="160"/>
      <c r="U1125" s="160"/>
      <c r="V1125" s="160"/>
      <c r="W1125" s="160"/>
      <c r="X1125" s="150"/>
      <c r="Y1125" s="150"/>
      <c r="Z1125" s="150"/>
      <c r="AA1125" s="150"/>
      <c r="AB1125" s="150"/>
      <c r="AC1125" s="150"/>
      <c r="AD1125" s="150"/>
      <c r="AE1125" s="150"/>
      <c r="AF1125" s="150"/>
      <c r="AG1125" s="150" t="s">
        <v>315</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74">
        <v>537</v>
      </c>
      <c r="B1126" s="175" t="s">
        <v>2875</v>
      </c>
      <c r="C1126" s="185" t="s">
        <v>2876</v>
      </c>
      <c r="D1126" s="176" t="s">
        <v>1339</v>
      </c>
      <c r="E1126" s="177">
        <v>60</v>
      </c>
      <c r="F1126" s="178"/>
      <c r="G1126" s="179">
        <f>ROUND(E1126*F1126,2)</f>
        <v>0</v>
      </c>
      <c r="H1126" s="178"/>
      <c r="I1126" s="179">
        <f>ROUND(E1126*H1126,2)</f>
        <v>0</v>
      </c>
      <c r="J1126" s="178"/>
      <c r="K1126" s="179">
        <f>ROUND(E1126*J1126,2)</f>
        <v>0</v>
      </c>
      <c r="L1126" s="179">
        <v>21</v>
      </c>
      <c r="M1126" s="179">
        <f>G1126*(1+L1126/100)</f>
        <v>0</v>
      </c>
      <c r="N1126" s="179">
        <v>0</v>
      </c>
      <c r="O1126" s="179">
        <f>ROUND(E1126*N1126,2)</f>
        <v>0</v>
      </c>
      <c r="P1126" s="179">
        <v>0</v>
      </c>
      <c r="Q1126" s="179">
        <f>ROUND(E1126*P1126,2)</f>
        <v>0</v>
      </c>
      <c r="R1126" s="179"/>
      <c r="S1126" s="179" t="s">
        <v>342</v>
      </c>
      <c r="T1126" s="180" t="s">
        <v>311</v>
      </c>
      <c r="U1126" s="160">
        <v>0</v>
      </c>
      <c r="V1126" s="160">
        <f>ROUND(E1126*U1126,2)</f>
        <v>0</v>
      </c>
      <c r="W1126" s="160"/>
      <c r="X1126" s="150"/>
      <c r="Y1126" s="150"/>
      <c r="Z1126" s="150"/>
      <c r="AA1126" s="150"/>
      <c r="AB1126" s="150"/>
      <c r="AC1126" s="150"/>
      <c r="AD1126" s="150"/>
      <c r="AE1126" s="150"/>
      <c r="AF1126" s="150"/>
      <c r="AG1126" s="150" t="s">
        <v>499</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outlineLevel="1" x14ac:dyDescent="0.2">
      <c r="A1127" s="157"/>
      <c r="B1127" s="158"/>
      <c r="C1127" s="242"/>
      <c r="D1127" s="243"/>
      <c r="E1127" s="243"/>
      <c r="F1127" s="243"/>
      <c r="G1127" s="243"/>
      <c r="H1127" s="160"/>
      <c r="I1127" s="160"/>
      <c r="J1127" s="160"/>
      <c r="K1127" s="160"/>
      <c r="L1127" s="160"/>
      <c r="M1127" s="160"/>
      <c r="N1127" s="160"/>
      <c r="O1127" s="160"/>
      <c r="P1127" s="160"/>
      <c r="Q1127" s="160"/>
      <c r="R1127" s="160"/>
      <c r="S1127" s="160"/>
      <c r="T1127" s="160"/>
      <c r="U1127" s="160"/>
      <c r="V1127" s="160"/>
      <c r="W1127" s="160"/>
      <c r="X1127" s="150"/>
      <c r="Y1127" s="150"/>
      <c r="Z1127" s="150"/>
      <c r="AA1127" s="150"/>
      <c r="AB1127" s="150"/>
      <c r="AC1127" s="150"/>
      <c r="AD1127" s="150"/>
      <c r="AE1127" s="150"/>
      <c r="AF1127" s="150"/>
      <c r="AG1127" s="150" t="s">
        <v>315</v>
      </c>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1" x14ac:dyDescent="0.2">
      <c r="A1128" s="174">
        <v>538</v>
      </c>
      <c r="B1128" s="175" t="s">
        <v>2877</v>
      </c>
      <c r="C1128" s="185" t="s">
        <v>2878</v>
      </c>
      <c r="D1128" s="176" t="s">
        <v>1339</v>
      </c>
      <c r="E1128" s="177">
        <v>30</v>
      </c>
      <c r="F1128" s="178"/>
      <c r="G1128" s="179">
        <f>ROUND(E1128*F1128,2)</f>
        <v>0</v>
      </c>
      <c r="H1128" s="178"/>
      <c r="I1128" s="179">
        <f>ROUND(E1128*H1128,2)</f>
        <v>0</v>
      </c>
      <c r="J1128" s="178"/>
      <c r="K1128" s="179">
        <f>ROUND(E1128*J1128,2)</f>
        <v>0</v>
      </c>
      <c r="L1128" s="179">
        <v>21</v>
      </c>
      <c r="M1128" s="179">
        <f>G1128*(1+L1128/100)</f>
        <v>0</v>
      </c>
      <c r="N1128" s="179">
        <v>0</v>
      </c>
      <c r="O1128" s="179">
        <f>ROUND(E1128*N1128,2)</f>
        <v>0</v>
      </c>
      <c r="P1128" s="179">
        <v>0</v>
      </c>
      <c r="Q1128" s="179">
        <f>ROUND(E1128*P1128,2)</f>
        <v>0</v>
      </c>
      <c r="R1128" s="179"/>
      <c r="S1128" s="179" t="s">
        <v>342</v>
      </c>
      <c r="T1128" s="180" t="s">
        <v>311</v>
      </c>
      <c r="U1128" s="160">
        <v>0</v>
      </c>
      <c r="V1128" s="160">
        <f>ROUND(E1128*U1128,2)</f>
        <v>0</v>
      </c>
      <c r="W1128" s="160"/>
      <c r="X1128" s="150"/>
      <c r="Y1128" s="150"/>
      <c r="Z1128" s="150"/>
      <c r="AA1128" s="150"/>
      <c r="AB1128" s="150"/>
      <c r="AC1128" s="150"/>
      <c r="AD1128" s="150"/>
      <c r="AE1128" s="150"/>
      <c r="AF1128" s="150"/>
      <c r="AG1128" s="150" t="s">
        <v>499</v>
      </c>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1" x14ac:dyDescent="0.2">
      <c r="A1129" s="157"/>
      <c r="B1129" s="158"/>
      <c r="C1129" s="242"/>
      <c r="D1129" s="243"/>
      <c r="E1129" s="243"/>
      <c r="F1129" s="243"/>
      <c r="G1129" s="243"/>
      <c r="H1129" s="160"/>
      <c r="I1129" s="160"/>
      <c r="J1129" s="160"/>
      <c r="K1129" s="160"/>
      <c r="L1129" s="160"/>
      <c r="M1129" s="160"/>
      <c r="N1129" s="160"/>
      <c r="O1129" s="160"/>
      <c r="P1129" s="160"/>
      <c r="Q1129" s="160"/>
      <c r="R1129" s="160"/>
      <c r="S1129" s="160"/>
      <c r="T1129" s="160"/>
      <c r="U1129" s="160"/>
      <c r="V1129" s="160"/>
      <c r="W1129" s="160"/>
      <c r="X1129" s="150"/>
      <c r="Y1129" s="150"/>
      <c r="Z1129" s="150"/>
      <c r="AA1129" s="150"/>
      <c r="AB1129" s="150"/>
      <c r="AC1129" s="150"/>
      <c r="AD1129" s="150"/>
      <c r="AE1129" s="150"/>
      <c r="AF1129" s="150"/>
      <c r="AG1129" s="150" t="s">
        <v>315</v>
      </c>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x14ac:dyDescent="0.2">
      <c r="A1130" s="5"/>
      <c r="B1130" s="6"/>
      <c r="C1130" s="187"/>
      <c r="D1130" s="8"/>
      <c r="E1130" s="5"/>
      <c r="F1130" s="5"/>
      <c r="G1130" s="5"/>
      <c r="H1130" s="5"/>
      <c r="I1130" s="5"/>
      <c r="J1130" s="5"/>
      <c r="K1130" s="5"/>
      <c r="L1130" s="5"/>
      <c r="M1130" s="5"/>
      <c r="N1130" s="5"/>
      <c r="O1130" s="5"/>
      <c r="P1130" s="5"/>
      <c r="Q1130" s="5"/>
      <c r="R1130" s="5"/>
      <c r="S1130" s="5"/>
      <c r="T1130" s="5"/>
      <c r="U1130" s="5"/>
      <c r="V1130" s="5"/>
      <c r="W1130" s="5"/>
      <c r="AE1130">
        <v>15</v>
      </c>
      <c r="AF1130">
        <v>21</v>
      </c>
    </row>
    <row r="1131" spans="1:60" x14ac:dyDescent="0.2">
      <c r="A1131" s="153"/>
      <c r="B1131" s="154" t="s">
        <v>29</v>
      </c>
      <c r="C1131" s="188"/>
      <c r="D1131" s="155"/>
      <c r="E1131" s="156"/>
      <c r="F1131" s="156"/>
      <c r="G1131" s="183">
        <f>G8+G21+G54+G178+G298+G329+G449+G573+G618+G647+G678+G688+G726+G729+G836+G843+G895+G1027+G1066+G1073+G1086+G1095</f>
        <v>0</v>
      </c>
      <c r="H1131" s="5"/>
      <c r="I1131" s="5"/>
      <c r="J1131" s="5"/>
      <c r="K1131" s="5"/>
      <c r="L1131" s="5"/>
      <c r="M1131" s="5"/>
      <c r="N1131" s="5"/>
      <c r="O1131" s="5"/>
      <c r="P1131" s="5"/>
      <c r="Q1131" s="5"/>
      <c r="R1131" s="5"/>
      <c r="S1131" s="5"/>
      <c r="T1131" s="5"/>
      <c r="U1131" s="5"/>
      <c r="V1131" s="5"/>
      <c r="W1131" s="5"/>
      <c r="AE1131">
        <f>SUMIF(L7:L1129,AE1130,G7:G1129)</f>
        <v>0</v>
      </c>
      <c r="AF1131">
        <f>SUMIF(L7:L1129,AF1130,G7:G1129)</f>
        <v>0</v>
      </c>
      <c r="AG1131" t="s">
        <v>354</v>
      </c>
    </row>
    <row r="1132" spans="1:60" x14ac:dyDescent="0.2">
      <c r="A1132" s="261" t="s">
        <v>1295</v>
      </c>
      <c r="B1132" s="261"/>
      <c r="C1132" s="187"/>
      <c r="D1132" s="8"/>
      <c r="E1132" s="5"/>
      <c r="F1132" s="5"/>
      <c r="G1132" s="5"/>
      <c r="H1132" s="5"/>
      <c r="I1132" s="5"/>
      <c r="J1132" s="5"/>
      <c r="K1132" s="5"/>
      <c r="L1132" s="5"/>
      <c r="M1132" s="5"/>
      <c r="N1132" s="5"/>
      <c r="O1132" s="5"/>
      <c r="P1132" s="5"/>
      <c r="Q1132" s="5"/>
      <c r="R1132" s="5"/>
      <c r="S1132" s="5"/>
      <c r="T1132" s="5"/>
      <c r="U1132" s="5"/>
      <c r="V1132" s="5"/>
      <c r="W1132" s="5"/>
    </row>
    <row r="1133" spans="1:60" x14ac:dyDescent="0.2">
      <c r="A1133" s="5"/>
      <c r="B1133" s="6" t="s">
        <v>1296</v>
      </c>
      <c r="C1133" s="187" t="s">
        <v>1297</v>
      </c>
      <c r="D1133" s="8"/>
      <c r="E1133" s="5"/>
      <c r="F1133" s="5"/>
      <c r="G1133" s="5"/>
      <c r="H1133" s="5"/>
      <c r="I1133" s="5"/>
      <c r="J1133" s="5"/>
      <c r="K1133" s="5"/>
      <c r="L1133" s="5"/>
      <c r="M1133" s="5"/>
      <c r="N1133" s="5"/>
      <c r="O1133" s="5"/>
      <c r="P1133" s="5"/>
      <c r="Q1133" s="5"/>
      <c r="R1133" s="5"/>
      <c r="S1133" s="5"/>
      <c r="T1133" s="5"/>
      <c r="U1133" s="5"/>
      <c r="V1133" s="5"/>
      <c r="W1133" s="5"/>
      <c r="AG1133" t="s">
        <v>1298</v>
      </c>
    </row>
    <row r="1134" spans="1:60" x14ac:dyDescent="0.2">
      <c r="A1134" s="5"/>
      <c r="B1134" s="6" t="s">
        <v>1299</v>
      </c>
      <c r="C1134" s="187" t="s">
        <v>1300</v>
      </c>
      <c r="D1134" s="8"/>
      <c r="E1134" s="5"/>
      <c r="F1134" s="5"/>
      <c r="G1134" s="5"/>
      <c r="H1134" s="5"/>
      <c r="I1134" s="5"/>
      <c r="J1134" s="5"/>
      <c r="K1134" s="5"/>
      <c r="L1134" s="5"/>
      <c r="M1134" s="5"/>
      <c r="N1134" s="5"/>
      <c r="O1134" s="5"/>
      <c r="P1134" s="5"/>
      <c r="Q1134" s="5"/>
      <c r="R1134" s="5"/>
      <c r="S1134" s="5"/>
      <c r="T1134" s="5"/>
      <c r="U1134" s="5"/>
      <c r="V1134" s="5"/>
      <c r="W1134" s="5"/>
      <c r="AG1134" t="s">
        <v>1301</v>
      </c>
    </row>
    <row r="1135" spans="1:60" x14ac:dyDescent="0.2">
      <c r="A1135" s="5"/>
      <c r="B1135" s="6"/>
      <c r="C1135" s="187" t="s">
        <v>1302</v>
      </c>
      <c r="D1135" s="8"/>
      <c r="E1135" s="5"/>
      <c r="F1135" s="5"/>
      <c r="G1135" s="5"/>
      <c r="H1135" s="5"/>
      <c r="I1135" s="5"/>
      <c r="J1135" s="5"/>
      <c r="K1135" s="5"/>
      <c r="L1135" s="5"/>
      <c r="M1135" s="5"/>
      <c r="N1135" s="5"/>
      <c r="O1135" s="5"/>
      <c r="P1135" s="5"/>
      <c r="Q1135" s="5"/>
      <c r="R1135" s="5"/>
      <c r="S1135" s="5"/>
      <c r="T1135" s="5"/>
      <c r="U1135" s="5"/>
      <c r="V1135" s="5"/>
      <c r="W1135" s="5"/>
      <c r="AG1135" t="s">
        <v>1303</v>
      </c>
    </row>
    <row r="1136" spans="1:60" x14ac:dyDescent="0.2">
      <c r="A1136" s="5"/>
      <c r="B1136" s="6"/>
      <c r="C1136" s="187"/>
      <c r="D1136" s="8"/>
      <c r="E1136" s="5"/>
      <c r="F1136" s="5"/>
      <c r="G1136" s="5"/>
      <c r="H1136" s="5"/>
      <c r="I1136" s="5"/>
      <c r="J1136" s="5"/>
      <c r="K1136" s="5"/>
      <c r="L1136" s="5"/>
      <c r="M1136" s="5"/>
      <c r="N1136" s="5"/>
      <c r="O1136" s="5"/>
      <c r="P1136" s="5"/>
      <c r="Q1136" s="5"/>
      <c r="R1136" s="5"/>
      <c r="S1136" s="5"/>
      <c r="T1136" s="5"/>
      <c r="U1136" s="5"/>
      <c r="V1136" s="5"/>
      <c r="W1136" s="5"/>
    </row>
    <row r="1137" spans="3:33" x14ac:dyDescent="0.2">
      <c r="C1137" s="189"/>
      <c r="D1137" s="141"/>
      <c r="AG1137" t="s">
        <v>355</v>
      </c>
    </row>
    <row r="1138" spans="3:33" x14ac:dyDescent="0.2">
      <c r="D1138" s="141"/>
    </row>
    <row r="1139" spans="3:33" x14ac:dyDescent="0.2">
      <c r="D1139" s="141"/>
    </row>
    <row r="1140" spans="3:33" x14ac:dyDescent="0.2">
      <c r="D1140" s="141"/>
    </row>
    <row r="1141" spans="3:33" x14ac:dyDescent="0.2">
      <c r="D1141" s="141"/>
    </row>
    <row r="1142" spans="3:33" x14ac:dyDescent="0.2">
      <c r="D1142" s="141"/>
    </row>
    <row r="1143" spans="3:33" x14ac:dyDescent="0.2">
      <c r="D1143" s="141"/>
    </row>
    <row r="1144" spans="3:33" x14ac:dyDescent="0.2">
      <c r="D1144" s="141"/>
    </row>
    <row r="1145" spans="3:33" x14ac:dyDescent="0.2">
      <c r="D1145" s="141"/>
    </row>
    <row r="1146" spans="3:33" x14ac:dyDescent="0.2">
      <c r="D1146" s="141"/>
    </row>
    <row r="1147" spans="3:33" x14ac:dyDescent="0.2">
      <c r="D1147" s="141"/>
    </row>
    <row r="1148" spans="3:33" x14ac:dyDescent="0.2">
      <c r="D1148" s="141"/>
    </row>
    <row r="1149" spans="3:33" x14ac:dyDescent="0.2">
      <c r="D1149" s="141"/>
    </row>
    <row r="1150" spans="3:33" x14ac:dyDescent="0.2">
      <c r="D1150" s="141"/>
    </row>
    <row r="1151" spans="3:33" x14ac:dyDescent="0.2">
      <c r="D1151" s="141"/>
    </row>
    <row r="1152" spans="3:33"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554">
    <mergeCell ref="A1132:B1132"/>
    <mergeCell ref="C20:G20"/>
    <mergeCell ref="C23:G23"/>
    <mergeCell ref="C25:G25"/>
    <mergeCell ref="C27:G27"/>
    <mergeCell ref="C29:G29"/>
    <mergeCell ref="C31:G31"/>
    <mergeCell ref="C33:G33"/>
    <mergeCell ref="C35:G35"/>
    <mergeCell ref="C37:G37"/>
    <mergeCell ref="C39:G39"/>
    <mergeCell ref="C41:G41"/>
    <mergeCell ref="A1:G1"/>
    <mergeCell ref="C2:G2"/>
    <mergeCell ref="C3:G3"/>
    <mergeCell ref="C4:G4"/>
    <mergeCell ref="C56:G56"/>
    <mergeCell ref="C58:G58"/>
    <mergeCell ref="C60:G60"/>
    <mergeCell ref="C62:G62"/>
    <mergeCell ref="C64:G64"/>
    <mergeCell ref="C66:G66"/>
    <mergeCell ref="C43:G43"/>
    <mergeCell ref="C45:G45"/>
    <mergeCell ref="C47:G47"/>
    <mergeCell ref="C49:G49"/>
    <mergeCell ref="C51:G51"/>
    <mergeCell ref="C53:G53"/>
    <mergeCell ref="C80:G80"/>
    <mergeCell ref="C82:G82"/>
    <mergeCell ref="C84:G84"/>
    <mergeCell ref="C86:G86"/>
    <mergeCell ref="C88:G88"/>
    <mergeCell ref="C90:G90"/>
    <mergeCell ref="C68:G68"/>
    <mergeCell ref="C70:G70"/>
    <mergeCell ref="C72:G72"/>
    <mergeCell ref="C74:G74"/>
    <mergeCell ref="C76:G76"/>
    <mergeCell ref="C78:G78"/>
    <mergeCell ref="C104:G104"/>
    <mergeCell ref="C106:G106"/>
    <mergeCell ref="C108:G108"/>
    <mergeCell ref="C110:G110"/>
    <mergeCell ref="C112:G112"/>
    <mergeCell ref="C114:G114"/>
    <mergeCell ref="C92:G92"/>
    <mergeCell ref="C94:G94"/>
    <mergeCell ref="C96:G96"/>
    <mergeCell ref="C98:G98"/>
    <mergeCell ref="C100:G100"/>
    <mergeCell ref="C102:G102"/>
    <mergeCell ref="C128:G128"/>
    <mergeCell ref="C130:G130"/>
    <mergeCell ref="C132:G132"/>
    <mergeCell ref="C134:G134"/>
    <mergeCell ref="C136:G136"/>
    <mergeCell ref="C138:G138"/>
    <mergeCell ref="C116:G116"/>
    <mergeCell ref="C118:G118"/>
    <mergeCell ref="C120:G120"/>
    <mergeCell ref="C122:G122"/>
    <mergeCell ref="C124:G124"/>
    <mergeCell ref="C126:G126"/>
    <mergeCell ref="C151:G151"/>
    <mergeCell ref="C153:G153"/>
    <mergeCell ref="C155:G155"/>
    <mergeCell ref="C157:G157"/>
    <mergeCell ref="C159:G159"/>
    <mergeCell ref="C161:G161"/>
    <mergeCell ref="C140:G140"/>
    <mergeCell ref="C141:G141"/>
    <mergeCell ref="C143:G143"/>
    <mergeCell ref="C145:G145"/>
    <mergeCell ref="C147:G147"/>
    <mergeCell ref="C149:G149"/>
    <mergeCell ref="C175:G175"/>
    <mergeCell ref="C177:G177"/>
    <mergeCell ref="C180:G180"/>
    <mergeCell ref="C182:G182"/>
    <mergeCell ref="C184:G184"/>
    <mergeCell ref="C186:G186"/>
    <mergeCell ref="C163:G163"/>
    <mergeCell ref="C165:G165"/>
    <mergeCell ref="C167:G167"/>
    <mergeCell ref="C169:G169"/>
    <mergeCell ref="C171:G171"/>
    <mergeCell ref="C173:G173"/>
    <mergeCell ref="C200:G200"/>
    <mergeCell ref="C202:G202"/>
    <mergeCell ref="C204:G204"/>
    <mergeCell ref="C206:G206"/>
    <mergeCell ref="C208:G208"/>
    <mergeCell ref="C210:G210"/>
    <mergeCell ref="C188:G188"/>
    <mergeCell ref="C190:G190"/>
    <mergeCell ref="C192:G192"/>
    <mergeCell ref="C194:G194"/>
    <mergeCell ref="C196:G196"/>
    <mergeCell ref="C198:G198"/>
    <mergeCell ref="C224:G224"/>
    <mergeCell ref="C226:G226"/>
    <mergeCell ref="C228:G228"/>
    <mergeCell ref="C230:G230"/>
    <mergeCell ref="C232:G232"/>
    <mergeCell ref="C234:G234"/>
    <mergeCell ref="C212:G212"/>
    <mergeCell ref="C214:G214"/>
    <mergeCell ref="C216:G216"/>
    <mergeCell ref="C218:G218"/>
    <mergeCell ref="C220:G220"/>
    <mergeCell ref="C222:G222"/>
    <mergeCell ref="C247:G247"/>
    <mergeCell ref="C249:G249"/>
    <mergeCell ref="C251:G251"/>
    <mergeCell ref="C253:G253"/>
    <mergeCell ref="C255:G255"/>
    <mergeCell ref="C257:G257"/>
    <mergeCell ref="C236:G236"/>
    <mergeCell ref="C238:G238"/>
    <mergeCell ref="C240:G240"/>
    <mergeCell ref="C242:G242"/>
    <mergeCell ref="C244:G244"/>
    <mergeCell ref="C245:G245"/>
    <mergeCell ref="C271:G271"/>
    <mergeCell ref="C273:G273"/>
    <mergeCell ref="C275:G275"/>
    <mergeCell ref="C277:G277"/>
    <mergeCell ref="C279:G279"/>
    <mergeCell ref="C281:G281"/>
    <mergeCell ref="C259:G259"/>
    <mergeCell ref="C261:G261"/>
    <mergeCell ref="C263:G263"/>
    <mergeCell ref="C265:G265"/>
    <mergeCell ref="C267:G267"/>
    <mergeCell ref="C269:G269"/>
    <mergeCell ref="C295:G295"/>
    <mergeCell ref="C297:G297"/>
    <mergeCell ref="C300:G300"/>
    <mergeCell ref="C302:G302"/>
    <mergeCell ref="C304:G304"/>
    <mergeCell ref="C306:G306"/>
    <mergeCell ref="C283:G283"/>
    <mergeCell ref="C285:G285"/>
    <mergeCell ref="C287:G287"/>
    <mergeCell ref="C289:G289"/>
    <mergeCell ref="C291:G291"/>
    <mergeCell ref="C293:G293"/>
    <mergeCell ref="C320:G320"/>
    <mergeCell ref="C322:G322"/>
    <mergeCell ref="C324:G324"/>
    <mergeCell ref="C326:G326"/>
    <mergeCell ref="C328:G328"/>
    <mergeCell ref="C331:G331"/>
    <mergeCell ref="C308:G308"/>
    <mergeCell ref="C310:G310"/>
    <mergeCell ref="C312:G312"/>
    <mergeCell ref="C314:G314"/>
    <mergeCell ref="C316:G316"/>
    <mergeCell ref="C318:G318"/>
    <mergeCell ref="C345:G345"/>
    <mergeCell ref="C347:G347"/>
    <mergeCell ref="C349:G349"/>
    <mergeCell ref="C351:G351"/>
    <mergeCell ref="C353:G353"/>
    <mergeCell ref="C355:G355"/>
    <mergeCell ref="C333:G333"/>
    <mergeCell ref="C335:G335"/>
    <mergeCell ref="C337:G337"/>
    <mergeCell ref="C339:G339"/>
    <mergeCell ref="C341:G341"/>
    <mergeCell ref="C343:G343"/>
    <mergeCell ref="C369:G369"/>
    <mergeCell ref="C371:G371"/>
    <mergeCell ref="C373:G373"/>
    <mergeCell ref="C375:G375"/>
    <mergeCell ref="C377:G377"/>
    <mergeCell ref="C379:G379"/>
    <mergeCell ref="C357:G357"/>
    <mergeCell ref="C359:G359"/>
    <mergeCell ref="C361:G361"/>
    <mergeCell ref="C363:G363"/>
    <mergeCell ref="C365:G365"/>
    <mergeCell ref="C367:G367"/>
    <mergeCell ref="C393:G393"/>
    <mergeCell ref="C395:G395"/>
    <mergeCell ref="C396:G396"/>
    <mergeCell ref="C398:G398"/>
    <mergeCell ref="C400:G400"/>
    <mergeCell ref="C402:G402"/>
    <mergeCell ref="C381:G381"/>
    <mergeCell ref="C383:G383"/>
    <mergeCell ref="C385:G385"/>
    <mergeCell ref="C387:G387"/>
    <mergeCell ref="C389:G389"/>
    <mergeCell ref="C391:G391"/>
    <mergeCell ref="C416:G416"/>
    <mergeCell ref="C418:G418"/>
    <mergeCell ref="C420:G420"/>
    <mergeCell ref="C422:G422"/>
    <mergeCell ref="C424:G424"/>
    <mergeCell ref="C426:G426"/>
    <mergeCell ref="C404:G404"/>
    <mergeCell ref="C406:G406"/>
    <mergeCell ref="C408:G408"/>
    <mergeCell ref="C410:G410"/>
    <mergeCell ref="C412:G412"/>
    <mergeCell ref="C414:G414"/>
    <mergeCell ref="C440:G440"/>
    <mergeCell ref="C442:G442"/>
    <mergeCell ref="C444:G444"/>
    <mergeCell ref="C446:G446"/>
    <mergeCell ref="C448:G448"/>
    <mergeCell ref="C451:G451"/>
    <mergeCell ref="C428:G428"/>
    <mergeCell ref="C430:G430"/>
    <mergeCell ref="C432:G432"/>
    <mergeCell ref="C434:G434"/>
    <mergeCell ref="C436:G436"/>
    <mergeCell ref="C438:G438"/>
    <mergeCell ref="C465:G465"/>
    <mergeCell ref="C467:G467"/>
    <mergeCell ref="C469:G469"/>
    <mergeCell ref="C471:G471"/>
    <mergeCell ref="C473:G473"/>
    <mergeCell ref="C475:G475"/>
    <mergeCell ref="C453:G453"/>
    <mergeCell ref="C455:G455"/>
    <mergeCell ref="C457:G457"/>
    <mergeCell ref="C459:G459"/>
    <mergeCell ref="C461:G461"/>
    <mergeCell ref="C463:G463"/>
    <mergeCell ref="C489:G489"/>
    <mergeCell ref="C491:G491"/>
    <mergeCell ref="C493:G493"/>
    <mergeCell ref="C495:G495"/>
    <mergeCell ref="C497:G497"/>
    <mergeCell ref="C499:G499"/>
    <mergeCell ref="C477:G477"/>
    <mergeCell ref="C479:G479"/>
    <mergeCell ref="C481:G481"/>
    <mergeCell ref="C483:G483"/>
    <mergeCell ref="C485:G485"/>
    <mergeCell ref="C487:G487"/>
    <mergeCell ref="C513:G513"/>
    <mergeCell ref="C515:G515"/>
    <mergeCell ref="C516:G516"/>
    <mergeCell ref="C518:G518"/>
    <mergeCell ref="C520:G520"/>
    <mergeCell ref="C522:G522"/>
    <mergeCell ref="C501:G501"/>
    <mergeCell ref="C503:G503"/>
    <mergeCell ref="C505:G505"/>
    <mergeCell ref="C507:G507"/>
    <mergeCell ref="C509:G509"/>
    <mergeCell ref="C511:G511"/>
    <mergeCell ref="C536:G536"/>
    <mergeCell ref="C538:G538"/>
    <mergeCell ref="C540:G540"/>
    <mergeCell ref="C542:G542"/>
    <mergeCell ref="C544:G544"/>
    <mergeCell ref="C546:G546"/>
    <mergeCell ref="C524:G524"/>
    <mergeCell ref="C526:G526"/>
    <mergeCell ref="C528:G528"/>
    <mergeCell ref="C530:G530"/>
    <mergeCell ref="C532:G532"/>
    <mergeCell ref="C534:G534"/>
    <mergeCell ref="C560:G560"/>
    <mergeCell ref="C562:G562"/>
    <mergeCell ref="C564:G564"/>
    <mergeCell ref="C566:G566"/>
    <mergeCell ref="C568:G568"/>
    <mergeCell ref="C570:G570"/>
    <mergeCell ref="C548:G548"/>
    <mergeCell ref="C550:G550"/>
    <mergeCell ref="C552:G552"/>
    <mergeCell ref="C554:G554"/>
    <mergeCell ref="C556:G556"/>
    <mergeCell ref="C558:G558"/>
    <mergeCell ref="C585:G585"/>
    <mergeCell ref="C587:G587"/>
    <mergeCell ref="C589:G589"/>
    <mergeCell ref="C591:G591"/>
    <mergeCell ref="C593:G593"/>
    <mergeCell ref="C595:G595"/>
    <mergeCell ref="C572:G572"/>
    <mergeCell ref="C575:G575"/>
    <mergeCell ref="C577:G577"/>
    <mergeCell ref="C579:G579"/>
    <mergeCell ref="C581:G581"/>
    <mergeCell ref="C583:G583"/>
    <mergeCell ref="C609:G609"/>
    <mergeCell ref="C611:G611"/>
    <mergeCell ref="C613:G613"/>
    <mergeCell ref="C615:G615"/>
    <mergeCell ref="C617:G617"/>
    <mergeCell ref="C620:G620"/>
    <mergeCell ref="C597:G597"/>
    <mergeCell ref="C599:G599"/>
    <mergeCell ref="C601:G601"/>
    <mergeCell ref="C603:G603"/>
    <mergeCell ref="C605:G605"/>
    <mergeCell ref="C607:G607"/>
    <mergeCell ref="C634:G634"/>
    <mergeCell ref="C636:G636"/>
    <mergeCell ref="C638:G638"/>
    <mergeCell ref="C640:G640"/>
    <mergeCell ref="C642:G642"/>
    <mergeCell ref="C644:G644"/>
    <mergeCell ref="C622:G622"/>
    <mergeCell ref="C624:G624"/>
    <mergeCell ref="C626:G626"/>
    <mergeCell ref="C628:G628"/>
    <mergeCell ref="C630:G630"/>
    <mergeCell ref="C632:G632"/>
    <mergeCell ref="C659:G659"/>
    <mergeCell ref="C661:G661"/>
    <mergeCell ref="C663:G663"/>
    <mergeCell ref="C665:G665"/>
    <mergeCell ref="C667:G667"/>
    <mergeCell ref="C669:G669"/>
    <mergeCell ref="C646:G646"/>
    <mergeCell ref="C649:G649"/>
    <mergeCell ref="C651:G651"/>
    <mergeCell ref="C653:G653"/>
    <mergeCell ref="C655:G655"/>
    <mergeCell ref="C657:G657"/>
    <mergeCell ref="C687:G687"/>
    <mergeCell ref="C690:G690"/>
    <mergeCell ref="C692:G692"/>
    <mergeCell ref="C694:G694"/>
    <mergeCell ref="C696:G696"/>
    <mergeCell ref="C697:G697"/>
    <mergeCell ref="C671:G671"/>
    <mergeCell ref="C673:G673"/>
    <mergeCell ref="C675:G675"/>
    <mergeCell ref="C677:G677"/>
    <mergeCell ref="C683:G683"/>
    <mergeCell ref="C685:G685"/>
    <mergeCell ref="C711:G711"/>
    <mergeCell ref="C713:G713"/>
    <mergeCell ref="C715:G715"/>
    <mergeCell ref="C717:G717"/>
    <mergeCell ref="C719:G719"/>
    <mergeCell ref="C721:G721"/>
    <mergeCell ref="C699:G699"/>
    <mergeCell ref="C701:G701"/>
    <mergeCell ref="C703:G703"/>
    <mergeCell ref="C705:G705"/>
    <mergeCell ref="C707:G707"/>
    <mergeCell ref="C709:G709"/>
    <mergeCell ref="C737:G737"/>
    <mergeCell ref="C739:G739"/>
    <mergeCell ref="C741:G741"/>
    <mergeCell ref="C743:G743"/>
    <mergeCell ref="C745:G745"/>
    <mergeCell ref="C746:G746"/>
    <mergeCell ref="C723:G723"/>
    <mergeCell ref="C725:G725"/>
    <mergeCell ref="C728:G728"/>
    <mergeCell ref="C731:G731"/>
    <mergeCell ref="C733:G733"/>
    <mergeCell ref="C735:G735"/>
    <mergeCell ref="C757:G757"/>
    <mergeCell ref="C759:G759"/>
    <mergeCell ref="C761:G761"/>
    <mergeCell ref="C763:G763"/>
    <mergeCell ref="C765:G765"/>
    <mergeCell ref="C767:G767"/>
    <mergeCell ref="C748:G748"/>
    <mergeCell ref="C749:G749"/>
    <mergeCell ref="C751:G751"/>
    <mergeCell ref="C752:G752"/>
    <mergeCell ref="C754:G754"/>
    <mergeCell ref="C755:G755"/>
    <mergeCell ref="C781:G781"/>
    <mergeCell ref="C783:G783"/>
    <mergeCell ref="C785:G785"/>
    <mergeCell ref="C787:G787"/>
    <mergeCell ref="C789:G789"/>
    <mergeCell ref="C791:G791"/>
    <mergeCell ref="C769:G769"/>
    <mergeCell ref="C771:G771"/>
    <mergeCell ref="C773:G773"/>
    <mergeCell ref="C775:G775"/>
    <mergeCell ref="C777:G777"/>
    <mergeCell ref="C779:G779"/>
    <mergeCell ref="C805:G805"/>
    <mergeCell ref="C807:G807"/>
    <mergeCell ref="C809:G809"/>
    <mergeCell ref="C811:G811"/>
    <mergeCell ref="C813:G813"/>
    <mergeCell ref="C815:G815"/>
    <mergeCell ref="C793:G793"/>
    <mergeCell ref="C795:G795"/>
    <mergeCell ref="C797:G797"/>
    <mergeCell ref="C799:G799"/>
    <mergeCell ref="C801:G801"/>
    <mergeCell ref="C803:G803"/>
    <mergeCell ref="C829:G829"/>
    <mergeCell ref="C831:G831"/>
    <mergeCell ref="C833:G833"/>
    <mergeCell ref="C835:G835"/>
    <mergeCell ref="C838:G838"/>
    <mergeCell ref="C840:G840"/>
    <mergeCell ref="C817:G817"/>
    <mergeCell ref="C819:G819"/>
    <mergeCell ref="C821:G821"/>
    <mergeCell ref="C823:G823"/>
    <mergeCell ref="C825:G825"/>
    <mergeCell ref="C827:G827"/>
    <mergeCell ref="C854:G854"/>
    <mergeCell ref="C856:G856"/>
    <mergeCell ref="C858:G858"/>
    <mergeCell ref="C860:G860"/>
    <mergeCell ref="C862:G862"/>
    <mergeCell ref="C864:G864"/>
    <mergeCell ref="C842:G842"/>
    <mergeCell ref="C845:G845"/>
    <mergeCell ref="C847:G847"/>
    <mergeCell ref="C849:G849"/>
    <mergeCell ref="C851:G851"/>
    <mergeCell ref="C852:G852"/>
    <mergeCell ref="C878:G878"/>
    <mergeCell ref="C880:G880"/>
    <mergeCell ref="C882:G882"/>
    <mergeCell ref="C884:G884"/>
    <mergeCell ref="C886:G886"/>
    <mergeCell ref="C888:G888"/>
    <mergeCell ref="C866:G866"/>
    <mergeCell ref="C868:G868"/>
    <mergeCell ref="C870:G870"/>
    <mergeCell ref="C872:G872"/>
    <mergeCell ref="C874:G874"/>
    <mergeCell ref="C876:G876"/>
    <mergeCell ref="C903:G903"/>
    <mergeCell ref="C905:G905"/>
    <mergeCell ref="C907:G907"/>
    <mergeCell ref="C908:G908"/>
    <mergeCell ref="C910:G910"/>
    <mergeCell ref="C912:G912"/>
    <mergeCell ref="C890:G890"/>
    <mergeCell ref="C892:G892"/>
    <mergeCell ref="C894:G894"/>
    <mergeCell ref="C897:G897"/>
    <mergeCell ref="C899:G899"/>
    <mergeCell ref="C901:G901"/>
    <mergeCell ref="C926:G926"/>
    <mergeCell ref="C928:G928"/>
    <mergeCell ref="C930:G930"/>
    <mergeCell ref="C932:G932"/>
    <mergeCell ref="C934:G934"/>
    <mergeCell ref="C936:G936"/>
    <mergeCell ref="C914:G914"/>
    <mergeCell ref="C916:G916"/>
    <mergeCell ref="C918:G918"/>
    <mergeCell ref="C920:G920"/>
    <mergeCell ref="C922:G922"/>
    <mergeCell ref="C924:G924"/>
    <mergeCell ref="C950:G950"/>
    <mergeCell ref="C952:G952"/>
    <mergeCell ref="C954:G954"/>
    <mergeCell ref="C956:G956"/>
    <mergeCell ref="C958:G958"/>
    <mergeCell ref="C960:G960"/>
    <mergeCell ref="C938:G938"/>
    <mergeCell ref="C940:G940"/>
    <mergeCell ref="C942:G942"/>
    <mergeCell ref="C944:G944"/>
    <mergeCell ref="C946:G946"/>
    <mergeCell ref="C948:G948"/>
    <mergeCell ref="C974:G974"/>
    <mergeCell ref="C976:G976"/>
    <mergeCell ref="C978:G978"/>
    <mergeCell ref="C980:G980"/>
    <mergeCell ref="C982:G982"/>
    <mergeCell ref="C984:G984"/>
    <mergeCell ref="C962:G962"/>
    <mergeCell ref="C964:G964"/>
    <mergeCell ref="C966:G966"/>
    <mergeCell ref="C968:G968"/>
    <mergeCell ref="C970:G970"/>
    <mergeCell ref="C972:G972"/>
    <mergeCell ref="C998:G998"/>
    <mergeCell ref="C1000:G1000"/>
    <mergeCell ref="C1002:G1002"/>
    <mergeCell ref="C1004:G1004"/>
    <mergeCell ref="C1006:G1006"/>
    <mergeCell ref="C1008:G1008"/>
    <mergeCell ref="C986:G986"/>
    <mergeCell ref="C988:G988"/>
    <mergeCell ref="C990:G990"/>
    <mergeCell ref="C992:G992"/>
    <mergeCell ref="C994:G994"/>
    <mergeCell ref="C996:G996"/>
    <mergeCell ref="C1022:G1022"/>
    <mergeCell ref="C1024:G1024"/>
    <mergeCell ref="C1026:G1026"/>
    <mergeCell ref="C1029:G1029"/>
    <mergeCell ref="C1031:G1031"/>
    <mergeCell ref="C1033:G1033"/>
    <mergeCell ref="C1010:G1010"/>
    <mergeCell ref="C1012:G1012"/>
    <mergeCell ref="C1014:G1014"/>
    <mergeCell ref="C1016:G1016"/>
    <mergeCell ref="C1018:G1018"/>
    <mergeCell ref="C1020:G1020"/>
    <mergeCell ref="C1047:G1047"/>
    <mergeCell ref="C1049:G1049"/>
    <mergeCell ref="C1051:G1051"/>
    <mergeCell ref="C1053:G1053"/>
    <mergeCell ref="C1055:G1055"/>
    <mergeCell ref="C1057:G1057"/>
    <mergeCell ref="C1035:G1035"/>
    <mergeCell ref="C1037:G1037"/>
    <mergeCell ref="C1039:G1039"/>
    <mergeCell ref="C1041:G1041"/>
    <mergeCell ref="C1043:G1043"/>
    <mergeCell ref="C1045:G1045"/>
    <mergeCell ref="C1072:G1072"/>
    <mergeCell ref="C1075:G1075"/>
    <mergeCell ref="C1077:G1077"/>
    <mergeCell ref="C1079:G1079"/>
    <mergeCell ref="C1081:G1081"/>
    <mergeCell ref="C1083:G1083"/>
    <mergeCell ref="C1059:G1059"/>
    <mergeCell ref="C1061:G1061"/>
    <mergeCell ref="C1063:G1063"/>
    <mergeCell ref="C1065:G1065"/>
    <mergeCell ref="C1068:G1068"/>
    <mergeCell ref="C1070:G1070"/>
    <mergeCell ref="C1099:G1099"/>
    <mergeCell ref="C1101:G1101"/>
    <mergeCell ref="C1103:G1103"/>
    <mergeCell ref="C1105:G1105"/>
    <mergeCell ref="C1107:G1107"/>
    <mergeCell ref="C1109:G1109"/>
    <mergeCell ref="C1085:G1085"/>
    <mergeCell ref="C1088:G1088"/>
    <mergeCell ref="C1090:G1090"/>
    <mergeCell ref="C1092:G1092"/>
    <mergeCell ref="C1094:G1094"/>
    <mergeCell ref="C1097:G1097"/>
    <mergeCell ref="C1123:G1123"/>
    <mergeCell ref="C1125:G1125"/>
    <mergeCell ref="C1127:G1127"/>
    <mergeCell ref="C1129:G1129"/>
    <mergeCell ref="C1111:G1111"/>
    <mergeCell ref="C1113:G1113"/>
    <mergeCell ref="C1115:G1115"/>
    <mergeCell ref="C1117:G1117"/>
    <mergeCell ref="C1119:G1119"/>
    <mergeCell ref="C1121:G11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61</v>
      </c>
      <c r="C3" s="249" t="s">
        <v>62</v>
      </c>
      <c r="D3" s="250"/>
      <c r="E3" s="250"/>
      <c r="F3" s="250"/>
      <c r="G3" s="251"/>
      <c r="AC3" s="89" t="s">
        <v>281</v>
      </c>
      <c r="AG3" t="s">
        <v>283</v>
      </c>
    </row>
    <row r="4" spans="1:60" ht="24.95" customHeight="1" x14ac:dyDescent="0.2">
      <c r="A4" s="143" t="s">
        <v>9</v>
      </c>
      <c r="B4" s="144" t="s">
        <v>71</v>
      </c>
      <c r="C4" s="252" t="s">
        <v>72</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99</v>
      </c>
      <c r="C8" s="184" t="s">
        <v>100</v>
      </c>
      <c r="D8" s="170"/>
      <c r="E8" s="171"/>
      <c r="F8" s="172"/>
      <c r="G8" s="172">
        <f>SUMIF(AG9:AG272,"&lt;&gt;NOR",G9:G272)</f>
        <v>0</v>
      </c>
      <c r="H8" s="172"/>
      <c r="I8" s="172">
        <f>SUM(I9:I272)</f>
        <v>0</v>
      </c>
      <c r="J8" s="172"/>
      <c r="K8" s="172">
        <f>SUM(K9:K272)</f>
        <v>0</v>
      </c>
      <c r="L8" s="172"/>
      <c r="M8" s="172">
        <f>SUM(M9:M272)</f>
        <v>0</v>
      </c>
      <c r="N8" s="172"/>
      <c r="O8" s="172">
        <f>SUM(O9:O272)</f>
        <v>0</v>
      </c>
      <c r="P8" s="172"/>
      <c r="Q8" s="172">
        <f>SUM(Q9:Q272)</f>
        <v>0</v>
      </c>
      <c r="R8" s="172"/>
      <c r="S8" s="172"/>
      <c r="T8" s="173"/>
      <c r="U8" s="167"/>
      <c r="V8" s="167">
        <f>SUM(V9:V272)</f>
        <v>0</v>
      </c>
      <c r="W8" s="167"/>
      <c r="AG8" t="s">
        <v>306</v>
      </c>
    </row>
    <row r="9" spans="1:60" ht="22.5" outlineLevel="1" x14ac:dyDescent="0.2">
      <c r="A9" s="174">
        <v>1</v>
      </c>
      <c r="B9" s="175" t="s">
        <v>2879</v>
      </c>
      <c r="C9" s="185" t="s">
        <v>2880</v>
      </c>
      <c r="D9" s="176" t="s">
        <v>929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2881</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2882</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3.75" outlineLevel="1" x14ac:dyDescent="0.2">
      <c r="A12" s="157"/>
      <c r="B12" s="158"/>
      <c r="C12" s="186" t="s">
        <v>2883</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2884</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335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33.75" outlineLevel="1" x14ac:dyDescent="0.2">
      <c r="A14" s="157"/>
      <c r="B14" s="158"/>
      <c r="C14" s="186" t="s">
        <v>2885</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92</v>
      </c>
      <c r="D15" s="165"/>
      <c r="E15" s="166">
        <v>1</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2</v>
      </c>
      <c r="B17" s="175" t="s">
        <v>2886</v>
      </c>
      <c r="C17" s="185" t="s">
        <v>2887</v>
      </c>
      <c r="D17" s="176" t="s">
        <v>929</v>
      </c>
      <c r="E17" s="177">
        <v>16</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342</v>
      </c>
      <c r="T17" s="180" t="s">
        <v>311</v>
      </c>
      <c r="U17" s="160">
        <v>0</v>
      </c>
      <c r="V17" s="160">
        <f>ROUND(E17*U17,2)</f>
        <v>0</v>
      </c>
      <c r="W17" s="160"/>
      <c r="X17" s="150"/>
      <c r="Y17" s="150"/>
      <c r="Z17" s="150"/>
      <c r="AA17" s="150"/>
      <c r="AB17" s="150"/>
      <c r="AC17" s="150"/>
      <c r="AD17" s="150"/>
      <c r="AE17" s="150"/>
      <c r="AF17" s="150"/>
      <c r="AG17" s="150" t="s">
        <v>499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2881</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57"/>
      <c r="B19" s="158"/>
      <c r="C19" s="186" t="s">
        <v>2888</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2889</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335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114</v>
      </c>
      <c r="D21" s="165"/>
      <c r="E21" s="166">
        <v>16</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335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6"/>
      <c r="D22" s="247"/>
      <c r="E22" s="247"/>
      <c r="F22" s="247"/>
      <c r="G22" s="247"/>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315</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4">
        <v>3</v>
      </c>
      <c r="B23" s="175" t="s">
        <v>2890</v>
      </c>
      <c r="C23" s="185" t="s">
        <v>2891</v>
      </c>
      <c r="D23" s="176" t="s">
        <v>929</v>
      </c>
      <c r="E23" s="177">
        <v>1</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c r="S23" s="179" t="s">
        <v>342</v>
      </c>
      <c r="T23" s="180" t="s">
        <v>311</v>
      </c>
      <c r="U23" s="160">
        <v>0</v>
      </c>
      <c r="V23" s="160">
        <f>ROUND(E23*U23,2)</f>
        <v>0</v>
      </c>
      <c r="W23" s="160"/>
      <c r="X23" s="150"/>
      <c r="Y23" s="150"/>
      <c r="Z23" s="150"/>
      <c r="AA23" s="150"/>
      <c r="AB23" s="150"/>
      <c r="AC23" s="150"/>
      <c r="AD23" s="150"/>
      <c r="AE23" s="150"/>
      <c r="AF23" s="150"/>
      <c r="AG23" s="150" t="s">
        <v>499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2881</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335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33.75" outlineLevel="1" x14ac:dyDescent="0.2">
      <c r="A25" s="157"/>
      <c r="B25" s="158"/>
      <c r="C25" s="186" t="s">
        <v>2892</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335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45" outlineLevel="1" x14ac:dyDescent="0.2">
      <c r="A26" s="157"/>
      <c r="B26" s="158"/>
      <c r="C26" s="186" t="s">
        <v>2893</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335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45" outlineLevel="1" x14ac:dyDescent="0.2">
      <c r="A27" s="157"/>
      <c r="B27" s="158"/>
      <c r="C27" s="186" t="s">
        <v>2894</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335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92</v>
      </c>
      <c r="D28" s="165"/>
      <c r="E28" s="166">
        <v>1</v>
      </c>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335</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6"/>
      <c r="D29" s="247"/>
      <c r="E29" s="247"/>
      <c r="F29" s="247"/>
      <c r="G29" s="247"/>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315</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74">
        <v>4</v>
      </c>
      <c r="B30" s="175" t="s">
        <v>2895</v>
      </c>
      <c r="C30" s="185" t="s">
        <v>2896</v>
      </c>
      <c r="D30" s="176" t="s">
        <v>929</v>
      </c>
      <c r="E30" s="177">
        <v>1</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342</v>
      </c>
      <c r="T30" s="180" t="s">
        <v>311</v>
      </c>
      <c r="U30" s="160">
        <v>0</v>
      </c>
      <c r="V30" s="160">
        <f>ROUND(E30*U30,2)</f>
        <v>0</v>
      </c>
      <c r="W30" s="160"/>
      <c r="X30" s="150"/>
      <c r="Y30" s="150"/>
      <c r="Z30" s="150"/>
      <c r="AA30" s="150"/>
      <c r="AB30" s="150"/>
      <c r="AC30" s="150"/>
      <c r="AD30" s="150"/>
      <c r="AE30" s="150"/>
      <c r="AF30" s="150"/>
      <c r="AG30" s="150" t="s">
        <v>499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2881</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33.75" outlineLevel="1" x14ac:dyDescent="0.2">
      <c r="A32" s="157"/>
      <c r="B32" s="158"/>
      <c r="C32" s="186" t="s">
        <v>2897</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335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33.75" outlineLevel="1" x14ac:dyDescent="0.2">
      <c r="A33" s="157"/>
      <c r="B33" s="158"/>
      <c r="C33" s="186" t="s">
        <v>2898</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335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33.75" outlineLevel="1" x14ac:dyDescent="0.2">
      <c r="A34" s="157"/>
      <c r="B34" s="158"/>
      <c r="C34" s="186" t="s">
        <v>2899</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335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92</v>
      </c>
      <c r="D35" s="165"/>
      <c r="E35" s="166">
        <v>1</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335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5</v>
      </c>
      <c r="B37" s="175" t="s">
        <v>2900</v>
      </c>
      <c r="C37" s="185" t="s">
        <v>2901</v>
      </c>
      <c r="D37" s="176" t="s">
        <v>460</v>
      </c>
      <c r="E37" s="177">
        <v>280</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342</v>
      </c>
      <c r="T37" s="180" t="s">
        <v>311</v>
      </c>
      <c r="U37" s="160">
        <v>0</v>
      </c>
      <c r="V37" s="160">
        <f>ROUND(E37*U37,2)</f>
        <v>0</v>
      </c>
      <c r="W37" s="160"/>
      <c r="X37" s="150"/>
      <c r="Y37" s="150"/>
      <c r="Z37" s="150"/>
      <c r="AA37" s="150"/>
      <c r="AB37" s="150"/>
      <c r="AC37" s="150"/>
      <c r="AD37" s="150"/>
      <c r="AE37" s="150"/>
      <c r="AF37" s="150"/>
      <c r="AG37" s="150" t="s">
        <v>499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2902</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335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2.5" outlineLevel="1" x14ac:dyDescent="0.2">
      <c r="A39" s="157"/>
      <c r="B39" s="158"/>
      <c r="C39" s="186" t="s">
        <v>2903</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335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1" x14ac:dyDescent="0.2">
      <c r="A40" s="157"/>
      <c r="B40" s="158"/>
      <c r="C40" s="186" t="s">
        <v>2904</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335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2236</v>
      </c>
      <c r="D41" s="165"/>
      <c r="E41" s="166">
        <v>280</v>
      </c>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6"/>
      <c r="D42" s="247"/>
      <c r="E42" s="247"/>
      <c r="F42" s="247"/>
      <c r="G42" s="247"/>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315</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4">
        <v>6</v>
      </c>
      <c r="B43" s="175" t="s">
        <v>2905</v>
      </c>
      <c r="C43" s="185" t="s">
        <v>2906</v>
      </c>
      <c r="D43" s="176" t="s">
        <v>929</v>
      </c>
      <c r="E43" s="177">
        <v>1</v>
      </c>
      <c r="F43" s="178"/>
      <c r="G43" s="179">
        <f>ROUND(E43*F43,2)</f>
        <v>0</v>
      </c>
      <c r="H43" s="178"/>
      <c r="I43" s="179">
        <f>ROUND(E43*H43,2)</f>
        <v>0</v>
      </c>
      <c r="J43" s="178"/>
      <c r="K43" s="179">
        <f>ROUND(E43*J43,2)</f>
        <v>0</v>
      </c>
      <c r="L43" s="179">
        <v>21</v>
      </c>
      <c r="M43" s="179">
        <f>G43*(1+L43/100)</f>
        <v>0</v>
      </c>
      <c r="N43" s="179">
        <v>0</v>
      </c>
      <c r="O43" s="179">
        <f>ROUND(E43*N43,2)</f>
        <v>0</v>
      </c>
      <c r="P43" s="179">
        <v>0</v>
      </c>
      <c r="Q43" s="179">
        <f>ROUND(E43*P43,2)</f>
        <v>0</v>
      </c>
      <c r="R43" s="179"/>
      <c r="S43" s="179" t="s">
        <v>342</v>
      </c>
      <c r="T43" s="180" t="s">
        <v>311</v>
      </c>
      <c r="U43" s="160">
        <v>0</v>
      </c>
      <c r="V43" s="160">
        <f>ROUND(E43*U43,2)</f>
        <v>0</v>
      </c>
      <c r="W43" s="160"/>
      <c r="X43" s="150"/>
      <c r="Y43" s="150"/>
      <c r="Z43" s="150"/>
      <c r="AA43" s="150"/>
      <c r="AB43" s="150"/>
      <c r="AC43" s="150"/>
      <c r="AD43" s="150"/>
      <c r="AE43" s="150"/>
      <c r="AF43" s="150"/>
      <c r="AG43" s="150" t="s">
        <v>499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2902</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335</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33.75" outlineLevel="1" x14ac:dyDescent="0.2">
      <c r="A45" s="157"/>
      <c r="B45" s="158"/>
      <c r="C45" s="186" t="s">
        <v>2907</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335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92</v>
      </c>
      <c r="D46" s="165"/>
      <c r="E46" s="166">
        <v>1</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6"/>
      <c r="D47" s="247"/>
      <c r="E47" s="247"/>
      <c r="F47" s="247"/>
      <c r="G47" s="247"/>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315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7</v>
      </c>
      <c r="B48" s="175" t="s">
        <v>2908</v>
      </c>
      <c r="C48" s="185" t="s">
        <v>2909</v>
      </c>
      <c r="D48" s="176" t="s">
        <v>929</v>
      </c>
      <c r="E48" s="177">
        <v>5</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342</v>
      </c>
      <c r="T48" s="180" t="s">
        <v>311</v>
      </c>
      <c r="U48" s="160">
        <v>0</v>
      </c>
      <c r="V48" s="160">
        <f>ROUND(E48*U48,2)</f>
        <v>0</v>
      </c>
      <c r="W48" s="160"/>
      <c r="X48" s="150"/>
      <c r="Y48" s="150"/>
      <c r="Z48" s="150"/>
      <c r="AA48" s="150"/>
      <c r="AB48" s="150"/>
      <c r="AC48" s="150"/>
      <c r="AD48" s="150"/>
      <c r="AE48" s="150"/>
      <c r="AF48" s="150"/>
      <c r="AG48" s="150" t="s">
        <v>499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2902</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335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2910</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147</v>
      </c>
      <c r="D51" s="165"/>
      <c r="E51" s="166">
        <v>5</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8</v>
      </c>
      <c r="B53" s="175" t="s">
        <v>2911</v>
      </c>
      <c r="C53" s="185" t="s">
        <v>2912</v>
      </c>
      <c r="D53" s="176" t="s">
        <v>460</v>
      </c>
      <c r="E53" s="177">
        <v>70</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342</v>
      </c>
      <c r="T53" s="180" t="s">
        <v>311</v>
      </c>
      <c r="U53" s="160">
        <v>0</v>
      </c>
      <c r="V53" s="160">
        <f>ROUND(E53*U53,2)</f>
        <v>0</v>
      </c>
      <c r="W53" s="160"/>
      <c r="X53" s="150"/>
      <c r="Y53" s="150"/>
      <c r="Z53" s="150"/>
      <c r="AA53" s="150"/>
      <c r="AB53" s="150"/>
      <c r="AC53" s="150"/>
      <c r="AD53" s="150"/>
      <c r="AE53" s="150"/>
      <c r="AF53" s="150"/>
      <c r="AG53" s="150" t="s">
        <v>499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2881</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335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1" x14ac:dyDescent="0.2">
      <c r="A55" s="157"/>
      <c r="B55" s="158"/>
      <c r="C55" s="186" t="s">
        <v>2913</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2034</v>
      </c>
      <c r="D56" s="165"/>
      <c r="E56" s="166">
        <v>70</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335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6"/>
      <c r="D57" s="247"/>
      <c r="E57" s="247"/>
      <c r="F57" s="247"/>
      <c r="G57" s="247"/>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315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9</v>
      </c>
      <c r="B58" s="175" t="s">
        <v>2914</v>
      </c>
      <c r="C58" s="185" t="s">
        <v>2915</v>
      </c>
      <c r="D58" s="176" t="s">
        <v>929</v>
      </c>
      <c r="E58" s="177">
        <v>4</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342</v>
      </c>
      <c r="T58" s="180" t="s">
        <v>311</v>
      </c>
      <c r="U58" s="160">
        <v>0</v>
      </c>
      <c r="V58" s="160">
        <f>ROUND(E58*U58,2)</f>
        <v>0</v>
      </c>
      <c r="W58" s="160"/>
      <c r="X58" s="150"/>
      <c r="Y58" s="150"/>
      <c r="Z58" s="150"/>
      <c r="AA58" s="150"/>
      <c r="AB58" s="150"/>
      <c r="AC58" s="150"/>
      <c r="AD58" s="150"/>
      <c r="AE58" s="150"/>
      <c r="AF58" s="150"/>
      <c r="AG58" s="150" t="s">
        <v>499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2902</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2.5" outlineLevel="1" x14ac:dyDescent="0.2">
      <c r="A60" s="157"/>
      <c r="B60" s="158"/>
      <c r="C60" s="186" t="s">
        <v>2916</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335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142</v>
      </c>
      <c r="D61" s="165"/>
      <c r="E61" s="166">
        <v>4</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335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10</v>
      </c>
      <c r="B63" s="175" t="s">
        <v>2917</v>
      </c>
      <c r="C63" s="185" t="s">
        <v>2918</v>
      </c>
      <c r="D63" s="176" t="s">
        <v>929</v>
      </c>
      <c r="E63" s="177">
        <v>4</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342</v>
      </c>
      <c r="T63" s="180" t="s">
        <v>311</v>
      </c>
      <c r="U63" s="160">
        <v>0</v>
      </c>
      <c r="V63" s="160">
        <f>ROUND(E63*U63,2)</f>
        <v>0</v>
      </c>
      <c r="W63" s="160"/>
      <c r="X63" s="150"/>
      <c r="Y63" s="150"/>
      <c r="Z63" s="150"/>
      <c r="AA63" s="150"/>
      <c r="AB63" s="150"/>
      <c r="AC63" s="150"/>
      <c r="AD63" s="150"/>
      <c r="AE63" s="150"/>
      <c r="AF63" s="150"/>
      <c r="AG63" s="150" t="s">
        <v>499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2902</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335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ht="22.5" outlineLevel="1" x14ac:dyDescent="0.2">
      <c r="A65" s="157"/>
      <c r="B65" s="158"/>
      <c r="C65" s="186" t="s">
        <v>2919</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335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142</v>
      </c>
      <c r="D66" s="165"/>
      <c r="E66" s="166">
        <v>4</v>
      </c>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6"/>
      <c r="D67" s="247"/>
      <c r="E67" s="247"/>
      <c r="F67" s="247"/>
      <c r="G67" s="247"/>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4">
        <v>11</v>
      </c>
      <c r="B68" s="175" t="s">
        <v>2920</v>
      </c>
      <c r="C68" s="185" t="s">
        <v>2921</v>
      </c>
      <c r="D68" s="176" t="s">
        <v>929</v>
      </c>
      <c r="E68" s="177">
        <v>8</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c r="S68" s="179" t="s">
        <v>342</v>
      </c>
      <c r="T68" s="180" t="s">
        <v>311</v>
      </c>
      <c r="U68" s="160">
        <v>0</v>
      </c>
      <c r="V68" s="160">
        <f>ROUND(E68*U68,2)</f>
        <v>0</v>
      </c>
      <c r="W68" s="160"/>
      <c r="X68" s="150"/>
      <c r="Y68" s="150"/>
      <c r="Z68" s="150"/>
      <c r="AA68" s="150"/>
      <c r="AB68" s="150"/>
      <c r="AC68" s="150"/>
      <c r="AD68" s="150"/>
      <c r="AE68" s="150"/>
      <c r="AF68" s="150"/>
      <c r="AG68" s="150" t="s">
        <v>499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2881</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33.75" outlineLevel="1" x14ac:dyDescent="0.2">
      <c r="A70" s="157"/>
      <c r="B70" s="158"/>
      <c r="C70" s="186" t="s">
        <v>2922</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33.75" outlineLevel="1" x14ac:dyDescent="0.2">
      <c r="A71" s="157"/>
      <c r="B71" s="158"/>
      <c r="C71" s="186" t="s">
        <v>2923</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335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33.75" outlineLevel="1" x14ac:dyDescent="0.2">
      <c r="A72" s="157"/>
      <c r="B72" s="158"/>
      <c r="C72" s="186" t="s">
        <v>2924</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335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33.75" outlineLevel="1" x14ac:dyDescent="0.2">
      <c r="A73" s="157"/>
      <c r="B73" s="158"/>
      <c r="C73" s="186" t="s">
        <v>2925</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335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157</v>
      </c>
      <c r="D74" s="165"/>
      <c r="E74" s="166">
        <v>8</v>
      </c>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335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6"/>
      <c r="D75" s="247"/>
      <c r="E75" s="247"/>
      <c r="F75" s="247"/>
      <c r="G75" s="247"/>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4">
        <v>12</v>
      </c>
      <c r="B76" s="175" t="s">
        <v>2926</v>
      </c>
      <c r="C76" s="185" t="s">
        <v>2927</v>
      </c>
      <c r="D76" s="176" t="s">
        <v>929</v>
      </c>
      <c r="E76" s="177">
        <v>59</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342</v>
      </c>
      <c r="T76" s="180" t="s">
        <v>311</v>
      </c>
      <c r="U76" s="160">
        <v>0</v>
      </c>
      <c r="V76" s="160">
        <f>ROUND(E76*U76,2)</f>
        <v>0</v>
      </c>
      <c r="W76" s="160"/>
      <c r="X76" s="150"/>
      <c r="Y76" s="150"/>
      <c r="Z76" s="150"/>
      <c r="AA76" s="150"/>
      <c r="AB76" s="150"/>
      <c r="AC76" s="150"/>
      <c r="AD76" s="150"/>
      <c r="AE76" s="150"/>
      <c r="AF76" s="150"/>
      <c r="AG76" s="150" t="s">
        <v>499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2881</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33.75" outlineLevel="1" x14ac:dyDescent="0.2">
      <c r="A78" s="157"/>
      <c r="B78" s="158"/>
      <c r="C78" s="186" t="s">
        <v>2928</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335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33.75" outlineLevel="1" x14ac:dyDescent="0.2">
      <c r="A79" s="157"/>
      <c r="B79" s="158"/>
      <c r="C79" s="186" t="s">
        <v>2923</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335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33.75" outlineLevel="1" x14ac:dyDescent="0.2">
      <c r="A80" s="157"/>
      <c r="B80" s="158"/>
      <c r="C80" s="186" t="s">
        <v>2924</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335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33.75" outlineLevel="1" x14ac:dyDescent="0.2">
      <c r="A81" s="157"/>
      <c r="B81" s="158"/>
      <c r="C81" s="186" t="s">
        <v>2925</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2021</v>
      </c>
      <c r="D82" s="165"/>
      <c r="E82" s="166">
        <v>59</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335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4">
        <v>13</v>
      </c>
      <c r="B84" s="175" t="s">
        <v>2929</v>
      </c>
      <c r="C84" s="185" t="s">
        <v>2930</v>
      </c>
      <c r="D84" s="176" t="s">
        <v>929</v>
      </c>
      <c r="E84" s="177">
        <v>2</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342</v>
      </c>
      <c r="T84" s="180" t="s">
        <v>311</v>
      </c>
      <c r="U84" s="160">
        <v>0</v>
      </c>
      <c r="V84" s="160">
        <f>ROUND(E84*U84,2)</f>
        <v>0</v>
      </c>
      <c r="W84" s="160"/>
      <c r="X84" s="150"/>
      <c r="Y84" s="150"/>
      <c r="Z84" s="150"/>
      <c r="AA84" s="150"/>
      <c r="AB84" s="150"/>
      <c r="AC84" s="150"/>
      <c r="AD84" s="150"/>
      <c r="AE84" s="150"/>
      <c r="AF84" s="150"/>
      <c r="AG84" s="150" t="s">
        <v>499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2881</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45" outlineLevel="1" x14ac:dyDescent="0.2">
      <c r="A86" s="157"/>
      <c r="B86" s="158"/>
      <c r="C86" s="186" t="s">
        <v>2931</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122</v>
      </c>
      <c r="D87" s="165"/>
      <c r="E87" s="166">
        <v>2</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335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1" x14ac:dyDescent="0.2">
      <c r="A89" s="174">
        <v>14</v>
      </c>
      <c r="B89" s="175" t="s">
        <v>2932</v>
      </c>
      <c r="C89" s="185" t="s">
        <v>2933</v>
      </c>
      <c r="D89" s="176" t="s">
        <v>460</v>
      </c>
      <c r="E89" s="177">
        <v>14351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499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2881</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33.75" outlineLevel="1" x14ac:dyDescent="0.2">
      <c r="A91" s="157"/>
      <c r="B91" s="158"/>
      <c r="C91" s="186" t="s">
        <v>2934</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57"/>
      <c r="B92" s="158"/>
      <c r="C92" s="186" t="s">
        <v>2935</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335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2936</v>
      </c>
      <c r="D93" s="165"/>
      <c r="E93" s="166">
        <v>14351</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335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6"/>
      <c r="D94" s="247"/>
      <c r="E94" s="247"/>
      <c r="F94" s="247"/>
      <c r="G94" s="247"/>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315</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4">
        <v>15</v>
      </c>
      <c r="B95" s="175" t="s">
        <v>2937</v>
      </c>
      <c r="C95" s="185" t="s">
        <v>2938</v>
      </c>
      <c r="D95" s="176" t="s">
        <v>929</v>
      </c>
      <c r="E95" s="177">
        <v>4</v>
      </c>
      <c r="F95" s="178"/>
      <c r="G95" s="179">
        <f>ROUND(E95*F95,2)</f>
        <v>0</v>
      </c>
      <c r="H95" s="178"/>
      <c r="I95" s="179">
        <f>ROUND(E95*H95,2)</f>
        <v>0</v>
      </c>
      <c r="J95" s="178"/>
      <c r="K95" s="179">
        <f>ROUND(E95*J95,2)</f>
        <v>0</v>
      </c>
      <c r="L95" s="179">
        <v>21</v>
      </c>
      <c r="M95" s="179">
        <f>G95*(1+L95/100)</f>
        <v>0</v>
      </c>
      <c r="N95" s="179">
        <v>0</v>
      </c>
      <c r="O95" s="179">
        <f>ROUND(E95*N95,2)</f>
        <v>0</v>
      </c>
      <c r="P95" s="179">
        <v>0</v>
      </c>
      <c r="Q95" s="179">
        <f>ROUND(E95*P95,2)</f>
        <v>0</v>
      </c>
      <c r="R95" s="179"/>
      <c r="S95" s="179" t="s">
        <v>342</v>
      </c>
      <c r="T95" s="180" t="s">
        <v>311</v>
      </c>
      <c r="U95" s="160">
        <v>0</v>
      </c>
      <c r="V95" s="160">
        <f>ROUND(E95*U95,2)</f>
        <v>0</v>
      </c>
      <c r="W95" s="160"/>
      <c r="X95" s="150"/>
      <c r="Y95" s="150"/>
      <c r="Z95" s="150"/>
      <c r="AA95" s="150"/>
      <c r="AB95" s="150"/>
      <c r="AC95" s="150"/>
      <c r="AD95" s="150"/>
      <c r="AE95" s="150"/>
      <c r="AF95" s="150"/>
      <c r="AG95" s="150" t="s">
        <v>499</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2881</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22.5" outlineLevel="1" x14ac:dyDescent="0.2">
      <c r="A97" s="157"/>
      <c r="B97" s="158"/>
      <c r="C97" s="186" t="s">
        <v>2939</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335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142</v>
      </c>
      <c r="D98" s="165"/>
      <c r="E98" s="166">
        <v>4</v>
      </c>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335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6"/>
      <c r="D99" s="247"/>
      <c r="E99" s="247"/>
      <c r="F99" s="247"/>
      <c r="G99" s="247"/>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74">
        <v>16</v>
      </c>
      <c r="B100" s="175" t="s">
        <v>2940</v>
      </c>
      <c r="C100" s="185" t="s">
        <v>2941</v>
      </c>
      <c r="D100" s="176" t="s">
        <v>929</v>
      </c>
      <c r="E100" s="177">
        <v>1</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342</v>
      </c>
      <c r="T100" s="180" t="s">
        <v>311</v>
      </c>
      <c r="U100" s="160">
        <v>0</v>
      </c>
      <c r="V100" s="160">
        <f>ROUND(E100*U100,2)</f>
        <v>0</v>
      </c>
      <c r="W100" s="160"/>
      <c r="X100" s="150"/>
      <c r="Y100" s="150"/>
      <c r="Z100" s="150"/>
      <c r="AA100" s="150"/>
      <c r="AB100" s="150"/>
      <c r="AC100" s="150"/>
      <c r="AD100" s="150"/>
      <c r="AE100" s="150"/>
      <c r="AF100" s="150"/>
      <c r="AG100" s="150" t="s">
        <v>499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2"/>
      <c r="D101" s="243"/>
      <c r="E101" s="243"/>
      <c r="F101" s="243"/>
      <c r="G101" s="243"/>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315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4">
        <v>17</v>
      </c>
      <c r="B102" s="175" t="s">
        <v>2942</v>
      </c>
      <c r="C102" s="185" t="s">
        <v>2943</v>
      </c>
      <c r="D102" s="176" t="s">
        <v>929</v>
      </c>
      <c r="E102" s="177">
        <v>1</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342</v>
      </c>
      <c r="T102" s="180" t="s">
        <v>311</v>
      </c>
      <c r="U102" s="160">
        <v>0</v>
      </c>
      <c r="V102" s="160">
        <f>ROUND(E102*U102,2)</f>
        <v>0</v>
      </c>
      <c r="W102" s="160"/>
      <c r="X102" s="150"/>
      <c r="Y102" s="150"/>
      <c r="Z102" s="150"/>
      <c r="AA102" s="150"/>
      <c r="AB102" s="150"/>
      <c r="AC102" s="150"/>
      <c r="AD102" s="150"/>
      <c r="AE102" s="150"/>
      <c r="AF102" s="150"/>
      <c r="AG102" s="150" t="s">
        <v>499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2"/>
      <c r="D103" s="243"/>
      <c r="E103" s="243"/>
      <c r="F103" s="243"/>
      <c r="G103" s="243"/>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18</v>
      </c>
      <c r="B104" s="175" t="s">
        <v>2944</v>
      </c>
      <c r="C104" s="185" t="s">
        <v>2945</v>
      </c>
      <c r="D104" s="176" t="s">
        <v>929</v>
      </c>
      <c r="E104" s="177">
        <v>2</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342</v>
      </c>
      <c r="T104" s="180" t="s">
        <v>311</v>
      </c>
      <c r="U104" s="160">
        <v>0</v>
      </c>
      <c r="V104" s="160">
        <f>ROUND(E104*U104,2)</f>
        <v>0</v>
      </c>
      <c r="W104" s="160"/>
      <c r="X104" s="150"/>
      <c r="Y104" s="150"/>
      <c r="Z104" s="150"/>
      <c r="AA104" s="150"/>
      <c r="AB104" s="150"/>
      <c r="AC104" s="150"/>
      <c r="AD104" s="150"/>
      <c r="AE104" s="150"/>
      <c r="AF104" s="150"/>
      <c r="AG104" s="150" t="s">
        <v>499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2881</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335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122</v>
      </c>
      <c r="D106" s="165"/>
      <c r="E106" s="166">
        <v>2</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6"/>
      <c r="D107" s="247"/>
      <c r="E107" s="247"/>
      <c r="F107" s="247"/>
      <c r="G107" s="247"/>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19</v>
      </c>
      <c r="B108" s="175" t="s">
        <v>2946</v>
      </c>
      <c r="C108" s="185" t="s">
        <v>2947</v>
      </c>
      <c r="D108" s="176" t="s">
        <v>929</v>
      </c>
      <c r="E108" s="177">
        <v>4</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342</v>
      </c>
      <c r="T108" s="180" t="s">
        <v>311</v>
      </c>
      <c r="U108" s="160">
        <v>0</v>
      </c>
      <c r="V108" s="160">
        <f>ROUND(E108*U108,2)</f>
        <v>0</v>
      </c>
      <c r="W108" s="160"/>
      <c r="X108" s="150"/>
      <c r="Y108" s="150"/>
      <c r="Z108" s="150"/>
      <c r="AA108" s="150"/>
      <c r="AB108" s="150"/>
      <c r="AC108" s="150"/>
      <c r="AD108" s="150"/>
      <c r="AE108" s="150"/>
      <c r="AF108" s="150"/>
      <c r="AG108" s="150" t="s">
        <v>499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2"/>
      <c r="D109" s="243"/>
      <c r="E109" s="243"/>
      <c r="F109" s="243"/>
      <c r="G109" s="243"/>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ht="22.5" outlineLevel="1" x14ac:dyDescent="0.2">
      <c r="A110" s="174">
        <v>20</v>
      </c>
      <c r="B110" s="175" t="s">
        <v>2948</v>
      </c>
      <c r="C110" s="185" t="s">
        <v>2949</v>
      </c>
      <c r="D110" s="176" t="s">
        <v>929</v>
      </c>
      <c r="E110" s="177">
        <v>2</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342</v>
      </c>
      <c r="T110" s="180" t="s">
        <v>311</v>
      </c>
      <c r="U110" s="160">
        <v>0</v>
      </c>
      <c r="V110" s="160">
        <f>ROUND(E110*U110,2)</f>
        <v>0</v>
      </c>
      <c r="W110" s="160"/>
      <c r="X110" s="150"/>
      <c r="Y110" s="150"/>
      <c r="Z110" s="150"/>
      <c r="AA110" s="150"/>
      <c r="AB110" s="150"/>
      <c r="AC110" s="150"/>
      <c r="AD110" s="150"/>
      <c r="AE110" s="150"/>
      <c r="AF110" s="150"/>
      <c r="AG110" s="150" t="s">
        <v>499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2881</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33.75" outlineLevel="1" x14ac:dyDescent="0.2">
      <c r="A112" s="157"/>
      <c r="B112" s="158"/>
      <c r="C112" s="186" t="s">
        <v>2950</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335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33.75" outlineLevel="1" x14ac:dyDescent="0.2">
      <c r="A113" s="157"/>
      <c r="B113" s="158"/>
      <c r="C113" s="186" t="s">
        <v>2951</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335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122</v>
      </c>
      <c r="D114" s="165"/>
      <c r="E114" s="166">
        <v>2</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6"/>
      <c r="D115" s="247"/>
      <c r="E115" s="247"/>
      <c r="F115" s="247"/>
      <c r="G115" s="247"/>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315</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21</v>
      </c>
      <c r="B116" s="175" t="s">
        <v>2952</v>
      </c>
      <c r="C116" s="185" t="s">
        <v>2953</v>
      </c>
      <c r="D116" s="176" t="s">
        <v>929</v>
      </c>
      <c r="E116" s="177">
        <v>1</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c r="S116" s="179" t="s">
        <v>342</v>
      </c>
      <c r="T116" s="180" t="s">
        <v>311</v>
      </c>
      <c r="U116" s="160">
        <v>0</v>
      </c>
      <c r="V116" s="160">
        <f>ROUND(E116*U116,2)</f>
        <v>0</v>
      </c>
      <c r="W116" s="160"/>
      <c r="X116" s="150"/>
      <c r="Y116" s="150"/>
      <c r="Z116" s="150"/>
      <c r="AA116" s="150"/>
      <c r="AB116" s="150"/>
      <c r="AC116" s="150"/>
      <c r="AD116" s="150"/>
      <c r="AE116" s="150"/>
      <c r="AF116" s="150"/>
      <c r="AG116" s="150" t="s">
        <v>499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2"/>
      <c r="D117" s="243"/>
      <c r="E117" s="243"/>
      <c r="F117" s="243"/>
      <c r="G117" s="243"/>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ht="22.5" outlineLevel="1" x14ac:dyDescent="0.2">
      <c r="A118" s="174">
        <v>22</v>
      </c>
      <c r="B118" s="175" t="s">
        <v>2954</v>
      </c>
      <c r="C118" s="185" t="s">
        <v>2955</v>
      </c>
      <c r="D118" s="176" t="s">
        <v>460</v>
      </c>
      <c r="E118" s="177">
        <v>48</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342</v>
      </c>
      <c r="T118" s="180" t="s">
        <v>311</v>
      </c>
      <c r="U118" s="160">
        <v>0</v>
      </c>
      <c r="V118" s="160">
        <f>ROUND(E118*U118,2)</f>
        <v>0</v>
      </c>
      <c r="W118" s="160"/>
      <c r="X118" s="150"/>
      <c r="Y118" s="150"/>
      <c r="Z118" s="150"/>
      <c r="AA118" s="150"/>
      <c r="AB118" s="150"/>
      <c r="AC118" s="150"/>
      <c r="AD118" s="150"/>
      <c r="AE118" s="150"/>
      <c r="AF118" s="150"/>
      <c r="AG118" s="150" t="s">
        <v>499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2881</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335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2956</v>
      </c>
      <c r="D120" s="165"/>
      <c r="E120" s="166">
        <v>48</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23</v>
      </c>
      <c r="B122" s="175" t="s">
        <v>2957</v>
      </c>
      <c r="C122" s="185" t="s">
        <v>2958</v>
      </c>
      <c r="D122" s="176" t="s">
        <v>929</v>
      </c>
      <c r="E122" s="177">
        <v>124</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342</v>
      </c>
      <c r="T122" s="180" t="s">
        <v>311</v>
      </c>
      <c r="U122" s="160">
        <v>0</v>
      </c>
      <c r="V122" s="160">
        <f>ROUND(E122*U122,2)</f>
        <v>0</v>
      </c>
      <c r="W122" s="160"/>
      <c r="X122" s="150"/>
      <c r="Y122" s="150"/>
      <c r="Z122" s="150"/>
      <c r="AA122" s="150"/>
      <c r="AB122" s="150"/>
      <c r="AC122" s="150"/>
      <c r="AD122" s="150"/>
      <c r="AE122" s="150"/>
      <c r="AF122" s="150"/>
      <c r="AG122" s="150" t="s">
        <v>499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2"/>
      <c r="D123" s="243"/>
      <c r="E123" s="243"/>
      <c r="F123" s="243"/>
      <c r="G123" s="243"/>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315</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ht="22.5" outlineLevel="1" x14ac:dyDescent="0.2">
      <c r="A124" s="174">
        <v>24</v>
      </c>
      <c r="B124" s="175" t="s">
        <v>2959</v>
      </c>
      <c r="C124" s="185" t="s">
        <v>2960</v>
      </c>
      <c r="D124" s="176" t="s">
        <v>460</v>
      </c>
      <c r="E124" s="177">
        <v>647</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342</v>
      </c>
      <c r="T124" s="180" t="s">
        <v>311</v>
      </c>
      <c r="U124" s="160">
        <v>0</v>
      </c>
      <c r="V124" s="160">
        <f>ROUND(E124*U124,2)</f>
        <v>0</v>
      </c>
      <c r="W124" s="160"/>
      <c r="X124" s="150"/>
      <c r="Y124" s="150"/>
      <c r="Z124" s="150"/>
      <c r="AA124" s="150"/>
      <c r="AB124" s="150"/>
      <c r="AC124" s="150"/>
      <c r="AD124" s="150"/>
      <c r="AE124" s="150"/>
      <c r="AF124" s="150"/>
      <c r="AG124" s="150" t="s">
        <v>499</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2"/>
      <c r="D125" s="243"/>
      <c r="E125" s="243"/>
      <c r="F125" s="243"/>
      <c r="G125" s="243"/>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25</v>
      </c>
      <c r="B126" s="175" t="s">
        <v>2961</v>
      </c>
      <c r="C126" s="185" t="s">
        <v>2962</v>
      </c>
      <c r="D126" s="176" t="s">
        <v>460</v>
      </c>
      <c r="E126" s="177">
        <v>181</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342</v>
      </c>
      <c r="T126" s="180" t="s">
        <v>311</v>
      </c>
      <c r="U126" s="160">
        <v>0</v>
      </c>
      <c r="V126" s="160">
        <f>ROUND(E126*U126,2)</f>
        <v>0</v>
      </c>
      <c r="W126" s="160"/>
      <c r="X126" s="150"/>
      <c r="Y126" s="150"/>
      <c r="Z126" s="150"/>
      <c r="AA126" s="150"/>
      <c r="AB126" s="150"/>
      <c r="AC126" s="150"/>
      <c r="AD126" s="150"/>
      <c r="AE126" s="150"/>
      <c r="AF126" s="150"/>
      <c r="AG126" s="150" t="s">
        <v>499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2"/>
      <c r="D127" s="243"/>
      <c r="E127" s="243"/>
      <c r="F127" s="243"/>
      <c r="G127" s="243"/>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26</v>
      </c>
      <c r="B128" s="175" t="s">
        <v>2963</v>
      </c>
      <c r="C128" s="185" t="s">
        <v>2964</v>
      </c>
      <c r="D128" s="176" t="s">
        <v>460</v>
      </c>
      <c r="E128" s="177">
        <v>159</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342</v>
      </c>
      <c r="T128" s="180" t="s">
        <v>311</v>
      </c>
      <c r="U128" s="160">
        <v>0</v>
      </c>
      <c r="V128" s="160">
        <f>ROUND(E128*U128,2)</f>
        <v>0</v>
      </c>
      <c r="W128" s="160"/>
      <c r="X128" s="150"/>
      <c r="Y128" s="150"/>
      <c r="Z128" s="150"/>
      <c r="AA128" s="150"/>
      <c r="AB128" s="150"/>
      <c r="AC128" s="150"/>
      <c r="AD128" s="150"/>
      <c r="AE128" s="150"/>
      <c r="AF128" s="150"/>
      <c r="AG128" s="150" t="s">
        <v>499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2"/>
      <c r="D129" s="243"/>
      <c r="E129" s="243"/>
      <c r="F129" s="243"/>
      <c r="G129" s="243"/>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27</v>
      </c>
      <c r="B130" s="175" t="s">
        <v>2965</v>
      </c>
      <c r="C130" s="185" t="s">
        <v>2966</v>
      </c>
      <c r="D130" s="176" t="s">
        <v>460</v>
      </c>
      <c r="E130" s="177">
        <v>151</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342</v>
      </c>
      <c r="T130" s="180" t="s">
        <v>311</v>
      </c>
      <c r="U130" s="160">
        <v>0</v>
      </c>
      <c r="V130" s="160">
        <f>ROUND(E130*U130,2)</f>
        <v>0</v>
      </c>
      <c r="W130" s="160"/>
      <c r="X130" s="150"/>
      <c r="Y130" s="150"/>
      <c r="Z130" s="150"/>
      <c r="AA130" s="150"/>
      <c r="AB130" s="150"/>
      <c r="AC130" s="150"/>
      <c r="AD130" s="150"/>
      <c r="AE130" s="150"/>
      <c r="AF130" s="150"/>
      <c r="AG130" s="150" t="s">
        <v>499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2"/>
      <c r="D131" s="243"/>
      <c r="E131" s="243"/>
      <c r="F131" s="243"/>
      <c r="G131" s="243"/>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315</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28</v>
      </c>
      <c r="B132" s="175" t="s">
        <v>2967</v>
      </c>
      <c r="C132" s="185" t="s">
        <v>2968</v>
      </c>
      <c r="D132" s="176" t="s">
        <v>460</v>
      </c>
      <c r="E132" s="177">
        <v>102</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342</v>
      </c>
      <c r="T132" s="180" t="s">
        <v>311</v>
      </c>
      <c r="U132" s="160">
        <v>0</v>
      </c>
      <c r="V132" s="160">
        <f>ROUND(E132*U132,2)</f>
        <v>0</v>
      </c>
      <c r="W132" s="160"/>
      <c r="X132" s="150"/>
      <c r="Y132" s="150"/>
      <c r="Z132" s="150"/>
      <c r="AA132" s="150"/>
      <c r="AB132" s="150"/>
      <c r="AC132" s="150"/>
      <c r="AD132" s="150"/>
      <c r="AE132" s="150"/>
      <c r="AF132" s="150"/>
      <c r="AG132" s="150" t="s">
        <v>499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2"/>
      <c r="D133" s="243"/>
      <c r="E133" s="243"/>
      <c r="F133" s="243"/>
      <c r="G133" s="243"/>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29</v>
      </c>
      <c r="B134" s="175" t="s">
        <v>2969</v>
      </c>
      <c r="C134" s="185" t="s">
        <v>2970</v>
      </c>
      <c r="D134" s="176" t="s">
        <v>929</v>
      </c>
      <c r="E134" s="177">
        <v>439</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342</v>
      </c>
      <c r="T134" s="180" t="s">
        <v>311</v>
      </c>
      <c r="U134" s="160">
        <v>0</v>
      </c>
      <c r="V134" s="160">
        <f>ROUND(E134*U134,2)</f>
        <v>0</v>
      </c>
      <c r="W134" s="160"/>
      <c r="X134" s="150"/>
      <c r="Y134" s="150"/>
      <c r="Z134" s="150"/>
      <c r="AA134" s="150"/>
      <c r="AB134" s="150"/>
      <c r="AC134" s="150"/>
      <c r="AD134" s="150"/>
      <c r="AE134" s="150"/>
      <c r="AF134" s="150"/>
      <c r="AG134" s="150" t="s">
        <v>499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2"/>
      <c r="D135" s="243"/>
      <c r="E135" s="243"/>
      <c r="F135" s="243"/>
      <c r="G135" s="243"/>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315</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4">
        <v>30</v>
      </c>
      <c r="B136" s="175" t="s">
        <v>2971</v>
      </c>
      <c r="C136" s="185" t="s">
        <v>2972</v>
      </c>
      <c r="D136" s="176" t="s">
        <v>929</v>
      </c>
      <c r="E136" s="177">
        <v>2</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342</v>
      </c>
      <c r="T136" s="180" t="s">
        <v>311</v>
      </c>
      <c r="U136" s="160">
        <v>0</v>
      </c>
      <c r="V136" s="160">
        <f>ROUND(E136*U136,2)</f>
        <v>0</v>
      </c>
      <c r="W136" s="160"/>
      <c r="X136" s="150"/>
      <c r="Y136" s="150"/>
      <c r="Z136" s="150"/>
      <c r="AA136" s="150"/>
      <c r="AB136" s="150"/>
      <c r="AC136" s="150"/>
      <c r="AD136" s="150"/>
      <c r="AE136" s="150"/>
      <c r="AF136" s="150"/>
      <c r="AG136" s="150" t="s">
        <v>499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2881</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33.75" outlineLevel="1" x14ac:dyDescent="0.2">
      <c r="A138" s="157"/>
      <c r="B138" s="158"/>
      <c r="C138" s="186" t="s">
        <v>2973</v>
      </c>
      <c r="D138" s="165"/>
      <c r="E138" s="166"/>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335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122</v>
      </c>
      <c r="D139" s="165"/>
      <c r="E139" s="166">
        <v>2</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335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6"/>
      <c r="D140" s="247"/>
      <c r="E140" s="247"/>
      <c r="F140" s="247"/>
      <c r="G140" s="247"/>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74">
        <v>31</v>
      </c>
      <c r="B141" s="175" t="s">
        <v>2974</v>
      </c>
      <c r="C141" s="185" t="s">
        <v>2975</v>
      </c>
      <c r="D141" s="176" t="s">
        <v>929</v>
      </c>
      <c r="E141" s="177">
        <v>364</v>
      </c>
      <c r="F141" s="178"/>
      <c r="G141" s="179">
        <f>ROUND(E141*F141,2)</f>
        <v>0</v>
      </c>
      <c r="H141" s="178"/>
      <c r="I141" s="179">
        <f>ROUND(E141*H141,2)</f>
        <v>0</v>
      </c>
      <c r="J141" s="178"/>
      <c r="K141" s="179">
        <f>ROUND(E141*J141,2)</f>
        <v>0</v>
      </c>
      <c r="L141" s="179">
        <v>21</v>
      </c>
      <c r="M141" s="179">
        <f>G141*(1+L141/100)</f>
        <v>0</v>
      </c>
      <c r="N141" s="179">
        <v>0</v>
      </c>
      <c r="O141" s="179">
        <f>ROUND(E141*N141,2)</f>
        <v>0</v>
      </c>
      <c r="P141" s="179">
        <v>0</v>
      </c>
      <c r="Q141" s="179">
        <f>ROUND(E141*P141,2)</f>
        <v>0</v>
      </c>
      <c r="R141" s="179"/>
      <c r="S141" s="179" t="s">
        <v>342</v>
      </c>
      <c r="T141" s="180" t="s">
        <v>311</v>
      </c>
      <c r="U141" s="160">
        <v>0</v>
      </c>
      <c r="V141" s="160">
        <f>ROUND(E141*U141,2)</f>
        <v>0</v>
      </c>
      <c r="W141" s="160"/>
      <c r="X141" s="150"/>
      <c r="Y141" s="150"/>
      <c r="Z141" s="150"/>
      <c r="AA141" s="150"/>
      <c r="AB141" s="150"/>
      <c r="AC141" s="150"/>
      <c r="AD141" s="150"/>
      <c r="AE141" s="150"/>
      <c r="AF141" s="150"/>
      <c r="AG141" s="150" t="s">
        <v>499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2"/>
      <c r="D142" s="243"/>
      <c r="E142" s="243"/>
      <c r="F142" s="243"/>
      <c r="G142" s="243"/>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4">
        <v>32</v>
      </c>
      <c r="B143" s="175" t="s">
        <v>2976</v>
      </c>
      <c r="C143" s="185" t="s">
        <v>2977</v>
      </c>
      <c r="D143" s="176" t="s">
        <v>929</v>
      </c>
      <c r="E143" s="177">
        <v>160</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c r="S143" s="179" t="s">
        <v>342</v>
      </c>
      <c r="T143" s="180" t="s">
        <v>311</v>
      </c>
      <c r="U143" s="160">
        <v>0</v>
      </c>
      <c r="V143" s="160">
        <f>ROUND(E143*U143,2)</f>
        <v>0</v>
      </c>
      <c r="W143" s="160"/>
      <c r="X143" s="150"/>
      <c r="Y143" s="150"/>
      <c r="Z143" s="150"/>
      <c r="AA143" s="150"/>
      <c r="AB143" s="150"/>
      <c r="AC143" s="150"/>
      <c r="AD143" s="150"/>
      <c r="AE143" s="150"/>
      <c r="AF143" s="150"/>
      <c r="AG143" s="150" t="s">
        <v>499</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2881</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2978</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335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1209</v>
      </c>
      <c r="D146" s="165"/>
      <c r="E146" s="166">
        <v>160</v>
      </c>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335</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6"/>
      <c r="D147" s="247"/>
      <c r="E147" s="247"/>
      <c r="F147" s="247"/>
      <c r="G147" s="247"/>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4">
        <v>33</v>
      </c>
      <c r="B148" s="175" t="s">
        <v>2979</v>
      </c>
      <c r="C148" s="185" t="s">
        <v>2980</v>
      </c>
      <c r="D148" s="176" t="s">
        <v>929</v>
      </c>
      <c r="E148" s="177">
        <v>8</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c r="S148" s="179" t="s">
        <v>342</v>
      </c>
      <c r="T148" s="180" t="s">
        <v>311</v>
      </c>
      <c r="U148" s="160">
        <v>0</v>
      </c>
      <c r="V148" s="160">
        <f>ROUND(E148*U148,2)</f>
        <v>0</v>
      </c>
      <c r="W148" s="160"/>
      <c r="X148" s="150"/>
      <c r="Y148" s="150"/>
      <c r="Z148" s="150"/>
      <c r="AA148" s="150"/>
      <c r="AB148" s="150"/>
      <c r="AC148" s="150"/>
      <c r="AD148" s="150"/>
      <c r="AE148" s="150"/>
      <c r="AF148" s="150"/>
      <c r="AG148" s="150" t="s">
        <v>499</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2881</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2978</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157</v>
      </c>
      <c r="D151" s="165"/>
      <c r="E151" s="166">
        <v>8</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335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6"/>
      <c r="D152" s="247"/>
      <c r="E152" s="247"/>
      <c r="F152" s="247"/>
      <c r="G152" s="247"/>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315</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4">
        <v>34</v>
      </c>
      <c r="B153" s="175" t="s">
        <v>2981</v>
      </c>
      <c r="C153" s="185" t="s">
        <v>2982</v>
      </c>
      <c r="D153" s="176" t="s">
        <v>1339</v>
      </c>
      <c r="E153" s="177">
        <v>96</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342</v>
      </c>
      <c r="T153" s="180" t="s">
        <v>311</v>
      </c>
      <c r="U153" s="160">
        <v>0</v>
      </c>
      <c r="V153" s="160">
        <f>ROUND(E153*U153,2)</f>
        <v>0</v>
      </c>
      <c r="W153" s="160"/>
      <c r="X153" s="150"/>
      <c r="Y153" s="150"/>
      <c r="Z153" s="150"/>
      <c r="AA153" s="150"/>
      <c r="AB153" s="150"/>
      <c r="AC153" s="150"/>
      <c r="AD153" s="150"/>
      <c r="AE153" s="150"/>
      <c r="AF153" s="150"/>
      <c r="AG153" s="150" t="s">
        <v>499</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2"/>
      <c r="D154" s="243"/>
      <c r="E154" s="243"/>
      <c r="F154" s="243"/>
      <c r="G154" s="243"/>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315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35</v>
      </c>
      <c r="B155" s="175" t="s">
        <v>2983</v>
      </c>
      <c r="C155" s="185" t="s">
        <v>2984</v>
      </c>
      <c r="D155" s="176" t="s">
        <v>1339</v>
      </c>
      <c r="E155" s="177">
        <v>66</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342</v>
      </c>
      <c r="T155" s="180" t="s">
        <v>311</v>
      </c>
      <c r="U155" s="160">
        <v>0</v>
      </c>
      <c r="V155" s="160">
        <f>ROUND(E155*U155,2)</f>
        <v>0</v>
      </c>
      <c r="W155" s="160"/>
      <c r="X155" s="150"/>
      <c r="Y155" s="150"/>
      <c r="Z155" s="150"/>
      <c r="AA155" s="150"/>
      <c r="AB155" s="150"/>
      <c r="AC155" s="150"/>
      <c r="AD155" s="150"/>
      <c r="AE155" s="150"/>
      <c r="AF155" s="150"/>
      <c r="AG155" s="150" t="s">
        <v>499</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2"/>
      <c r="D156" s="243"/>
      <c r="E156" s="243"/>
      <c r="F156" s="243"/>
      <c r="G156" s="243"/>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ht="33.75" outlineLevel="1" x14ac:dyDescent="0.2">
      <c r="A157" s="174">
        <v>36</v>
      </c>
      <c r="B157" s="175" t="s">
        <v>2985</v>
      </c>
      <c r="C157" s="185" t="s">
        <v>2986</v>
      </c>
      <c r="D157" s="176" t="s">
        <v>0</v>
      </c>
      <c r="E157" s="177">
        <v>4</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342</v>
      </c>
      <c r="T157" s="180" t="s">
        <v>311</v>
      </c>
      <c r="U157" s="160">
        <v>0</v>
      </c>
      <c r="V157" s="160">
        <f>ROUND(E157*U157,2)</f>
        <v>0</v>
      </c>
      <c r="W157" s="160"/>
      <c r="X157" s="150"/>
      <c r="Y157" s="150"/>
      <c r="Z157" s="150"/>
      <c r="AA157" s="150"/>
      <c r="AB157" s="150"/>
      <c r="AC157" s="150"/>
      <c r="AD157" s="150"/>
      <c r="AE157" s="150"/>
      <c r="AF157" s="150"/>
      <c r="AG157" s="150" t="s">
        <v>499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2"/>
      <c r="D158" s="243"/>
      <c r="E158" s="243"/>
      <c r="F158" s="243"/>
      <c r="G158" s="243"/>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315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37</v>
      </c>
      <c r="B159" s="175" t="s">
        <v>2987</v>
      </c>
      <c r="C159" s="185" t="s">
        <v>2988</v>
      </c>
      <c r="D159" s="176" t="s">
        <v>929</v>
      </c>
      <c r="E159" s="177">
        <v>48</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342</v>
      </c>
      <c r="T159" s="180" t="s">
        <v>311</v>
      </c>
      <c r="U159" s="160">
        <v>0</v>
      </c>
      <c r="V159" s="160">
        <f>ROUND(E159*U159,2)</f>
        <v>0</v>
      </c>
      <c r="W159" s="160"/>
      <c r="X159" s="150"/>
      <c r="Y159" s="150"/>
      <c r="Z159" s="150"/>
      <c r="AA159" s="150"/>
      <c r="AB159" s="150"/>
      <c r="AC159" s="150"/>
      <c r="AD159" s="150"/>
      <c r="AE159" s="150"/>
      <c r="AF159" s="150"/>
      <c r="AG159" s="150" t="s">
        <v>499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2"/>
      <c r="D160" s="243"/>
      <c r="E160" s="243"/>
      <c r="F160" s="243"/>
      <c r="G160" s="243"/>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315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4">
        <v>38</v>
      </c>
      <c r="B161" s="175" t="s">
        <v>2989</v>
      </c>
      <c r="C161" s="185" t="s">
        <v>2990</v>
      </c>
      <c r="D161" s="176" t="s">
        <v>929</v>
      </c>
      <c r="E161" s="177">
        <v>184</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342</v>
      </c>
      <c r="T161" s="180" t="s">
        <v>311</v>
      </c>
      <c r="U161" s="160">
        <v>0</v>
      </c>
      <c r="V161" s="160">
        <f>ROUND(E161*U161,2)</f>
        <v>0</v>
      </c>
      <c r="W161" s="160"/>
      <c r="X161" s="150"/>
      <c r="Y161" s="150"/>
      <c r="Z161" s="150"/>
      <c r="AA161" s="150"/>
      <c r="AB161" s="150"/>
      <c r="AC161" s="150"/>
      <c r="AD161" s="150"/>
      <c r="AE161" s="150"/>
      <c r="AF161" s="150"/>
      <c r="AG161" s="150" t="s">
        <v>499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2"/>
      <c r="D162" s="243"/>
      <c r="E162" s="243"/>
      <c r="F162" s="243"/>
      <c r="G162" s="243"/>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315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74">
        <v>39</v>
      </c>
      <c r="B163" s="175" t="s">
        <v>2991</v>
      </c>
      <c r="C163" s="185" t="s">
        <v>2992</v>
      </c>
      <c r="D163" s="176" t="s">
        <v>0</v>
      </c>
      <c r="E163" s="177">
        <v>6</v>
      </c>
      <c r="F163" s="178"/>
      <c r="G163" s="179">
        <f>ROUND(E163*F163,2)</f>
        <v>0</v>
      </c>
      <c r="H163" s="178"/>
      <c r="I163" s="179">
        <f>ROUND(E163*H163,2)</f>
        <v>0</v>
      </c>
      <c r="J163" s="178"/>
      <c r="K163" s="179">
        <f>ROUND(E163*J163,2)</f>
        <v>0</v>
      </c>
      <c r="L163" s="179">
        <v>21</v>
      </c>
      <c r="M163" s="179">
        <f>G163*(1+L163/100)</f>
        <v>0</v>
      </c>
      <c r="N163" s="179">
        <v>0</v>
      </c>
      <c r="O163" s="179">
        <f>ROUND(E163*N163,2)</f>
        <v>0</v>
      </c>
      <c r="P163" s="179">
        <v>0</v>
      </c>
      <c r="Q163" s="179">
        <f>ROUND(E163*P163,2)</f>
        <v>0</v>
      </c>
      <c r="R163" s="179"/>
      <c r="S163" s="179" t="s">
        <v>342</v>
      </c>
      <c r="T163" s="180" t="s">
        <v>311</v>
      </c>
      <c r="U163" s="160">
        <v>0</v>
      </c>
      <c r="V163" s="160">
        <f>ROUND(E163*U163,2)</f>
        <v>0</v>
      </c>
      <c r="W163" s="160"/>
      <c r="X163" s="150"/>
      <c r="Y163" s="150"/>
      <c r="Z163" s="150"/>
      <c r="AA163" s="150"/>
      <c r="AB163" s="150"/>
      <c r="AC163" s="150"/>
      <c r="AD163" s="150"/>
      <c r="AE163" s="150"/>
      <c r="AF163" s="150"/>
      <c r="AG163" s="150" t="s">
        <v>499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2"/>
      <c r="D164" s="243"/>
      <c r="E164" s="243"/>
      <c r="F164" s="243"/>
      <c r="G164" s="243"/>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315</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4">
        <v>40</v>
      </c>
      <c r="B165" s="175" t="s">
        <v>2993</v>
      </c>
      <c r="C165" s="185" t="s">
        <v>2994</v>
      </c>
      <c r="D165" s="176" t="s">
        <v>929</v>
      </c>
      <c r="E165" s="177">
        <v>4</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342</v>
      </c>
      <c r="T165" s="180" t="s">
        <v>311</v>
      </c>
      <c r="U165" s="160">
        <v>0</v>
      </c>
      <c r="V165" s="160">
        <f>ROUND(E165*U165,2)</f>
        <v>0</v>
      </c>
      <c r="W165" s="160"/>
      <c r="X165" s="150"/>
      <c r="Y165" s="150"/>
      <c r="Z165" s="150"/>
      <c r="AA165" s="150"/>
      <c r="AB165" s="150"/>
      <c r="AC165" s="150"/>
      <c r="AD165" s="150"/>
      <c r="AE165" s="150"/>
      <c r="AF165" s="150"/>
      <c r="AG165" s="150" t="s">
        <v>499</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2881</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335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ht="22.5" outlineLevel="1" x14ac:dyDescent="0.2">
      <c r="A167" s="157"/>
      <c r="B167" s="158"/>
      <c r="C167" s="186" t="s">
        <v>2995</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142</v>
      </c>
      <c r="D168" s="165"/>
      <c r="E168" s="166">
        <v>4</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41</v>
      </c>
      <c r="B170" s="175" t="s">
        <v>2996</v>
      </c>
      <c r="C170" s="185" t="s">
        <v>2997</v>
      </c>
      <c r="D170" s="176" t="s">
        <v>929</v>
      </c>
      <c r="E170" s="177">
        <v>3</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342</v>
      </c>
      <c r="T170" s="180" t="s">
        <v>311</v>
      </c>
      <c r="U170" s="160">
        <v>0</v>
      </c>
      <c r="V170" s="160">
        <f>ROUND(E170*U170,2)</f>
        <v>0</v>
      </c>
      <c r="W170" s="160"/>
      <c r="X170" s="150"/>
      <c r="Y170" s="150"/>
      <c r="Z170" s="150"/>
      <c r="AA170" s="150"/>
      <c r="AB170" s="150"/>
      <c r="AC170" s="150"/>
      <c r="AD170" s="150"/>
      <c r="AE170" s="150"/>
      <c r="AF170" s="150"/>
      <c r="AG170" s="150" t="s">
        <v>499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2881</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335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33.75" outlineLevel="1" x14ac:dyDescent="0.2">
      <c r="A172" s="157"/>
      <c r="B172" s="158"/>
      <c r="C172" s="186" t="s">
        <v>2998</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335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ht="33.75" outlineLevel="1" x14ac:dyDescent="0.2">
      <c r="A173" s="157"/>
      <c r="B173" s="158"/>
      <c r="C173" s="186" t="s">
        <v>2999</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132</v>
      </c>
      <c r="D174" s="165"/>
      <c r="E174" s="166">
        <v>3</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335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2.5" outlineLevel="1" x14ac:dyDescent="0.2">
      <c r="A176" s="174">
        <v>42</v>
      </c>
      <c r="B176" s="175" t="s">
        <v>3000</v>
      </c>
      <c r="C176" s="185" t="s">
        <v>3001</v>
      </c>
      <c r="D176" s="176" t="s">
        <v>929</v>
      </c>
      <c r="E176" s="177">
        <v>8</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342</v>
      </c>
      <c r="T176" s="180" t="s">
        <v>311</v>
      </c>
      <c r="U176" s="160">
        <v>0</v>
      </c>
      <c r="V176" s="160">
        <f>ROUND(E176*U176,2)</f>
        <v>0</v>
      </c>
      <c r="W176" s="160"/>
      <c r="X176" s="150"/>
      <c r="Y176" s="150"/>
      <c r="Z176" s="150"/>
      <c r="AA176" s="150"/>
      <c r="AB176" s="150"/>
      <c r="AC176" s="150"/>
      <c r="AD176" s="150"/>
      <c r="AE176" s="150"/>
      <c r="AF176" s="150"/>
      <c r="AG176" s="150" t="s">
        <v>1963</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2902</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335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45" outlineLevel="1" x14ac:dyDescent="0.2">
      <c r="A178" s="157"/>
      <c r="B178" s="158"/>
      <c r="C178" s="186" t="s">
        <v>3002</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335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33.75" outlineLevel="1" x14ac:dyDescent="0.2">
      <c r="A179" s="157"/>
      <c r="B179" s="158"/>
      <c r="C179" s="186" t="s">
        <v>3003</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33.75" outlineLevel="1" x14ac:dyDescent="0.2">
      <c r="A180" s="157"/>
      <c r="B180" s="158"/>
      <c r="C180" s="186" t="s">
        <v>3004</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157</v>
      </c>
      <c r="D181" s="165"/>
      <c r="E181" s="166">
        <v>8</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335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22.5" outlineLevel="1" x14ac:dyDescent="0.2">
      <c r="A183" s="174">
        <v>43</v>
      </c>
      <c r="B183" s="175" t="s">
        <v>3005</v>
      </c>
      <c r="C183" s="185" t="s">
        <v>3006</v>
      </c>
      <c r="D183" s="176" t="s">
        <v>929</v>
      </c>
      <c r="E183" s="177">
        <v>1</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342</v>
      </c>
      <c r="T183" s="180" t="s">
        <v>311</v>
      </c>
      <c r="U183" s="160">
        <v>0</v>
      </c>
      <c r="V183" s="160">
        <f>ROUND(E183*U183,2)</f>
        <v>0</v>
      </c>
      <c r="W183" s="160"/>
      <c r="X183" s="150"/>
      <c r="Y183" s="150"/>
      <c r="Z183" s="150"/>
      <c r="AA183" s="150"/>
      <c r="AB183" s="150"/>
      <c r="AC183" s="150"/>
      <c r="AD183" s="150"/>
      <c r="AE183" s="150"/>
      <c r="AF183" s="150"/>
      <c r="AG183" s="150" t="s">
        <v>1963</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2881</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335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33.75" outlineLevel="1" x14ac:dyDescent="0.2">
      <c r="A185" s="157"/>
      <c r="B185" s="158"/>
      <c r="C185" s="186" t="s">
        <v>2882</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335</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33.75" outlineLevel="1" x14ac:dyDescent="0.2">
      <c r="A186" s="157"/>
      <c r="B186" s="158"/>
      <c r="C186" s="186" t="s">
        <v>3007</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335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ht="33.75" outlineLevel="1" x14ac:dyDescent="0.2">
      <c r="A187" s="157"/>
      <c r="B187" s="158"/>
      <c r="C187" s="186" t="s">
        <v>3008</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335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ht="33.75" outlineLevel="1" x14ac:dyDescent="0.2">
      <c r="A188" s="157"/>
      <c r="B188" s="158"/>
      <c r="C188" s="186" t="s">
        <v>3009</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335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92</v>
      </c>
      <c r="D189" s="165"/>
      <c r="E189" s="166">
        <v>1</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335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74">
        <v>44</v>
      </c>
      <c r="B191" s="175" t="s">
        <v>3010</v>
      </c>
      <c r="C191" s="185" t="s">
        <v>3011</v>
      </c>
      <c r="D191" s="176" t="s">
        <v>929</v>
      </c>
      <c r="E191" s="177">
        <v>13</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342</v>
      </c>
      <c r="T191" s="180" t="s">
        <v>311</v>
      </c>
      <c r="U191" s="160">
        <v>0</v>
      </c>
      <c r="V191" s="160">
        <f>ROUND(E191*U191,2)</f>
        <v>0</v>
      </c>
      <c r="W191" s="160"/>
      <c r="X191" s="150"/>
      <c r="Y191" s="150"/>
      <c r="Z191" s="150"/>
      <c r="AA191" s="150"/>
      <c r="AB191" s="150"/>
      <c r="AC191" s="150"/>
      <c r="AD191" s="150"/>
      <c r="AE191" s="150"/>
      <c r="AF191" s="150"/>
      <c r="AG191" s="150" t="s">
        <v>1963</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2881</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33.75" outlineLevel="1" x14ac:dyDescent="0.2">
      <c r="A193" s="157"/>
      <c r="B193" s="158"/>
      <c r="C193" s="186" t="s">
        <v>3012</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33.75" outlineLevel="1" x14ac:dyDescent="0.2">
      <c r="A194" s="157"/>
      <c r="B194" s="158"/>
      <c r="C194" s="186" t="s">
        <v>3013</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335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33.75" outlineLevel="1" x14ac:dyDescent="0.2">
      <c r="A195" s="157"/>
      <c r="B195" s="158"/>
      <c r="C195" s="186" t="s">
        <v>3014</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335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57"/>
      <c r="B196" s="158"/>
      <c r="C196" s="186" t="s">
        <v>3015</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108</v>
      </c>
      <c r="D197" s="165"/>
      <c r="E197" s="166">
        <v>13</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335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22.5" outlineLevel="1" x14ac:dyDescent="0.2">
      <c r="A199" s="174">
        <v>45</v>
      </c>
      <c r="B199" s="175" t="s">
        <v>3016</v>
      </c>
      <c r="C199" s="185" t="s">
        <v>3017</v>
      </c>
      <c r="D199" s="176" t="s">
        <v>929</v>
      </c>
      <c r="E199" s="177">
        <v>32</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342</v>
      </c>
      <c r="T199" s="180" t="s">
        <v>311</v>
      </c>
      <c r="U199" s="160">
        <v>0</v>
      </c>
      <c r="V199" s="160">
        <f>ROUND(E199*U199,2)</f>
        <v>0</v>
      </c>
      <c r="W199" s="160"/>
      <c r="X199" s="150"/>
      <c r="Y199" s="150"/>
      <c r="Z199" s="150"/>
      <c r="AA199" s="150"/>
      <c r="AB199" s="150"/>
      <c r="AC199" s="150"/>
      <c r="AD199" s="150"/>
      <c r="AE199" s="150"/>
      <c r="AF199" s="150"/>
      <c r="AG199" s="150" t="s">
        <v>1963</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2881</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335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33.75" outlineLevel="1" x14ac:dyDescent="0.2">
      <c r="A201" s="157"/>
      <c r="B201" s="158"/>
      <c r="C201" s="186" t="s">
        <v>3018</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335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33.75" outlineLevel="1" x14ac:dyDescent="0.2">
      <c r="A202" s="157"/>
      <c r="B202" s="158"/>
      <c r="C202" s="186" t="s">
        <v>3019</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335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ht="33.75" outlineLevel="1" x14ac:dyDescent="0.2">
      <c r="A203" s="157"/>
      <c r="B203" s="158"/>
      <c r="C203" s="186" t="s">
        <v>3020</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335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3021</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335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1341</v>
      </c>
      <c r="D205" s="165"/>
      <c r="E205" s="166">
        <v>32</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22.5" outlineLevel="1" x14ac:dyDescent="0.2">
      <c r="A207" s="174">
        <v>46</v>
      </c>
      <c r="B207" s="175" t="s">
        <v>3022</v>
      </c>
      <c r="C207" s="185" t="s">
        <v>3023</v>
      </c>
      <c r="D207" s="176" t="s">
        <v>929</v>
      </c>
      <c r="E207" s="177">
        <v>184</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342</v>
      </c>
      <c r="T207" s="180" t="s">
        <v>311</v>
      </c>
      <c r="U207" s="160">
        <v>0</v>
      </c>
      <c r="V207" s="160">
        <f>ROUND(E207*U207,2)</f>
        <v>0</v>
      </c>
      <c r="W207" s="160"/>
      <c r="X207" s="150"/>
      <c r="Y207" s="150"/>
      <c r="Z207" s="150"/>
      <c r="AA207" s="150"/>
      <c r="AB207" s="150"/>
      <c r="AC207" s="150"/>
      <c r="AD207" s="150"/>
      <c r="AE207" s="150"/>
      <c r="AF207" s="150"/>
      <c r="AG207" s="150" t="s">
        <v>1963</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2881</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335</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33.75" outlineLevel="1" x14ac:dyDescent="0.2">
      <c r="A209" s="157"/>
      <c r="B209" s="158"/>
      <c r="C209" s="186" t="s">
        <v>3024</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335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57"/>
      <c r="B210" s="158"/>
      <c r="C210" s="186" t="s">
        <v>3025</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335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3026</v>
      </c>
      <c r="D211" s="165"/>
      <c r="E211" s="166">
        <v>184</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335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6"/>
      <c r="D212" s="247"/>
      <c r="E212" s="247"/>
      <c r="F212" s="247"/>
      <c r="G212" s="247"/>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4">
        <v>47</v>
      </c>
      <c r="B213" s="175" t="s">
        <v>3027</v>
      </c>
      <c r="C213" s="185" t="s">
        <v>3028</v>
      </c>
      <c r="D213" s="176" t="s">
        <v>929</v>
      </c>
      <c r="E213" s="177">
        <v>46</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342</v>
      </c>
      <c r="T213" s="180" t="s">
        <v>311</v>
      </c>
      <c r="U213" s="160">
        <v>0</v>
      </c>
      <c r="V213" s="160">
        <f>ROUND(E213*U213,2)</f>
        <v>0</v>
      </c>
      <c r="W213" s="160"/>
      <c r="X213" s="150"/>
      <c r="Y213" s="150"/>
      <c r="Z213" s="150"/>
      <c r="AA213" s="150"/>
      <c r="AB213" s="150"/>
      <c r="AC213" s="150"/>
      <c r="AD213" s="150"/>
      <c r="AE213" s="150"/>
      <c r="AF213" s="150"/>
      <c r="AG213" s="150" t="s">
        <v>1963</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3029</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335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33.75" outlineLevel="1" x14ac:dyDescent="0.2">
      <c r="A215" s="157"/>
      <c r="B215" s="158"/>
      <c r="C215" s="186" t="s">
        <v>3030</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335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33.75" outlineLevel="1" x14ac:dyDescent="0.2">
      <c r="A216" s="157"/>
      <c r="B216" s="158"/>
      <c r="C216" s="186" t="s">
        <v>3031</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335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2015</v>
      </c>
      <c r="D217" s="165"/>
      <c r="E217" s="166">
        <v>46</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335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6"/>
      <c r="D218" s="247"/>
      <c r="E218" s="247"/>
      <c r="F218" s="247"/>
      <c r="G218" s="247"/>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48</v>
      </c>
      <c r="B219" s="175" t="s">
        <v>3032</v>
      </c>
      <c r="C219" s="185" t="s">
        <v>3033</v>
      </c>
      <c r="D219" s="176" t="s">
        <v>929</v>
      </c>
      <c r="E219" s="177">
        <v>46</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342</v>
      </c>
      <c r="T219" s="180" t="s">
        <v>311</v>
      </c>
      <c r="U219" s="160">
        <v>0</v>
      </c>
      <c r="V219" s="160">
        <f>ROUND(E219*U219,2)</f>
        <v>0</v>
      </c>
      <c r="W219" s="160"/>
      <c r="X219" s="150"/>
      <c r="Y219" s="150"/>
      <c r="Z219" s="150"/>
      <c r="AA219" s="150"/>
      <c r="AB219" s="150"/>
      <c r="AC219" s="150"/>
      <c r="AD219" s="150"/>
      <c r="AE219" s="150"/>
      <c r="AF219" s="150"/>
      <c r="AG219" s="150" t="s">
        <v>1963</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2881</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335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ht="33.75" outlineLevel="1" x14ac:dyDescent="0.2">
      <c r="A221" s="157"/>
      <c r="B221" s="158"/>
      <c r="C221" s="186" t="s">
        <v>3034</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335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33.75" outlineLevel="1" x14ac:dyDescent="0.2">
      <c r="A222" s="157"/>
      <c r="B222" s="158"/>
      <c r="C222" s="186" t="s">
        <v>3031</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335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2015</v>
      </c>
      <c r="D223" s="165"/>
      <c r="E223" s="166">
        <v>46</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335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49</v>
      </c>
      <c r="B225" s="175" t="s">
        <v>3035</v>
      </c>
      <c r="C225" s="185" t="s">
        <v>3036</v>
      </c>
      <c r="D225" s="176" t="s">
        <v>929</v>
      </c>
      <c r="E225" s="177">
        <v>46</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342</v>
      </c>
      <c r="T225" s="180" t="s">
        <v>311</v>
      </c>
      <c r="U225" s="160">
        <v>0</v>
      </c>
      <c r="V225" s="160">
        <f>ROUND(E225*U225,2)</f>
        <v>0</v>
      </c>
      <c r="W225" s="160"/>
      <c r="X225" s="150"/>
      <c r="Y225" s="150"/>
      <c r="Z225" s="150"/>
      <c r="AA225" s="150"/>
      <c r="AB225" s="150"/>
      <c r="AC225" s="150"/>
      <c r="AD225" s="150"/>
      <c r="AE225" s="150"/>
      <c r="AF225" s="150"/>
      <c r="AG225" s="150" t="s">
        <v>1963</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2881</v>
      </c>
      <c r="D226" s="165"/>
      <c r="E226" s="166"/>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335</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ht="33.75" outlineLevel="1" x14ac:dyDescent="0.2">
      <c r="A227" s="157"/>
      <c r="B227" s="158"/>
      <c r="C227" s="186" t="s">
        <v>3037</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335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ht="33.75" outlineLevel="1" x14ac:dyDescent="0.2">
      <c r="A228" s="157"/>
      <c r="B228" s="158"/>
      <c r="C228" s="186" t="s">
        <v>3031</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335</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2015</v>
      </c>
      <c r="D229" s="165"/>
      <c r="E229" s="166">
        <v>46</v>
      </c>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335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6"/>
      <c r="D230" s="247"/>
      <c r="E230" s="247"/>
      <c r="F230" s="247"/>
      <c r="G230" s="247"/>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315</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50</v>
      </c>
      <c r="B231" s="175" t="s">
        <v>3038</v>
      </c>
      <c r="C231" s="185" t="s">
        <v>3039</v>
      </c>
      <c r="D231" s="176" t="s">
        <v>929</v>
      </c>
      <c r="E231" s="177">
        <v>46</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342</v>
      </c>
      <c r="T231" s="180" t="s">
        <v>311</v>
      </c>
      <c r="U231" s="160">
        <v>0</v>
      </c>
      <c r="V231" s="160">
        <f>ROUND(E231*U231,2)</f>
        <v>0</v>
      </c>
      <c r="W231" s="160"/>
      <c r="X231" s="150"/>
      <c r="Y231" s="150"/>
      <c r="Z231" s="150"/>
      <c r="AA231" s="150"/>
      <c r="AB231" s="150"/>
      <c r="AC231" s="150"/>
      <c r="AD231" s="150"/>
      <c r="AE231" s="150"/>
      <c r="AF231" s="150"/>
      <c r="AG231" s="150" t="s">
        <v>1963</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2881</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335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33.75" outlineLevel="1" x14ac:dyDescent="0.2">
      <c r="A233" s="157"/>
      <c r="B233" s="158"/>
      <c r="C233" s="186" t="s">
        <v>3040</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335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33.75" outlineLevel="1" x14ac:dyDescent="0.2">
      <c r="A234" s="157"/>
      <c r="B234" s="158"/>
      <c r="C234" s="186" t="s">
        <v>3031</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335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2015</v>
      </c>
      <c r="D235" s="165"/>
      <c r="E235" s="166">
        <v>46</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335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74">
        <v>51</v>
      </c>
      <c r="B237" s="175" t="s">
        <v>3041</v>
      </c>
      <c r="C237" s="185" t="s">
        <v>3042</v>
      </c>
      <c r="D237" s="176" t="s">
        <v>929</v>
      </c>
      <c r="E237" s="177">
        <v>6</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342</v>
      </c>
      <c r="T237" s="180" t="s">
        <v>311</v>
      </c>
      <c r="U237" s="160">
        <v>0</v>
      </c>
      <c r="V237" s="160">
        <f>ROUND(E237*U237,2)</f>
        <v>0</v>
      </c>
      <c r="W237" s="160"/>
      <c r="X237" s="150"/>
      <c r="Y237" s="150"/>
      <c r="Z237" s="150"/>
      <c r="AA237" s="150"/>
      <c r="AB237" s="150"/>
      <c r="AC237" s="150"/>
      <c r="AD237" s="150"/>
      <c r="AE237" s="150"/>
      <c r="AF237" s="150"/>
      <c r="AG237" s="150" t="s">
        <v>1963</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2881</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335</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150</v>
      </c>
      <c r="D239" s="165"/>
      <c r="E239" s="166">
        <v>6</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335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52</v>
      </c>
      <c r="B241" s="175" t="s">
        <v>3043</v>
      </c>
      <c r="C241" s="185" t="s">
        <v>3044</v>
      </c>
      <c r="D241" s="176" t="s">
        <v>929</v>
      </c>
      <c r="E241" s="177">
        <v>184</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342</v>
      </c>
      <c r="T241" s="180" t="s">
        <v>311</v>
      </c>
      <c r="U241" s="160">
        <v>0</v>
      </c>
      <c r="V241" s="160">
        <f>ROUND(E241*U241,2)</f>
        <v>0</v>
      </c>
      <c r="W241" s="160"/>
      <c r="X241" s="150"/>
      <c r="Y241" s="150"/>
      <c r="Z241" s="150"/>
      <c r="AA241" s="150"/>
      <c r="AB241" s="150"/>
      <c r="AC241" s="150"/>
      <c r="AD241" s="150"/>
      <c r="AE241" s="150"/>
      <c r="AF241" s="150"/>
      <c r="AG241" s="150" t="s">
        <v>1963</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315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74">
        <v>53</v>
      </c>
      <c r="B243" s="175" t="s">
        <v>3045</v>
      </c>
      <c r="C243" s="185" t="s">
        <v>3046</v>
      </c>
      <c r="D243" s="176" t="s">
        <v>929</v>
      </c>
      <c r="E243" s="177">
        <v>184</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342</v>
      </c>
      <c r="T243" s="180" t="s">
        <v>311</v>
      </c>
      <c r="U243" s="160">
        <v>0</v>
      </c>
      <c r="V243" s="160">
        <f>ROUND(E243*U243,2)</f>
        <v>0</v>
      </c>
      <c r="W243" s="160"/>
      <c r="X243" s="150"/>
      <c r="Y243" s="150"/>
      <c r="Z243" s="150"/>
      <c r="AA243" s="150"/>
      <c r="AB243" s="150"/>
      <c r="AC243" s="150"/>
      <c r="AD243" s="150"/>
      <c r="AE243" s="150"/>
      <c r="AF243" s="150"/>
      <c r="AG243" s="150" t="s">
        <v>1963</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2"/>
      <c r="D244" s="243"/>
      <c r="E244" s="243"/>
      <c r="F244" s="243"/>
      <c r="G244" s="243"/>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54</v>
      </c>
      <c r="B245" s="175" t="s">
        <v>3047</v>
      </c>
      <c r="C245" s="185" t="s">
        <v>3048</v>
      </c>
      <c r="D245" s="176" t="s">
        <v>460</v>
      </c>
      <c r="E245" s="177">
        <v>96</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342</v>
      </c>
      <c r="T245" s="180" t="s">
        <v>311</v>
      </c>
      <c r="U245" s="160">
        <v>0</v>
      </c>
      <c r="V245" s="160">
        <f>ROUND(E245*U245,2)</f>
        <v>0</v>
      </c>
      <c r="W245" s="160"/>
      <c r="X245" s="150"/>
      <c r="Y245" s="150"/>
      <c r="Z245" s="150"/>
      <c r="AA245" s="150"/>
      <c r="AB245" s="150"/>
      <c r="AC245" s="150"/>
      <c r="AD245" s="150"/>
      <c r="AE245" s="150"/>
      <c r="AF245" s="150"/>
      <c r="AG245" s="150" t="s">
        <v>1963</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2881</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335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2978</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335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173</v>
      </c>
      <c r="D248" s="165"/>
      <c r="E248" s="166">
        <v>96</v>
      </c>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335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6"/>
      <c r="D249" s="247"/>
      <c r="E249" s="247"/>
      <c r="F249" s="247"/>
      <c r="G249" s="247"/>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315</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74">
        <v>55</v>
      </c>
      <c r="B250" s="175" t="s">
        <v>3049</v>
      </c>
      <c r="C250" s="185" t="s">
        <v>3050</v>
      </c>
      <c r="D250" s="176" t="s">
        <v>929</v>
      </c>
      <c r="E250" s="177">
        <v>1</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342</v>
      </c>
      <c r="T250" s="180" t="s">
        <v>311</v>
      </c>
      <c r="U250" s="160">
        <v>0</v>
      </c>
      <c r="V250" s="160">
        <f>ROUND(E250*U250,2)</f>
        <v>0</v>
      </c>
      <c r="W250" s="160"/>
      <c r="X250" s="150"/>
      <c r="Y250" s="150"/>
      <c r="Z250" s="150"/>
      <c r="AA250" s="150"/>
      <c r="AB250" s="150"/>
      <c r="AC250" s="150"/>
      <c r="AD250" s="150"/>
      <c r="AE250" s="150"/>
      <c r="AF250" s="150"/>
      <c r="AG250" s="150" t="s">
        <v>1963</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2881</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335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ht="33.75" outlineLevel="1" x14ac:dyDescent="0.2">
      <c r="A252" s="157"/>
      <c r="B252" s="158"/>
      <c r="C252" s="186" t="s">
        <v>3051</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335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ht="33.75" outlineLevel="1" x14ac:dyDescent="0.2">
      <c r="A253" s="157"/>
      <c r="B253" s="158"/>
      <c r="C253" s="186" t="s">
        <v>3052</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335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92</v>
      </c>
      <c r="D254" s="165"/>
      <c r="E254" s="166">
        <v>1</v>
      </c>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335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6"/>
      <c r="D255" s="247"/>
      <c r="E255" s="247"/>
      <c r="F255" s="247"/>
      <c r="G255" s="247"/>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315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22.5" outlineLevel="1" x14ac:dyDescent="0.2">
      <c r="A256" s="174">
        <v>56</v>
      </c>
      <c r="B256" s="175" t="s">
        <v>3053</v>
      </c>
      <c r="C256" s="185" t="s">
        <v>3054</v>
      </c>
      <c r="D256" s="176" t="s">
        <v>929</v>
      </c>
      <c r="E256" s="177">
        <v>1</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342</v>
      </c>
      <c r="T256" s="180" t="s">
        <v>311</v>
      </c>
      <c r="U256" s="160">
        <v>0</v>
      </c>
      <c r="V256" s="160">
        <f>ROUND(E256*U256,2)</f>
        <v>0</v>
      </c>
      <c r="W256" s="160"/>
      <c r="X256" s="150"/>
      <c r="Y256" s="150"/>
      <c r="Z256" s="150"/>
      <c r="AA256" s="150"/>
      <c r="AB256" s="150"/>
      <c r="AC256" s="150"/>
      <c r="AD256" s="150"/>
      <c r="AE256" s="150"/>
      <c r="AF256" s="150"/>
      <c r="AG256" s="150" t="s">
        <v>1963</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2"/>
      <c r="D257" s="243"/>
      <c r="E257" s="243"/>
      <c r="F257" s="243"/>
      <c r="G257" s="243"/>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33.75" outlineLevel="1" x14ac:dyDescent="0.2">
      <c r="A258" s="174">
        <v>57</v>
      </c>
      <c r="B258" s="175" t="s">
        <v>3055</v>
      </c>
      <c r="C258" s="185" t="s">
        <v>3056</v>
      </c>
      <c r="D258" s="176" t="s">
        <v>0</v>
      </c>
      <c r="E258" s="177">
        <v>5</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342</v>
      </c>
      <c r="T258" s="180" t="s">
        <v>311</v>
      </c>
      <c r="U258" s="160">
        <v>0</v>
      </c>
      <c r="V258" s="160">
        <f>ROUND(E258*U258,2)</f>
        <v>0</v>
      </c>
      <c r="W258" s="160"/>
      <c r="X258" s="150"/>
      <c r="Y258" s="150"/>
      <c r="Z258" s="150"/>
      <c r="AA258" s="150"/>
      <c r="AB258" s="150"/>
      <c r="AC258" s="150"/>
      <c r="AD258" s="150"/>
      <c r="AE258" s="150"/>
      <c r="AF258" s="150"/>
      <c r="AG258" s="150" t="s">
        <v>1963</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2"/>
      <c r="D259" s="243"/>
      <c r="E259" s="243"/>
      <c r="F259" s="243"/>
      <c r="G259" s="243"/>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74">
        <v>58</v>
      </c>
      <c r="B260" s="175" t="s">
        <v>3057</v>
      </c>
      <c r="C260" s="185" t="s">
        <v>3058</v>
      </c>
      <c r="D260" s="176" t="s">
        <v>929</v>
      </c>
      <c r="E260" s="177">
        <v>160</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342</v>
      </c>
      <c r="T260" s="180" t="s">
        <v>311</v>
      </c>
      <c r="U260" s="160">
        <v>0</v>
      </c>
      <c r="V260" s="160">
        <f>ROUND(E260*U260,2)</f>
        <v>0</v>
      </c>
      <c r="W260" s="160"/>
      <c r="X260" s="150"/>
      <c r="Y260" s="150"/>
      <c r="Z260" s="150"/>
      <c r="AA260" s="150"/>
      <c r="AB260" s="150"/>
      <c r="AC260" s="150"/>
      <c r="AD260" s="150"/>
      <c r="AE260" s="150"/>
      <c r="AF260" s="150"/>
      <c r="AG260" s="150" t="s">
        <v>1963</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2881</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335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33.75" outlineLevel="1" x14ac:dyDescent="0.2">
      <c r="A262" s="157"/>
      <c r="B262" s="158"/>
      <c r="C262" s="186" t="s">
        <v>3059</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335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1209</v>
      </c>
      <c r="D263" s="165"/>
      <c r="E263" s="166">
        <v>160</v>
      </c>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335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6"/>
      <c r="D264" s="247"/>
      <c r="E264" s="247"/>
      <c r="F264" s="247"/>
      <c r="G264" s="247"/>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315</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ht="22.5" outlineLevel="1" x14ac:dyDescent="0.2">
      <c r="A265" s="174">
        <v>59</v>
      </c>
      <c r="B265" s="175" t="s">
        <v>3060</v>
      </c>
      <c r="C265" s="185" t="s">
        <v>3061</v>
      </c>
      <c r="D265" s="176" t="s">
        <v>929</v>
      </c>
      <c r="E265" s="177">
        <v>3</v>
      </c>
      <c r="F265" s="178"/>
      <c r="G265" s="179">
        <f>ROUND(E265*F265,2)</f>
        <v>0</v>
      </c>
      <c r="H265" s="178"/>
      <c r="I265" s="179">
        <f>ROUND(E265*H265,2)</f>
        <v>0</v>
      </c>
      <c r="J265" s="178"/>
      <c r="K265" s="179">
        <f>ROUND(E265*J265,2)</f>
        <v>0</v>
      </c>
      <c r="L265" s="179">
        <v>21</v>
      </c>
      <c r="M265" s="179">
        <f>G265*(1+L265/100)</f>
        <v>0</v>
      </c>
      <c r="N265" s="179">
        <v>0</v>
      </c>
      <c r="O265" s="179">
        <f>ROUND(E265*N265,2)</f>
        <v>0</v>
      </c>
      <c r="P265" s="179">
        <v>0</v>
      </c>
      <c r="Q265" s="179">
        <f>ROUND(E265*P265,2)</f>
        <v>0</v>
      </c>
      <c r="R265" s="179"/>
      <c r="S265" s="179" t="s">
        <v>342</v>
      </c>
      <c r="T265" s="180" t="s">
        <v>311</v>
      </c>
      <c r="U265" s="160">
        <v>0</v>
      </c>
      <c r="V265" s="160">
        <f>ROUND(E265*U265,2)</f>
        <v>0</v>
      </c>
      <c r="W265" s="160"/>
      <c r="X265" s="150"/>
      <c r="Y265" s="150"/>
      <c r="Z265" s="150"/>
      <c r="AA265" s="150"/>
      <c r="AB265" s="150"/>
      <c r="AC265" s="150"/>
      <c r="AD265" s="150"/>
      <c r="AE265" s="150"/>
      <c r="AF265" s="150"/>
      <c r="AG265" s="150" t="s">
        <v>1963</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2881</v>
      </c>
      <c r="D266" s="165"/>
      <c r="E266" s="166"/>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335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ht="33.75" outlineLevel="1" x14ac:dyDescent="0.2">
      <c r="A267" s="157"/>
      <c r="B267" s="158"/>
      <c r="C267" s="186" t="s">
        <v>3062</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335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ht="33.75" outlineLevel="1" x14ac:dyDescent="0.2">
      <c r="A268" s="157"/>
      <c r="B268" s="158"/>
      <c r="C268" s="186" t="s">
        <v>3063</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335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ht="33.75" outlineLevel="1" x14ac:dyDescent="0.2">
      <c r="A269" s="157"/>
      <c r="B269" s="158"/>
      <c r="C269" s="186" t="s">
        <v>3064</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335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3065</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335</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132</v>
      </c>
      <c r="D271" s="165"/>
      <c r="E271" s="166">
        <v>3</v>
      </c>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335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6"/>
      <c r="D272" s="247"/>
      <c r="E272" s="247"/>
      <c r="F272" s="247"/>
      <c r="G272" s="247"/>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x14ac:dyDescent="0.2">
      <c r="A273" s="168" t="s">
        <v>305</v>
      </c>
      <c r="B273" s="169" t="s">
        <v>128</v>
      </c>
      <c r="C273" s="184" t="s">
        <v>129</v>
      </c>
      <c r="D273" s="170"/>
      <c r="E273" s="171"/>
      <c r="F273" s="172"/>
      <c r="G273" s="172">
        <f>SUMIF(AG274:AG337,"&lt;&gt;NOR",G274:G337)</f>
        <v>0</v>
      </c>
      <c r="H273" s="172"/>
      <c r="I273" s="172">
        <f>SUM(I274:I337)</f>
        <v>0</v>
      </c>
      <c r="J273" s="172"/>
      <c r="K273" s="172">
        <f>SUM(K274:K337)</f>
        <v>0</v>
      </c>
      <c r="L273" s="172"/>
      <c r="M273" s="172">
        <f>SUM(M274:M337)</f>
        <v>0</v>
      </c>
      <c r="N273" s="172"/>
      <c r="O273" s="172">
        <f>SUM(O274:O337)</f>
        <v>0</v>
      </c>
      <c r="P273" s="172"/>
      <c r="Q273" s="172">
        <f>SUM(Q274:Q337)</f>
        <v>0</v>
      </c>
      <c r="R273" s="172"/>
      <c r="S273" s="172"/>
      <c r="T273" s="173"/>
      <c r="U273" s="167"/>
      <c r="V273" s="167">
        <f>SUM(V274:V337)</f>
        <v>0</v>
      </c>
      <c r="W273" s="167"/>
      <c r="AG273" t="s">
        <v>306</v>
      </c>
    </row>
    <row r="274" spans="1:60" ht="22.5" outlineLevel="1" x14ac:dyDescent="0.2">
      <c r="A274" s="174">
        <v>60</v>
      </c>
      <c r="B274" s="175" t="s">
        <v>3066</v>
      </c>
      <c r="C274" s="185" t="s">
        <v>2955</v>
      </c>
      <c r="D274" s="176" t="s">
        <v>460</v>
      </c>
      <c r="E274" s="177">
        <v>138</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342</v>
      </c>
      <c r="T274" s="180" t="s">
        <v>311</v>
      </c>
      <c r="U274" s="160">
        <v>0</v>
      </c>
      <c r="V274" s="160">
        <f>ROUND(E274*U274,2)</f>
        <v>0</v>
      </c>
      <c r="W274" s="160"/>
      <c r="X274" s="150"/>
      <c r="Y274" s="150"/>
      <c r="Z274" s="150"/>
      <c r="AA274" s="150"/>
      <c r="AB274" s="150"/>
      <c r="AC274" s="150"/>
      <c r="AD274" s="150"/>
      <c r="AE274" s="150"/>
      <c r="AF274" s="150"/>
      <c r="AG274" s="150" t="s">
        <v>499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2881</v>
      </c>
      <c r="D275" s="165"/>
      <c r="E275" s="166"/>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335</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2138</v>
      </c>
      <c r="D276" s="165"/>
      <c r="E276" s="166">
        <v>138</v>
      </c>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335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6"/>
      <c r="D277" s="247"/>
      <c r="E277" s="247"/>
      <c r="F277" s="247"/>
      <c r="G277" s="247"/>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61</v>
      </c>
      <c r="B278" s="175" t="s">
        <v>3067</v>
      </c>
      <c r="C278" s="185" t="s">
        <v>2958</v>
      </c>
      <c r="D278" s="176" t="s">
        <v>929</v>
      </c>
      <c r="E278" s="177">
        <v>14</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342</v>
      </c>
      <c r="T278" s="180" t="s">
        <v>311</v>
      </c>
      <c r="U278" s="160">
        <v>0</v>
      </c>
      <c r="V278" s="160">
        <f>ROUND(E278*U278,2)</f>
        <v>0</v>
      </c>
      <c r="W278" s="160"/>
      <c r="X278" s="150"/>
      <c r="Y278" s="150"/>
      <c r="Z278" s="150"/>
      <c r="AA278" s="150"/>
      <c r="AB278" s="150"/>
      <c r="AC278" s="150"/>
      <c r="AD278" s="150"/>
      <c r="AE278" s="150"/>
      <c r="AF278" s="150"/>
      <c r="AG278" s="150" t="s">
        <v>499</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74">
        <v>62</v>
      </c>
      <c r="B280" s="175" t="s">
        <v>3068</v>
      </c>
      <c r="C280" s="185" t="s">
        <v>2960</v>
      </c>
      <c r="D280" s="176" t="s">
        <v>460</v>
      </c>
      <c r="E280" s="177">
        <v>98</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342</v>
      </c>
      <c r="T280" s="180" t="s">
        <v>311</v>
      </c>
      <c r="U280" s="160">
        <v>0</v>
      </c>
      <c r="V280" s="160">
        <f>ROUND(E280*U280,2)</f>
        <v>0</v>
      </c>
      <c r="W280" s="160"/>
      <c r="X280" s="150"/>
      <c r="Y280" s="150"/>
      <c r="Z280" s="150"/>
      <c r="AA280" s="150"/>
      <c r="AB280" s="150"/>
      <c r="AC280" s="150"/>
      <c r="AD280" s="150"/>
      <c r="AE280" s="150"/>
      <c r="AF280" s="150"/>
      <c r="AG280" s="150" t="s">
        <v>499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2"/>
      <c r="D281" s="243"/>
      <c r="E281" s="243"/>
      <c r="F281" s="243"/>
      <c r="G281" s="243"/>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315</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63</v>
      </c>
      <c r="B282" s="175" t="s">
        <v>3069</v>
      </c>
      <c r="C282" s="185" t="s">
        <v>2970</v>
      </c>
      <c r="D282" s="176" t="s">
        <v>929</v>
      </c>
      <c r="E282" s="177">
        <v>34</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342</v>
      </c>
      <c r="T282" s="180" t="s">
        <v>311</v>
      </c>
      <c r="U282" s="160">
        <v>0</v>
      </c>
      <c r="V282" s="160">
        <f>ROUND(E282*U282,2)</f>
        <v>0</v>
      </c>
      <c r="W282" s="160"/>
      <c r="X282" s="150"/>
      <c r="Y282" s="150"/>
      <c r="Z282" s="150"/>
      <c r="AA282" s="150"/>
      <c r="AB282" s="150"/>
      <c r="AC282" s="150"/>
      <c r="AD282" s="150"/>
      <c r="AE282" s="150"/>
      <c r="AF282" s="150"/>
      <c r="AG282" s="150" t="s">
        <v>499</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2"/>
      <c r="D283" s="243"/>
      <c r="E283" s="243"/>
      <c r="F283" s="243"/>
      <c r="G283" s="243"/>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74">
        <v>64</v>
      </c>
      <c r="B284" s="175" t="s">
        <v>3070</v>
      </c>
      <c r="C284" s="185" t="s">
        <v>2975</v>
      </c>
      <c r="D284" s="176" t="s">
        <v>929</v>
      </c>
      <c r="E284" s="177">
        <v>25</v>
      </c>
      <c r="F284" s="178"/>
      <c r="G284" s="179">
        <f>ROUND(E284*F284,2)</f>
        <v>0</v>
      </c>
      <c r="H284" s="178"/>
      <c r="I284" s="179">
        <f>ROUND(E284*H284,2)</f>
        <v>0</v>
      </c>
      <c r="J284" s="178"/>
      <c r="K284" s="179">
        <f>ROUND(E284*J284,2)</f>
        <v>0</v>
      </c>
      <c r="L284" s="179">
        <v>21</v>
      </c>
      <c r="M284" s="179">
        <f>G284*(1+L284/100)</f>
        <v>0</v>
      </c>
      <c r="N284" s="179">
        <v>0</v>
      </c>
      <c r="O284" s="179">
        <f>ROUND(E284*N284,2)</f>
        <v>0</v>
      </c>
      <c r="P284" s="179">
        <v>0</v>
      </c>
      <c r="Q284" s="179">
        <f>ROUND(E284*P284,2)</f>
        <v>0</v>
      </c>
      <c r="R284" s="179"/>
      <c r="S284" s="179" t="s">
        <v>342</v>
      </c>
      <c r="T284" s="180" t="s">
        <v>311</v>
      </c>
      <c r="U284" s="160">
        <v>0</v>
      </c>
      <c r="V284" s="160">
        <f>ROUND(E284*U284,2)</f>
        <v>0</v>
      </c>
      <c r="W284" s="160"/>
      <c r="X284" s="150"/>
      <c r="Y284" s="150"/>
      <c r="Z284" s="150"/>
      <c r="AA284" s="150"/>
      <c r="AB284" s="150"/>
      <c r="AC284" s="150"/>
      <c r="AD284" s="150"/>
      <c r="AE284" s="150"/>
      <c r="AF284" s="150"/>
      <c r="AG284" s="150" t="s">
        <v>499</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2"/>
      <c r="D285" s="243"/>
      <c r="E285" s="243"/>
      <c r="F285" s="243"/>
      <c r="G285" s="243"/>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315</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4">
        <v>65</v>
      </c>
      <c r="B286" s="175" t="s">
        <v>3071</v>
      </c>
      <c r="C286" s="185" t="s">
        <v>2977</v>
      </c>
      <c r="D286" s="176" t="s">
        <v>929</v>
      </c>
      <c r="E286" s="177">
        <v>25</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342</v>
      </c>
      <c r="T286" s="180" t="s">
        <v>311</v>
      </c>
      <c r="U286" s="160">
        <v>0</v>
      </c>
      <c r="V286" s="160">
        <f>ROUND(E286*U286,2)</f>
        <v>0</v>
      </c>
      <c r="W286" s="160"/>
      <c r="X286" s="150"/>
      <c r="Y286" s="150"/>
      <c r="Z286" s="150"/>
      <c r="AA286" s="150"/>
      <c r="AB286" s="150"/>
      <c r="AC286" s="150"/>
      <c r="AD286" s="150"/>
      <c r="AE286" s="150"/>
      <c r="AF286" s="150"/>
      <c r="AG286" s="150" t="s">
        <v>499</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2881</v>
      </c>
      <c r="D287" s="165"/>
      <c r="E287" s="166"/>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335</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908</v>
      </c>
      <c r="D288" s="165"/>
      <c r="E288" s="166">
        <v>25</v>
      </c>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335</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6"/>
      <c r="D289" s="247"/>
      <c r="E289" s="247"/>
      <c r="F289" s="247"/>
      <c r="G289" s="247"/>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315</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66</v>
      </c>
      <c r="B290" s="175" t="s">
        <v>3072</v>
      </c>
      <c r="C290" s="185" t="s">
        <v>2980</v>
      </c>
      <c r="D290" s="176" t="s">
        <v>929</v>
      </c>
      <c r="E290" s="177">
        <v>2</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342</v>
      </c>
      <c r="T290" s="180" t="s">
        <v>311</v>
      </c>
      <c r="U290" s="160">
        <v>0</v>
      </c>
      <c r="V290" s="160">
        <f>ROUND(E290*U290,2)</f>
        <v>0</v>
      </c>
      <c r="W290" s="160"/>
      <c r="X290" s="150"/>
      <c r="Y290" s="150"/>
      <c r="Z290" s="150"/>
      <c r="AA290" s="150"/>
      <c r="AB290" s="150"/>
      <c r="AC290" s="150"/>
      <c r="AD290" s="150"/>
      <c r="AE290" s="150"/>
      <c r="AF290" s="150"/>
      <c r="AG290" s="150" t="s">
        <v>499</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2881</v>
      </c>
      <c r="D291" s="165"/>
      <c r="E291" s="166"/>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122</v>
      </c>
      <c r="D292" s="165"/>
      <c r="E292" s="166">
        <v>2</v>
      </c>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335</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6"/>
      <c r="D293" s="247"/>
      <c r="E293" s="247"/>
      <c r="F293" s="247"/>
      <c r="G293" s="247"/>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67</v>
      </c>
      <c r="B294" s="175" t="s">
        <v>3073</v>
      </c>
      <c r="C294" s="185" t="s">
        <v>2982</v>
      </c>
      <c r="D294" s="176" t="s">
        <v>1339</v>
      </c>
      <c r="E294" s="177">
        <v>29</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342</v>
      </c>
      <c r="T294" s="180" t="s">
        <v>311</v>
      </c>
      <c r="U294" s="160">
        <v>0</v>
      </c>
      <c r="V294" s="160">
        <f>ROUND(E294*U294,2)</f>
        <v>0</v>
      </c>
      <c r="W294" s="160"/>
      <c r="X294" s="150"/>
      <c r="Y294" s="150"/>
      <c r="Z294" s="150"/>
      <c r="AA294" s="150"/>
      <c r="AB294" s="150"/>
      <c r="AC294" s="150"/>
      <c r="AD294" s="150"/>
      <c r="AE294" s="150"/>
      <c r="AF294" s="150"/>
      <c r="AG294" s="150" t="s">
        <v>499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315</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68</v>
      </c>
      <c r="B296" s="175" t="s">
        <v>3074</v>
      </c>
      <c r="C296" s="185" t="s">
        <v>2984</v>
      </c>
      <c r="D296" s="176" t="s">
        <v>1339</v>
      </c>
      <c r="E296" s="177">
        <v>35</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342</v>
      </c>
      <c r="T296" s="180" t="s">
        <v>311</v>
      </c>
      <c r="U296" s="160">
        <v>0</v>
      </c>
      <c r="V296" s="160">
        <f>ROUND(E296*U296,2)</f>
        <v>0</v>
      </c>
      <c r="W296" s="160"/>
      <c r="X296" s="150"/>
      <c r="Y296" s="150"/>
      <c r="Z296" s="150"/>
      <c r="AA296" s="150"/>
      <c r="AB296" s="150"/>
      <c r="AC296" s="150"/>
      <c r="AD296" s="150"/>
      <c r="AE296" s="150"/>
      <c r="AF296" s="150"/>
      <c r="AG296" s="150" t="s">
        <v>499</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ht="33.75" outlineLevel="1" x14ac:dyDescent="0.2">
      <c r="A298" s="174">
        <v>69</v>
      </c>
      <c r="B298" s="175" t="s">
        <v>3075</v>
      </c>
      <c r="C298" s="185" t="s">
        <v>2986</v>
      </c>
      <c r="D298" s="176" t="s">
        <v>0</v>
      </c>
      <c r="E298" s="177">
        <v>4</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342</v>
      </c>
      <c r="T298" s="180" t="s">
        <v>311</v>
      </c>
      <c r="U298" s="160">
        <v>0</v>
      </c>
      <c r="V298" s="160">
        <f>ROUND(E298*U298,2)</f>
        <v>0</v>
      </c>
      <c r="W298" s="160"/>
      <c r="X298" s="150"/>
      <c r="Y298" s="150"/>
      <c r="Z298" s="150"/>
      <c r="AA298" s="150"/>
      <c r="AB298" s="150"/>
      <c r="AC298" s="150"/>
      <c r="AD298" s="150"/>
      <c r="AE298" s="150"/>
      <c r="AF298" s="150"/>
      <c r="AG298" s="150" t="s">
        <v>499</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315</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70</v>
      </c>
      <c r="B300" s="175" t="s">
        <v>3076</v>
      </c>
      <c r="C300" s="185" t="s">
        <v>2992</v>
      </c>
      <c r="D300" s="176" t="s">
        <v>0</v>
      </c>
      <c r="E300" s="177">
        <v>6</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342</v>
      </c>
      <c r="T300" s="180" t="s">
        <v>311</v>
      </c>
      <c r="U300" s="160">
        <v>0</v>
      </c>
      <c r="V300" s="160">
        <f>ROUND(E300*U300,2)</f>
        <v>0</v>
      </c>
      <c r="W300" s="160"/>
      <c r="X300" s="150"/>
      <c r="Y300" s="150"/>
      <c r="Z300" s="150"/>
      <c r="AA300" s="150"/>
      <c r="AB300" s="150"/>
      <c r="AC300" s="150"/>
      <c r="AD300" s="150"/>
      <c r="AE300" s="150"/>
      <c r="AF300" s="150"/>
      <c r="AG300" s="150" t="s">
        <v>499</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3077</v>
      </c>
      <c r="D301" s="165"/>
      <c r="E301" s="166"/>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335</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150</v>
      </c>
      <c r="D302" s="165"/>
      <c r="E302" s="166">
        <v>6</v>
      </c>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335</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6"/>
      <c r="D303" s="247"/>
      <c r="E303" s="247"/>
      <c r="F303" s="247"/>
      <c r="G303" s="247"/>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315</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71</v>
      </c>
      <c r="B304" s="175" t="s">
        <v>3078</v>
      </c>
      <c r="C304" s="185" t="s">
        <v>3079</v>
      </c>
      <c r="D304" s="176" t="s">
        <v>929</v>
      </c>
      <c r="E304" s="177">
        <v>1</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342</v>
      </c>
      <c r="T304" s="180" t="s">
        <v>311</v>
      </c>
      <c r="U304" s="160">
        <v>0</v>
      </c>
      <c r="V304" s="160">
        <f>ROUND(E304*U304,2)</f>
        <v>0</v>
      </c>
      <c r="W304" s="160"/>
      <c r="X304" s="150"/>
      <c r="Y304" s="150"/>
      <c r="Z304" s="150"/>
      <c r="AA304" s="150"/>
      <c r="AB304" s="150"/>
      <c r="AC304" s="150"/>
      <c r="AD304" s="150"/>
      <c r="AE304" s="150"/>
      <c r="AF304" s="150"/>
      <c r="AG304" s="150" t="s">
        <v>499</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42"/>
      <c r="D305" s="243"/>
      <c r="E305" s="243"/>
      <c r="F305" s="243"/>
      <c r="G305" s="243"/>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315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74">
        <v>72</v>
      </c>
      <c r="B306" s="175" t="s">
        <v>3080</v>
      </c>
      <c r="C306" s="185" t="s">
        <v>3081</v>
      </c>
      <c r="D306" s="176" t="s">
        <v>929</v>
      </c>
      <c r="E306" s="177">
        <v>1</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c r="S306" s="179" t="s">
        <v>342</v>
      </c>
      <c r="T306" s="180" t="s">
        <v>311</v>
      </c>
      <c r="U306" s="160">
        <v>0</v>
      </c>
      <c r="V306" s="160">
        <f>ROUND(E306*U306,2)</f>
        <v>0</v>
      </c>
      <c r="W306" s="160"/>
      <c r="X306" s="150"/>
      <c r="Y306" s="150"/>
      <c r="Z306" s="150"/>
      <c r="AA306" s="150"/>
      <c r="AB306" s="150"/>
      <c r="AC306" s="150"/>
      <c r="AD306" s="150"/>
      <c r="AE306" s="150"/>
      <c r="AF306" s="150"/>
      <c r="AG306" s="150" t="s">
        <v>499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2881</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335</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2978</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335</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92</v>
      </c>
      <c r="D309" s="165"/>
      <c r="E309" s="166">
        <v>1</v>
      </c>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335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6"/>
      <c r="D310" s="247"/>
      <c r="E310" s="247"/>
      <c r="F310" s="247"/>
      <c r="G310" s="247"/>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315</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2.5" outlineLevel="1" x14ac:dyDescent="0.2">
      <c r="A311" s="174">
        <v>73</v>
      </c>
      <c r="B311" s="175" t="s">
        <v>3082</v>
      </c>
      <c r="C311" s="185" t="s">
        <v>3083</v>
      </c>
      <c r="D311" s="176" t="s">
        <v>929</v>
      </c>
      <c r="E311" s="177">
        <v>1</v>
      </c>
      <c r="F311" s="178"/>
      <c r="G311" s="179">
        <f>ROUND(E311*F311,2)</f>
        <v>0</v>
      </c>
      <c r="H311" s="178"/>
      <c r="I311" s="179">
        <f>ROUND(E311*H311,2)</f>
        <v>0</v>
      </c>
      <c r="J311" s="178"/>
      <c r="K311" s="179">
        <f>ROUND(E311*J311,2)</f>
        <v>0</v>
      </c>
      <c r="L311" s="179">
        <v>21</v>
      </c>
      <c r="M311" s="179">
        <f>G311*(1+L311/100)</f>
        <v>0</v>
      </c>
      <c r="N311" s="179">
        <v>0</v>
      </c>
      <c r="O311" s="179">
        <f>ROUND(E311*N311,2)</f>
        <v>0</v>
      </c>
      <c r="P311" s="179">
        <v>0</v>
      </c>
      <c r="Q311" s="179">
        <f>ROUND(E311*P311,2)</f>
        <v>0</v>
      </c>
      <c r="R311" s="179"/>
      <c r="S311" s="179" t="s">
        <v>342</v>
      </c>
      <c r="T311" s="180" t="s">
        <v>311</v>
      </c>
      <c r="U311" s="160">
        <v>0</v>
      </c>
      <c r="V311" s="160">
        <f>ROUND(E311*U311,2)</f>
        <v>0</v>
      </c>
      <c r="W311" s="160"/>
      <c r="X311" s="150"/>
      <c r="Y311" s="150"/>
      <c r="Z311" s="150"/>
      <c r="AA311" s="150"/>
      <c r="AB311" s="150"/>
      <c r="AC311" s="150"/>
      <c r="AD311" s="150"/>
      <c r="AE311" s="150"/>
      <c r="AF311" s="150"/>
      <c r="AG311" s="150" t="s">
        <v>1963</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2"/>
      <c r="D312" s="243"/>
      <c r="E312" s="243"/>
      <c r="F312" s="243"/>
      <c r="G312" s="243"/>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315</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ht="22.5" outlineLevel="1" x14ac:dyDescent="0.2">
      <c r="A313" s="174">
        <v>74</v>
      </c>
      <c r="B313" s="175" t="s">
        <v>3084</v>
      </c>
      <c r="C313" s="185" t="s">
        <v>3085</v>
      </c>
      <c r="D313" s="176" t="s">
        <v>460</v>
      </c>
      <c r="E313" s="177">
        <v>68</v>
      </c>
      <c r="F313" s="178"/>
      <c r="G313" s="179">
        <f>ROUND(E313*F313,2)</f>
        <v>0</v>
      </c>
      <c r="H313" s="178"/>
      <c r="I313" s="179">
        <f>ROUND(E313*H313,2)</f>
        <v>0</v>
      </c>
      <c r="J313" s="178"/>
      <c r="K313" s="179">
        <f>ROUND(E313*J313,2)</f>
        <v>0</v>
      </c>
      <c r="L313" s="179">
        <v>21</v>
      </c>
      <c r="M313" s="179">
        <f>G313*(1+L313/100)</f>
        <v>0</v>
      </c>
      <c r="N313" s="179">
        <v>0</v>
      </c>
      <c r="O313" s="179">
        <f>ROUND(E313*N313,2)</f>
        <v>0</v>
      </c>
      <c r="P313" s="179">
        <v>0</v>
      </c>
      <c r="Q313" s="179">
        <f>ROUND(E313*P313,2)</f>
        <v>0</v>
      </c>
      <c r="R313" s="179"/>
      <c r="S313" s="179" t="s">
        <v>342</v>
      </c>
      <c r="T313" s="180" t="s">
        <v>311</v>
      </c>
      <c r="U313" s="160">
        <v>0</v>
      </c>
      <c r="V313" s="160">
        <f>ROUND(E313*U313,2)</f>
        <v>0</v>
      </c>
      <c r="W313" s="160"/>
      <c r="X313" s="150"/>
      <c r="Y313" s="150"/>
      <c r="Z313" s="150"/>
      <c r="AA313" s="150"/>
      <c r="AB313" s="150"/>
      <c r="AC313" s="150"/>
      <c r="AD313" s="150"/>
      <c r="AE313" s="150"/>
      <c r="AF313" s="150"/>
      <c r="AG313" s="150" t="s">
        <v>1963</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2881</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335</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2978</v>
      </c>
      <c r="D315" s="165"/>
      <c r="E315" s="166"/>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335</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1412</v>
      </c>
      <c r="D316" s="165"/>
      <c r="E316" s="166">
        <v>68</v>
      </c>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335</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6"/>
      <c r="D317" s="247"/>
      <c r="E317" s="247"/>
      <c r="F317" s="247"/>
      <c r="G317" s="247"/>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315</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75</v>
      </c>
      <c r="B318" s="175" t="s">
        <v>3086</v>
      </c>
      <c r="C318" s="185" t="s">
        <v>3087</v>
      </c>
      <c r="D318" s="176" t="s">
        <v>929</v>
      </c>
      <c r="E318" s="177">
        <v>1</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342</v>
      </c>
      <c r="T318" s="180" t="s">
        <v>311</v>
      </c>
      <c r="U318" s="160">
        <v>0</v>
      </c>
      <c r="V318" s="160">
        <f>ROUND(E318*U318,2)</f>
        <v>0</v>
      </c>
      <c r="W318" s="160"/>
      <c r="X318" s="150"/>
      <c r="Y318" s="150"/>
      <c r="Z318" s="150"/>
      <c r="AA318" s="150"/>
      <c r="AB318" s="150"/>
      <c r="AC318" s="150"/>
      <c r="AD318" s="150"/>
      <c r="AE318" s="150"/>
      <c r="AF318" s="150"/>
      <c r="AG318" s="150" t="s">
        <v>1963</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2"/>
      <c r="D319" s="243"/>
      <c r="E319" s="243"/>
      <c r="F319" s="243"/>
      <c r="G319" s="243"/>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315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33.75" outlineLevel="1" x14ac:dyDescent="0.2">
      <c r="A320" s="174">
        <v>76</v>
      </c>
      <c r="B320" s="175" t="s">
        <v>3088</v>
      </c>
      <c r="C320" s="185" t="s">
        <v>3056</v>
      </c>
      <c r="D320" s="176" t="s">
        <v>0</v>
      </c>
      <c r="E320" s="177">
        <v>5</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342</v>
      </c>
      <c r="T320" s="180" t="s">
        <v>311</v>
      </c>
      <c r="U320" s="160">
        <v>0</v>
      </c>
      <c r="V320" s="160">
        <f>ROUND(E320*U320,2)</f>
        <v>0</v>
      </c>
      <c r="W320" s="160"/>
      <c r="X320" s="150"/>
      <c r="Y320" s="150"/>
      <c r="Z320" s="150"/>
      <c r="AA320" s="150"/>
      <c r="AB320" s="150"/>
      <c r="AC320" s="150"/>
      <c r="AD320" s="150"/>
      <c r="AE320" s="150"/>
      <c r="AF320" s="150"/>
      <c r="AG320" s="150" t="s">
        <v>1963</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2"/>
      <c r="D321" s="243"/>
      <c r="E321" s="243"/>
      <c r="F321" s="243"/>
      <c r="G321" s="243"/>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315</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74">
        <v>77</v>
      </c>
      <c r="B322" s="175" t="s">
        <v>3089</v>
      </c>
      <c r="C322" s="185" t="s">
        <v>3090</v>
      </c>
      <c r="D322" s="176" t="s">
        <v>929</v>
      </c>
      <c r="E322" s="177">
        <v>1</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342</v>
      </c>
      <c r="T322" s="180" t="s">
        <v>311</v>
      </c>
      <c r="U322" s="160">
        <v>0</v>
      </c>
      <c r="V322" s="160">
        <f>ROUND(E322*U322,2)</f>
        <v>0</v>
      </c>
      <c r="W322" s="160"/>
      <c r="X322" s="150"/>
      <c r="Y322" s="150"/>
      <c r="Z322" s="150"/>
      <c r="AA322" s="150"/>
      <c r="AB322" s="150"/>
      <c r="AC322" s="150"/>
      <c r="AD322" s="150"/>
      <c r="AE322" s="150"/>
      <c r="AF322" s="150"/>
      <c r="AG322" s="150" t="s">
        <v>1963</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2"/>
      <c r="D323" s="243"/>
      <c r="E323" s="243"/>
      <c r="F323" s="243"/>
      <c r="G323" s="243"/>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315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74">
        <v>78</v>
      </c>
      <c r="B324" s="175" t="s">
        <v>3091</v>
      </c>
      <c r="C324" s="185" t="s">
        <v>3092</v>
      </c>
      <c r="D324" s="176" t="s">
        <v>929</v>
      </c>
      <c r="E324" s="177">
        <v>1</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342</v>
      </c>
      <c r="T324" s="180" t="s">
        <v>311</v>
      </c>
      <c r="U324" s="160">
        <v>0</v>
      </c>
      <c r="V324" s="160">
        <f>ROUND(E324*U324,2)</f>
        <v>0</v>
      </c>
      <c r="W324" s="160"/>
      <c r="X324" s="150"/>
      <c r="Y324" s="150"/>
      <c r="Z324" s="150"/>
      <c r="AA324" s="150"/>
      <c r="AB324" s="150"/>
      <c r="AC324" s="150"/>
      <c r="AD324" s="150"/>
      <c r="AE324" s="150"/>
      <c r="AF324" s="150"/>
      <c r="AG324" s="150" t="s">
        <v>1963</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2"/>
      <c r="D325" s="243"/>
      <c r="E325" s="243"/>
      <c r="F325" s="243"/>
      <c r="G325" s="243"/>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315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22.5" outlineLevel="1" x14ac:dyDescent="0.2">
      <c r="A326" s="174">
        <v>79</v>
      </c>
      <c r="B326" s="175" t="s">
        <v>3093</v>
      </c>
      <c r="C326" s="185" t="s">
        <v>3094</v>
      </c>
      <c r="D326" s="176" t="s">
        <v>929</v>
      </c>
      <c r="E326" s="177">
        <v>1</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342</v>
      </c>
      <c r="T326" s="180" t="s">
        <v>311</v>
      </c>
      <c r="U326" s="160">
        <v>0</v>
      </c>
      <c r="V326" s="160">
        <f>ROUND(E326*U326,2)</f>
        <v>0</v>
      </c>
      <c r="W326" s="160"/>
      <c r="X326" s="150"/>
      <c r="Y326" s="150"/>
      <c r="Z326" s="150"/>
      <c r="AA326" s="150"/>
      <c r="AB326" s="150"/>
      <c r="AC326" s="150"/>
      <c r="AD326" s="150"/>
      <c r="AE326" s="150"/>
      <c r="AF326" s="150"/>
      <c r="AG326" s="150" t="s">
        <v>1963</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2"/>
      <c r="D327" s="243"/>
      <c r="E327" s="243"/>
      <c r="F327" s="243"/>
      <c r="G327" s="243"/>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ht="22.5" outlineLevel="1" x14ac:dyDescent="0.2">
      <c r="A328" s="174">
        <v>80</v>
      </c>
      <c r="B328" s="175" t="s">
        <v>3095</v>
      </c>
      <c r="C328" s="185" t="s">
        <v>3096</v>
      </c>
      <c r="D328" s="176" t="s">
        <v>929</v>
      </c>
      <c r="E328" s="177">
        <v>3</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c r="S328" s="179" t="s">
        <v>342</v>
      </c>
      <c r="T328" s="180" t="s">
        <v>311</v>
      </c>
      <c r="U328" s="160">
        <v>0</v>
      </c>
      <c r="V328" s="160">
        <f>ROUND(E328*U328,2)</f>
        <v>0</v>
      </c>
      <c r="W328" s="160"/>
      <c r="X328" s="150"/>
      <c r="Y328" s="150"/>
      <c r="Z328" s="150"/>
      <c r="AA328" s="150"/>
      <c r="AB328" s="150"/>
      <c r="AC328" s="150"/>
      <c r="AD328" s="150"/>
      <c r="AE328" s="150"/>
      <c r="AF328" s="150"/>
      <c r="AG328" s="150" t="s">
        <v>1963</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2881</v>
      </c>
      <c r="D329" s="165"/>
      <c r="E329" s="166"/>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335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2978</v>
      </c>
      <c r="D330" s="165"/>
      <c r="E330" s="166"/>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335</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132</v>
      </c>
      <c r="D331" s="165"/>
      <c r="E331" s="166">
        <v>3</v>
      </c>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335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6"/>
      <c r="D332" s="247"/>
      <c r="E332" s="247"/>
      <c r="F332" s="247"/>
      <c r="G332" s="247"/>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315</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4">
        <v>81</v>
      </c>
      <c r="B333" s="175" t="s">
        <v>3097</v>
      </c>
      <c r="C333" s="185" t="s">
        <v>3098</v>
      </c>
      <c r="D333" s="176" t="s">
        <v>929</v>
      </c>
      <c r="E333" s="177">
        <v>3</v>
      </c>
      <c r="F333" s="178"/>
      <c r="G333" s="179">
        <f>ROUND(E333*F333,2)</f>
        <v>0</v>
      </c>
      <c r="H333" s="178"/>
      <c r="I333" s="179">
        <f>ROUND(E333*H333,2)</f>
        <v>0</v>
      </c>
      <c r="J333" s="178"/>
      <c r="K333" s="179">
        <f>ROUND(E333*J333,2)</f>
        <v>0</v>
      </c>
      <c r="L333" s="179">
        <v>21</v>
      </c>
      <c r="M333" s="179">
        <f>G333*(1+L333/100)</f>
        <v>0</v>
      </c>
      <c r="N333" s="179">
        <v>0</v>
      </c>
      <c r="O333" s="179">
        <f>ROUND(E333*N333,2)</f>
        <v>0</v>
      </c>
      <c r="P333" s="179">
        <v>0</v>
      </c>
      <c r="Q333" s="179">
        <f>ROUND(E333*P333,2)</f>
        <v>0</v>
      </c>
      <c r="R333" s="179"/>
      <c r="S333" s="179" t="s">
        <v>342</v>
      </c>
      <c r="T333" s="180" t="s">
        <v>311</v>
      </c>
      <c r="U333" s="160">
        <v>0</v>
      </c>
      <c r="V333" s="160">
        <f>ROUND(E333*U333,2)</f>
        <v>0</v>
      </c>
      <c r="W333" s="160"/>
      <c r="X333" s="150"/>
      <c r="Y333" s="150"/>
      <c r="Z333" s="150"/>
      <c r="AA333" s="150"/>
      <c r="AB333" s="150"/>
      <c r="AC333" s="150"/>
      <c r="AD333" s="150"/>
      <c r="AE333" s="150"/>
      <c r="AF333" s="150"/>
      <c r="AG333" s="150" t="s">
        <v>1963</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2881</v>
      </c>
      <c r="D334" s="165"/>
      <c r="E334" s="166"/>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335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2978</v>
      </c>
      <c r="D335" s="165"/>
      <c r="E335" s="166"/>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335</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132</v>
      </c>
      <c r="D336" s="165"/>
      <c r="E336" s="166">
        <v>3</v>
      </c>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335</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6"/>
      <c r="D337" s="247"/>
      <c r="E337" s="247"/>
      <c r="F337" s="247"/>
      <c r="G337" s="247"/>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315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x14ac:dyDescent="0.2">
      <c r="A338" s="168" t="s">
        <v>305</v>
      </c>
      <c r="B338" s="169" t="s">
        <v>138</v>
      </c>
      <c r="C338" s="184" t="s">
        <v>139</v>
      </c>
      <c r="D338" s="170"/>
      <c r="E338" s="171"/>
      <c r="F338" s="172"/>
      <c r="G338" s="172">
        <f>SUMIF(AG339:AG380,"&lt;&gt;NOR",G339:G380)</f>
        <v>0</v>
      </c>
      <c r="H338" s="172"/>
      <c r="I338" s="172">
        <f>SUM(I339:I380)</f>
        <v>0</v>
      </c>
      <c r="J338" s="172"/>
      <c r="K338" s="172">
        <f>SUM(K339:K380)</f>
        <v>0</v>
      </c>
      <c r="L338" s="172"/>
      <c r="M338" s="172">
        <f>SUM(M339:M380)</f>
        <v>0</v>
      </c>
      <c r="N338" s="172"/>
      <c r="O338" s="172">
        <f>SUM(O339:O380)</f>
        <v>0</v>
      </c>
      <c r="P338" s="172"/>
      <c r="Q338" s="172">
        <f>SUM(Q339:Q380)</f>
        <v>0</v>
      </c>
      <c r="R338" s="172"/>
      <c r="S338" s="172"/>
      <c r="T338" s="173"/>
      <c r="U338" s="167"/>
      <c r="V338" s="167">
        <f>SUM(V339:V380)</f>
        <v>0</v>
      </c>
      <c r="W338" s="167"/>
      <c r="AG338" t="s">
        <v>306</v>
      </c>
    </row>
    <row r="339" spans="1:60" outlineLevel="1" x14ac:dyDescent="0.2">
      <c r="A339" s="174">
        <v>82</v>
      </c>
      <c r="B339" s="175" t="s">
        <v>3099</v>
      </c>
      <c r="C339" s="185" t="s">
        <v>2966</v>
      </c>
      <c r="D339" s="176" t="s">
        <v>460</v>
      </c>
      <c r="E339" s="177">
        <v>62</v>
      </c>
      <c r="F339" s="178"/>
      <c r="G339" s="179">
        <f>ROUND(E339*F339,2)</f>
        <v>0</v>
      </c>
      <c r="H339" s="178"/>
      <c r="I339" s="179">
        <f>ROUND(E339*H339,2)</f>
        <v>0</v>
      </c>
      <c r="J339" s="178"/>
      <c r="K339" s="179">
        <f>ROUND(E339*J339,2)</f>
        <v>0</v>
      </c>
      <c r="L339" s="179">
        <v>21</v>
      </c>
      <c r="M339" s="179">
        <f>G339*(1+L339/100)</f>
        <v>0</v>
      </c>
      <c r="N339" s="179">
        <v>0</v>
      </c>
      <c r="O339" s="179">
        <f>ROUND(E339*N339,2)</f>
        <v>0</v>
      </c>
      <c r="P339" s="179">
        <v>0</v>
      </c>
      <c r="Q339" s="179">
        <f>ROUND(E339*P339,2)</f>
        <v>0</v>
      </c>
      <c r="R339" s="179"/>
      <c r="S339" s="179" t="s">
        <v>342</v>
      </c>
      <c r="T339" s="180" t="s">
        <v>311</v>
      </c>
      <c r="U339" s="160">
        <v>0</v>
      </c>
      <c r="V339" s="160">
        <f>ROUND(E339*U339,2)</f>
        <v>0</v>
      </c>
      <c r="W339" s="160"/>
      <c r="X339" s="150"/>
      <c r="Y339" s="150"/>
      <c r="Z339" s="150"/>
      <c r="AA339" s="150"/>
      <c r="AB339" s="150"/>
      <c r="AC339" s="150"/>
      <c r="AD339" s="150"/>
      <c r="AE339" s="150"/>
      <c r="AF339" s="150"/>
      <c r="AG339" s="150" t="s">
        <v>499</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42"/>
      <c r="D340" s="243"/>
      <c r="E340" s="243"/>
      <c r="F340" s="243"/>
      <c r="G340" s="243"/>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315</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74">
        <v>83</v>
      </c>
      <c r="B341" s="175" t="s">
        <v>3100</v>
      </c>
      <c r="C341" s="185" t="s">
        <v>2970</v>
      </c>
      <c r="D341" s="176" t="s">
        <v>929</v>
      </c>
      <c r="E341" s="177">
        <v>458</v>
      </c>
      <c r="F341" s="178"/>
      <c r="G341" s="179">
        <f>ROUND(E341*F341,2)</f>
        <v>0</v>
      </c>
      <c r="H341" s="178"/>
      <c r="I341" s="179">
        <f>ROUND(E341*H341,2)</f>
        <v>0</v>
      </c>
      <c r="J341" s="178"/>
      <c r="K341" s="179">
        <f>ROUND(E341*J341,2)</f>
        <v>0</v>
      </c>
      <c r="L341" s="179">
        <v>21</v>
      </c>
      <c r="M341" s="179">
        <f>G341*(1+L341/100)</f>
        <v>0</v>
      </c>
      <c r="N341" s="179">
        <v>0</v>
      </c>
      <c r="O341" s="179">
        <f>ROUND(E341*N341,2)</f>
        <v>0</v>
      </c>
      <c r="P341" s="179">
        <v>0</v>
      </c>
      <c r="Q341" s="179">
        <f>ROUND(E341*P341,2)</f>
        <v>0</v>
      </c>
      <c r="R341" s="179"/>
      <c r="S341" s="179" t="s">
        <v>342</v>
      </c>
      <c r="T341" s="180" t="s">
        <v>311</v>
      </c>
      <c r="U341" s="160">
        <v>0</v>
      </c>
      <c r="V341" s="160">
        <f>ROUND(E341*U341,2)</f>
        <v>0</v>
      </c>
      <c r="W341" s="160"/>
      <c r="X341" s="150"/>
      <c r="Y341" s="150"/>
      <c r="Z341" s="150"/>
      <c r="AA341" s="150"/>
      <c r="AB341" s="150"/>
      <c r="AC341" s="150"/>
      <c r="AD341" s="150"/>
      <c r="AE341" s="150"/>
      <c r="AF341" s="150"/>
      <c r="AG341" s="150" t="s">
        <v>499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2"/>
      <c r="D342" s="243"/>
      <c r="E342" s="243"/>
      <c r="F342" s="243"/>
      <c r="G342" s="243"/>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315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74">
        <v>84</v>
      </c>
      <c r="B343" s="175" t="s">
        <v>3101</v>
      </c>
      <c r="C343" s="185" t="s">
        <v>2975</v>
      </c>
      <c r="D343" s="176" t="s">
        <v>929</v>
      </c>
      <c r="E343" s="177">
        <v>301</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342</v>
      </c>
      <c r="T343" s="180" t="s">
        <v>311</v>
      </c>
      <c r="U343" s="160">
        <v>0</v>
      </c>
      <c r="V343" s="160">
        <f>ROUND(E343*U343,2)</f>
        <v>0</v>
      </c>
      <c r="W343" s="160"/>
      <c r="X343" s="150"/>
      <c r="Y343" s="150"/>
      <c r="Z343" s="150"/>
      <c r="AA343" s="150"/>
      <c r="AB343" s="150"/>
      <c r="AC343" s="150"/>
      <c r="AD343" s="150"/>
      <c r="AE343" s="150"/>
      <c r="AF343" s="150"/>
      <c r="AG343" s="150" t="s">
        <v>499</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2881</v>
      </c>
      <c r="D344" s="165"/>
      <c r="E344" s="166"/>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335</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2978</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335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2264</v>
      </c>
      <c r="D346" s="165"/>
      <c r="E346" s="166">
        <v>301</v>
      </c>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335</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6"/>
      <c r="D347" s="247"/>
      <c r="E347" s="247"/>
      <c r="F347" s="247"/>
      <c r="G347" s="247"/>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74">
        <v>85</v>
      </c>
      <c r="B348" s="175" t="s">
        <v>3102</v>
      </c>
      <c r="C348" s="185" t="s">
        <v>2984</v>
      </c>
      <c r="D348" s="176" t="s">
        <v>1339</v>
      </c>
      <c r="E348" s="177">
        <v>4</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342</v>
      </c>
      <c r="T348" s="180" t="s">
        <v>311</v>
      </c>
      <c r="U348" s="160">
        <v>0</v>
      </c>
      <c r="V348" s="160">
        <f>ROUND(E348*U348,2)</f>
        <v>0</v>
      </c>
      <c r="W348" s="160"/>
      <c r="X348" s="150"/>
      <c r="Y348" s="150"/>
      <c r="Z348" s="150"/>
      <c r="AA348" s="150"/>
      <c r="AB348" s="150"/>
      <c r="AC348" s="150"/>
      <c r="AD348" s="150"/>
      <c r="AE348" s="150"/>
      <c r="AF348" s="150"/>
      <c r="AG348" s="150" t="s">
        <v>499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2"/>
      <c r="D349" s="243"/>
      <c r="E349" s="243"/>
      <c r="F349" s="243"/>
      <c r="G349" s="243"/>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315</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ht="33.75" outlineLevel="1" x14ac:dyDescent="0.2">
      <c r="A350" s="174">
        <v>86</v>
      </c>
      <c r="B350" s="175" t="s">
        <v>3103</v>
      </c>
      <c r="C350" s="185" t="s">
        <v>2986</v>
      </c>
      <c r="D350" s="176" t="s">
        <v>0</v>
      </c>
      <c r="E350" s="177">
        <v>4</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342</v>
      </c>
      <c r="T350" s="180" t="s">
        <v>311</v>
      </c>
      <c r="U350" s="160">
        <v>0</v>
      </c>
      <c r="V350" s="160">
        <f>ROUND(E350*U350,2)</f>
        <v>0</v>
      </c>
      <c r="W350" s="160"/>
      <c r="X350" s="150"/>
      <c r="Y350" s="150"/>
      <c r="Z350" s="150"/>
      <c r="AA350" s="150"/>
      <c r="AB350" s="150"/>
      <c r="AC350" s="150"/>
      <c r="AD350" s="150"/>
      <c r="AE350" s="150"/>
      <c r="AF350" s="150"/>
      <c r="AG350" s="150" t="s">
        <v>499</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2"/>
      <c r="D351" s="243"/>
      <c r="E351" s="243"/>
      <c r="F351" s="243"/>
      <c r="G351" s="243"/>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87</v>
      </c>
      <c r="B352" s="175" t="s">
        <v>3104</v>
      </c>
      <c r="C352" s="185" t="s">
        <v>2992</v>
      </c>
      <c r="D352" s="176" t="s">
        <v>0</v>
      </c>
      <c r="E352" s="177">
        <v>6</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342</v>
      </c>
      <c r="T352" s="180" t="s">
        <v>311</v>
      </c>
      <c r="U352" s="160">
        <v>0</v>
      </c>
      <c r="V352" s="160">
        <f>ROUND(E352*U352,2)</f>
        <v>0</v>
      </c>
      <c r="W352" s="160"/>
      <c r="X352" s="150"/>
      <c r="Y352" s="150"/>
      <c r="Z352" s="150"/>
      <c r="AA352" s="150"/>
      <c r="AB352" s="150"/>
      <c r="AC352" s="150"/>
      <c r="AD352" s="150"/>
      <c r="AE352" s="150"/>
      <c r="AF352" s="150"/>
      <c r="AG352" s="150" t="s">
        <v>499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2"/>
      <c r="D353" s="243"/>
      <c r="E353" s="243"/>
      <c r="F353" s="243"/>
      <c r="G353" s="243"/>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315</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88</v>
      </c>
      <c r="B354" s="175" t="s">
        <v>3105</v>
      </c>
      <c r="C354" s="185" t="s">
        <v>2972</v>
      </c>
      <c r="D354" s="176" t="s">
        <v>929</v>
      </c>
      <c r="E354" s="177">
        <v>4</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342</v>
      </c>
      <c r="T354" s="180" t="s">
        <v>311</v>
      </c>
      <c r="U354" s="160">
        <v>0</v>
      </c>
      <c r="V354" s="160">
        <f>ROUND(E354*U354,2)</f>
        <v>0</v>
      </c>
      <c r="W354" s="160"/>
      <c r="X354" s="150"/>
      <c r="Y354" s="150"/>
      <c r="Z354" s="150"/>
      <c r="AA354" s="150"/>
      <c r="AB354" s="150"/>
      <c r="AC354" s="150"/>
      <c r="AD354" s="150"/>
      <c r="AE354" s="150"/>
      <c r="AF354" s="150"/>
      <c r="AG354" s="150" t="s">
        <v>499</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2881</v>
      </c>
      <c r="D355" s="165"/>
      <c r="E355" s="166"/>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335</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2978</v>
      </c>
      <c r="D356" s="165"/>
      <c r="E356" s="166"/>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335</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142</v>
      </c>
      <c r="D357" s="165"/>
      <c r="E357" s="166">
        <v>4</v>
      </c>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335</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6"/>
      <c r="D358" s="247"/>
      <c r="E358" s="247"/>
      <c r="F358" s="247"/>
      <c r="G358" s="247"/>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315</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74">
        <v>89</v>
      </c>
      <c r="B359" s="175" t="s">
        <v>3106</v>
      </c>
      <c r="C359" s="185" t="s">
        <v>2958</v>
      </c>
      <c r="D359" s="176" t="s">
        <v>929</v>
      </c>
      <c r="E359" s="177">
        <v>128</v>
      </c>
      <c r="F359" s="178"/>
      <c r="G359" s="179">
        <f>ROUND(E359*F359,2)</f>
        <v>0</v>
      </c>
      <c r="H359" s="178"/>
      <c r="I359" s="179">
        <f>ROUND(E359*H359,2)</f>
        <v>0</v>
      </c>
      <c r="J359" s="178"/>
      <c r="K359" s="179">
        <f>ROUND(E359*J359,2)</f>
        <v>0</v>
      </c>
      <c r="L359" s="179">
        <v>21</v>
      </c>
      <c r="M359" s="179">
        <f>G359*(1+L359/100)</f>
        <v>0</v>
      </c>
      <c r="N359" s="179">
        <v>0</v>
      </c>
      <c r="O359" s="179">
        <f>ROUND(E359*N359,2)</f>
        <v>0</v>
      </c>
      <c r="P359" s="179">
        <v>0</v>
      </c>
      <c r="Q359" s="179">
        <f>ROUND(E359*P359,2)</f>
        <v>0</v>
      </c>
      <c r="R359" s="179"/>
      <c r="S359" s="179" t="s">
        <v>342</v>
      </c>
      <c r="T359" s="180" t="s">
        <v>311</v>
      </c>
      <c r="U359" s="160">
        <v>0</v>
      </c>
      <c r="V359" s="160">
        <f>ROUND(E359*U359,2)</f>
        <v>0</v>
      </c>
      <c r="W359" s="160"/>
      <c r="X359" s="150"/>
      <c r="Y359" s="150"/>
      <c r="Z359" s="150"/>
      <c r="AA359" s="150"/>
      <c r="AB359" s="150"/>
      <c r="AC359" s="150"/>
      <c r="AD359" s="150"/>
      <c r="AE359" s="150"/>
      <c r="AF359" s="150"/>
      <c r="AG359" s="150" t="s">
        <v>499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2"/>
      <c r="D360" s="243"/>
      <c r="E360" s="243"/>
      <c r="F360" s="243"/>
      <c r="G360" s="243"/>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315</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2.5" outlineLevel="1" x14ac:dyDescent="0.2">
      <c r="A361" s="174">
        <v>90</v>
      </c>
      <c r="B361" s="175" t="s">
        <v>3107</v>
      </c>
      <c r="C361" s="185" t="s">
        <v>2960</v>
      </c>
      <c r="D361" s="176" t="s">
        <v>460</v>
      </c>
      <c r="E361" s="177">
        <v>1281</v>
      </c>
      <c r="F361" s="178"/>
      <c r="G361" s="179">
        <f>ROUND(E361*F361,2)</f>
        <v>0</v>
      </c>
      <c r="H361" s="178"/>
      <c r="I361" s="179">
        <f>ROUND(E361*H361,2)</f>
        <v>0</v>
      </c>
      <c r="J361" s="178"/>
      <c r="K361" s="179">
        <f>ROUND(E361*J361,2)</f>
        <v>0</v>
      </c>
      <c r="L361" s="179">
        <v>21</v>
      </c>
      <c r="M361" s="179">
        <f>G361*(1+L361/100)</f>
        <v>0</v>
      </c>
      <c r="N361" s="179">
        <v>0</v>
      </c>
      <c r="O361" s="179">
        <f>ROUND(E361*N361,2)</f>
        <v>0</v>
      </c>
      <c r="P361" s="179">
        <v>0</v>
      </c>
      <c r="Q361" s="179">
        <f>ROUND(E361*P361,2)</f>
        <v>0</v>
      </c>
      <c r="R361" s="179"/>
      <c r="S361" s="179" t="s">
        <v>342</v>
      </c>
      <c r="T361" s="180" t="s">
        <v>311</v>
      </c>
      <c r="U361" s="160">
        <v>0</v>
      </c>
      <c r="V361" s="160">
        <f>ROUND(E361*U361,2)</f>
        <v>0</v>
      </c>
      <c r="W361" s="160"/>
      <c r="X361" s="150"/>
      <c r="Y361" s="150"/>
      <c r="Z361" s="150"/>
      <c r="AA361" s="150"/>
      <c r="AB361" s="150"/>
      <c r="AC361" s="150"/>
      <c r="AD361" s="150"/>
      <c r="AE361" s="150"/>
      <c r="AF361" s="150"/>
      <c r="AG361" s="150" t="s">
        <v>499</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2"/>
      <c r="D362" s="243"/>
      <c r="E362" s="243"/>
      <c r="F362" s="243"/>
      <c r="G362" s="243"/>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315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4">
        <v>91</v>
      </c>
      <c r="B363" s="175" t="s">
        <v>3108</v>
      </c>
      <c r="C363" s="185" t="s">
        <v>2962</v>
      </c>
      <c r="D363" s="176" t="s">
        <v>460</v>
      </c>
      <c r="E363" s="177">
        <v>121</v>
      </c>
      <c r="F363" s="178"/>
      <c r="G363" s="179">
        <f>ROUND(E363*F363,2)</f>
        <v>0</v>
      </c>
      <c r="H363" s="178"/>
      <c r="I363" s="179">
        <f>ROUND(E363*H363,2)</f>
        <v>0</v>
      </c>
      <c r="J363" s="178"/>
      <c r="K363" s="179">
        <f>ROUND(E363*J363,2)</f>
        <v>0</v>
      </c>
      <c r="L363" s="179">
        <v>21</v>
      </c>
      <c r="M363" s="179">
        <f>G363*(1+L363/100)</f>
        <v>0</v>
      </c>
      <c r="N363" s="179">
        <v>0</v>
      </c>
      <c r="O363" s="179">
        <f>ROUND(E363*N363,2)</f>
        <v>0</v>
      </c>
      <c r="P363" s="179">
        <v>0</v>
      </c>
      <c r="Q363" s="179">
        <f>ROUND(E363*P363,2)</f>
        <v>0</v>
      </c>
      <c r="R363" s="179"/>
      <c r="S363" s="179" t="s">
        <v>342</v>
      </c>
      <c r="T363" s="180" t="s">
        <v>311</v>
      </c>
      <c r="U363" s="160">
        <v>0</v>
      </c>
      <c r="V363" s="160">
        <f>ROUND(E363*U363,2)</f>
        <v>0</v>
      </c>
      <c r="W363" s="160"/>
      <c r="X363" s="150"/>
      <c r="Y363" s="150"/>
      <c r="Z363" s="150"/>
      <c r="AA363" s="150"/>
      <c r="AB363" s="150"/>
      <c r="AC363" s="150"/>
      <c r="AD363" s="150"/>
      <c r="AE363" s="150"/>
      <c r="AF363" s="150"/>
      <c r="AG363" s="150" t="s">
        <v>499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2"/>
      <c r="D364" s="243"/>
      <c r="E364" s="243"/>
      <c r="F364" s="243"/>
      <c r="G364" s="243"/>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315</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74">
        <v>92</v>
      </c>
      <c r="B365" s="175" t="s">
        <v>3109</v>
      </c>
      <c r="C365" s="185" t="s">
        <v>2964</v>
      </c>
      <c r="D365" s="176" t="s">
        <v>460</v>
      </c>
      <c r="E365" s="177">
        <v>86</v>
      </c>
      <c r="F365" s="178"/>
      <c r="G365" s="179">
        <f>ROUND(E365*F365,2)</f>
        <v>0</v>
      </c>
      <c r="H365" s="178"/>
      <c r="I365" s="179">
        <f>ROUND(E365*H365,2)</f>
        <v>0</v>
      </c>
      <c r="J365" s="178"/>
      <c r="K365" s="179">
        <f>ROUND(E365*J365,2)</f>
        <v>0</v>
      </c>
      <c r="L365" s="179">
        <v>21</v>
      </c>
      <c r="M365" s="179">
        <f>G365*(1+L365/100)</f>
        <v>0</v>
      </c>
      <c r="N365" s="179">
        <v>0</v>
      </c>
      <c r="O365" s="179">
        <f>ROUND(E365*N365,2)</f>
        <v>0</v>
      </c>
      <c r="P365" s="179">
        <v>0</v>
      </c>
      <c r="Q365" s="179">
        <f>ROUND(E365*P365,2)</f>
        <v>0</v>
      </c>
      <c r="R365" s="179"/>
      <c r="S365" s="179" t="s">
        <v>342</v>
      </c>
      <c r="T365" s="180" t="s">
        <v>311</v>
      </c>
      <c r="U365" s="160">
        <v>0</v>
      </c>
      <c r="V365" s="160">
        <f>ROUND(E365*U365,2)</f>
        <v>0</v>
      </c>
      <c r="W365" s="160"/>
      <c r="X365" s="150"/>
      <c r="Y365" s="150"/>
      <c r="Z365" s="150"/>
      <c r="AA365" s="150"/>
      <c r="AB365" s="150"/>
      <c r="AC365" s="150"/>
      <c r="AD365" s="150"/>
      <c r="AE365" s="150"/>
      <c r="AF365" s="150"/>
      <c r="AG365" s="150" t="s">
        <v>499</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2"/>
      <c r="D366" s="243"/>
      <c r="E366" s="243"/>
      <c r="F366" s="243"/>
      <c r="G366" s="243"/>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315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ht="33.75" outlineLevel="1" x14ac:dyDescent="0.2">
      <c r="A367" s="174">
        <v>93</v>
      </c>
      <c r="B367" s="175" t="s">
        <v>3110</v>
      </c>
      <c r="C367" s="185" t="s">
        <v>3111</v>
      </c>
      <c r="D367" s="176" t="s">
        <v>929</v>
      </c>
      <c r="E367" s="177">
        <v>2</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342</v>
      </c>
      <c r="T367" s="180" t="s">
        <v>311</v>
      </c>
      <c r="U367" s="160">
        <v>0</v>
      </c>
      <c r="V367" s="160">
        <f>ROUND(E367*U367,2)</f>
        <v>0</v>
      </c>
      <c r="W367" s="160"/>
      <c r="X367" s="150"/>
      <c r="Y367" s="150"/>
      <c r="Z367" s="150"/>
      <c r="AA367" s="150"/>
      <c r="AB367" s="150"/>
      <c r="AC367" s="150"/>
      <c r="AD367" s="150"/>
      <c r="AE367" s="150"/>
      <c r="AF367" s="150"/>
      <c r="AG367" s="150" t="s">
        <v>1963</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4" t="s">
        <v>3112</v>
      </c>
      <c r="D368" s="245"/>
      <c r="E368" s="245"/>
      <c r="F368" s="245"/>
      <c r="G368" s="245"/>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314</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6"/>
      <c r="D369" s="247"/>
      <c r="E369" s="247"/>
      <c r="F369" s="247"/>
      <c r="G369" s="247"/>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315</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ht="33.75" outlineLevel="1" x14ac:dyDescent="0.2">
      <c r="A370" s="174">
        <v>94</v>
      </c>
      <c r="B370" s="175" t="s">
        <v>3113</v>
      </c>
      <c r="C370" s="185" t="s">
        <v>3056</v>
      </c>
      <c r="D370" s="176" t="s">
        <v>0</v>
      </c>
      <c r="E370" s="177">
        <v>5</v>
      </c>
      <c r="F370" s="178"/>
      <c r="G370" s="179">
        <f>ROUND(E370*F370,2)</f>
        <v>0</v>
      </c>
      <c r="H370" s="178"/>
      <c r="I370" s="179">
        <f>ROUND(E370*H370,2)</f>
        <v>0</v>
      </c>
      <c r="J370" s="178"/>
      <c r="K370" s="179">
        <f>ROUND(E370*J370,2)</f>
        <v>0</v>
      </c>
      <c r="L370" s="179">
        <v>21</v>
      </c>
      <c r="M370" s="179">
        <f>G370*(1+L370/100)</f>
        <v>0</v>
      </c>
      <c r="N370" s="179">
        <v>0</v>
      </c>
      <c r="O370" s="179">
        <f>ROUND(E370*N370,2)</f>
        <v>0</v>
      </c>
      <c r="P370" s="179">
        <v>0</v>
      </c>
      <c r="Q370" s="179">
        <f>ROUND(E370*P370,2)</f>
        <v>0</v>
      </c>
      <c r="R370" s="179"/>
      <c r="S370" s="179" t="s">
        <v>342</v>
      </c>
      <c r="T370" s="180" t="s">
        <v>311</v>
      </c>
      <c r="U370" s="160">
        <v>0</v>
      </c>
      <c r="V370" s="160">
        <f>ROUND(E370*U370,2)</f>
        <v>0</v>
      </c>
      <c r="W370" s="160"/>
      <c r="X370" s="150"/>
      <c r="Y370" s="150"/>
      <c r="Z370" s="150"/>
      <c r="AA370" s="150"/>
      <c r="AB370" s="150"/>
      <c r="AC370" s="150"/>
      <c r="AD370" s="150"/>
      <c r="AE370" s="150"/>
      <c r="AF370" s="150"/>
      <c r="AG370" s="150" t="s">
        <v>1963</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2"/>
      <c r="D371" s="243"/>
      <c r="E371" s="243"/>
      <c r="F371" s="243"/>
      <c r="G371" s="243"/>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315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ht="33.75" outlineLevel="1" x14ac:dyDescent="0.2">
      <c r="A372" s="174">
        <v>95</v>
      </c>
      <c r="B372" s="175" t="s">
        <v>3114</v>
      </c>
      <c r="C372" s="185" t="s">
        <v>3115</v>
      </c>
      <c r="D372" s="176" t="s">
        <v>460</v>
      </c>
      <c r="E372" s="177">
        <v>871</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342</v>
      </c>
      <c r="T372" s="180" t="s">
        <v>311</v>
      </c>
      <c r="U372" s="160">
        <v>0</v>
      </c>
      <c r="V372" s="160">
        <f>ROUND(E372*U372,2)</f>
        <v>0</v>
      </c>
      <c r="W372" s="160"/>
      <c r="X372" s="150"/>
      <c r="Y372" s="150"/>
      <c r="Z372" s="150"/>
      <c r="AA372" s="150"/>
      <c r="AB372" s="150"/>
      <c r="AC372" s="150"/>
      <c r="AD372" s="150"/>
      <c r="AE372" s="150"/>
      <c r="AF372" s="150"/>
      <c r="AG372" s="150" t="s">
        <v>1963</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42"/>
      <c r="D373" s="243"/>
      <c r="E373" s="243"/>
      <c r="F373" s="243"/>
      <c r="G373" s="243"/>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315</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ht="22.5" outlineLevel="1" x14ac:dyDescent="0.2">
      <c r="A374" s="174">
        <v>96</v>
      </c>
      <c r="B374" s="175" t="s">
        <v>3116</v>
      </c>
      <c r="C374" s="185" t="s">
        <v>3117</v>
      </c>
      <c r="D374" s="176" t="s">
        <v>460</v>
      </c>
      <c r="E374" s="177">
        <v>131</v>
      </c>
      <c r="F374" s="178"/>
      <c r="G374" s="179">
        <f>ROUND(E374*F374,2)</f>
        <v>0</v>
      </c>
      <c r="H374" s="178"/>
      <c r="I374" s="179">
        <f>ROUND(E374*H374,2)</f>
        <v>0</v>
      </c>
      <c r="J374" s="178"/>
      <c r="K374" s="179">
        <f>ROUND(E374*J374,2)</f>
        <v>0</v>
      </c>
      <c r="L374" s="179">
        <v>21</v>
      </c>
      <c r="M374" s="179">
        <f>G374*(1+L374/100)</f>
        <v>0</v>
      </c>
      <c r="N374" s="179">
        <v>0</v>
      </c>
      <c r="O374" s="179">
        <f>ROUND(E374*N374,2)</f>
        <v>0</v>
      </c>
      <c r="P374" s="179">
        <v>0</v>
      </c>
      <c r="Q374" s="179">
        <f>ROUND(E374*P374,2)</f>
        <v>0</v>
      </c>
      <c r="R374" s="179"/>
      <c r="S374" s="179" t="s">
        <v>342</v>
      </c>
      <c r="T374" s="180" t="s">
        <v>311</v>
      </c>
      <c r="U374" s="160">
        <v>0</v>
      </c>
      <c r="V374" s="160">
        <f>ROUND(E374*U374,2)</f>
        <v>0</v>
      </c>
      <c r="W374" s="160"/>
      <c r="X374" s="150"/>
      <c r="Y374" s="150"/>
      <c r="Z374" s="150"/>
      <c r="AA374" s="150"/>
      <c r="AB374" s="150"/>
      <c r="AC374" s="150"/>
      <c r="AD374" s="150"/>
      <c r="AE374" s="150"/>
      <c r="AF374" s="150"/>
      <c r="AG374" s="150" t="s">
        <v>1963</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42"/>
      <c r="D375" s="243"/>
      <c r="E375" s="243"/>
      <c r="F375" s="243"/>
      <c r="G375" s="243"/>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315</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74">
        <v>97</v>
      </c>
      <c r="B376" s="175" t="s">
        <v>3118</v>
      </c>
      <c r="C376" s="185" t="s">
        <v>3119</v>
      </c>
      <c r="D376" s="176" t="s">
        <v>460</v>
      </c>
      <c r="E376" s="177">
        <v>165</v>
      </c>
      <c r="F376" s="178"/>
      <c r="G376" s="179">
        <f>ROUND(E376*F376,2)</f>
        <v>0</v>
      </c>
      <c r="H376" s="178"/>
      <c r="I376" s="179">
        <f>ROUND(E376*H376,2)</f>
        <v>0</v>
      </c>
      <c r="J376" s="178"/>
      <c r="K376" s="179">
        <f>ROUND(E376*J376,2)</f>
        <v>0</v>
      </c>
      <c r="L376" s="179">
        <v>21</v>
      </c>
      <c r="M376" s="179">
        <f>G376*(1+L376/100)</f>
        <v>0</v>
      </c>
      <c r="N376" s="179">
        <v>0</v>
      </c>
      <c r="O376" s="179">
        <f>ROUND(E376*N376,2)</f>
        <v>0</v>
      </c>
      <c r="P376" s="179">
        <v>0</v>
      </c>
      <c r="Q376" s="179">
        <f>ROUND(E376*P376,2)</f>
        <v>0</v>
      </c>
      <c r="R376" s="179"/>
      <c r="S376" s="179" t="s">
        <v>342</v>
      </c>
      <c r="T376" s="180" t="s">
        <v>311</v>
      </c>
      <c r="U376" s="160">
        <v>0</v>
      </c>
      <c r="V376" s="160">
        <f>ROUND(E376*U376,2)</f>
        <v>0</v>
      </c>
      <c r="W376" s="160"/>
      <c r="X376" s="150"/>
      <c r="Y376" s="150"/>
      <c r="Z376" s="150"/>
      <c r="AA376" s="150"/>
      <c r="AB376" s="150"/>
      <c r="AC376" s="150"/>
      <c r="AD376" s="150"/>
      <c r="AE376" s="150"/>
      <c r="AF376" s="150"/>
      <c r="AG376" s="150" t="s">
        <v>1963</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2881</v>
      </c>
      <c r="D377" s="165"/>
      <c r="E377" s="166"/>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335</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2978</v>
      </c>
      <c r="D378" s="165"/>
      <c r="E378" s="166"/>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335</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86" t="s">
        <v>3120</v>
      </c>
      <c r="D379" s="165"/>
      <c r="E379" s="166">
        <v>165</v>
      </c>
      <c r="F379" s="160"/>
      <c r="G379" s="160"/>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335</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6"/>
      <c r="D380" s="247"/>
      <c r="E380" s="247"/>
      <c r="F380" s="247"/>
      <c r="G380" s="247"/>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315</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x14ac:dyDescent="0.2">
      <c r="A381" s="168" t="s">
        <v>305</v>
      </c>
      <c r="B381" s="169" t="s">
        <v>145</v>
      </c>
      <c r="C381" s="184" t="s">
        <v>146</v>
      </c>
      <c r="D381" s="170"/>
      <c r="E381" s="171"/>
      <c r="F381" s="172"/>
      <c r="G381" s="172">
        <f>SUMIF(AG382:AG438,"&lt;&gt;NOR",G382:G438)</f>
        <v>0</v>
      </c>
      <c r="H381" s="172"/>
      <c r="I381" s="172">
        <f>SUM(I382:I438)</f>
        <v>0</v>
      </c>
      <c r="J381" s="172"/>
      <c r="K381" s="172">
        <f>SUM(K382:K438)</f>
        <v>0</v>
      </c>
      <c r="L381" s="172"/>
      <c r="M381" s="172">
        <f>SUM(M382:M438)</f>
        <v>0</v>
      </c>
      <c r="N381" s="172"/>
      <c r="O381" s="172">
        <f>SUM(O382:O438)</f>
        <v>0</v>
      </c>
      <c r="P381" s="172"/>
      <c r="Q381" s="172">
        <f>SUM(Q382:Q438)</f>
        <v>0</v>
      </c>
      <c r="R381" s="172"/>
      <c r="S381" s="172"/>
      <c r="T381" s="173"/>
      <c r="U381" s="167"/>
      <c r="V381" s="167">
        <f>SUM(V382:V438)</f>
        <v>0</v>
      </c>
      <c r="W381" s="167"/>
      <c r="AG381" t="s">
        <v>306</v>
      </c>
    </row>
    <row r="382" spans="1:60" ht="22.5" outlineLevel="1" x14ac:dyDescent="0.2">
      <c r="A382" s="174">
        <v>98</v>
      </c>
      <c r="B382" s="175" t="s">
        <v>3121</v>
      </c>
      <c r="C382" s="185" t="s">
        <v>2933</v>
      </c>
      <c r="D382" s="176" t="s">
        <v>460</v>
      </c>
      <c r="E382" s="177">
        <v>712</v>
      </c>
      <c r="F382" s="178"/>
      <c r="G382" s="179">
        <f>ROUND(E382*F382,2)</f>
        <v>0</v>
      </c>
      <c r="H382" s="178"/>
      <c r="I382" s="179">
        <f>ROUND(E382*H382,2)</f>
        <v>0</v>
      </c>
      <c r="J382" s="178"/>
      <c r="K382" s="179">
        <f>ROUND(E382*J382,2)</f>
        <v>0</v>
      </c>
      <c r="L382" s="179">
        <v>21</v>
      </c>
      <c r="M382" s="179">
        <f>G382*(1+L382/100)</f>
        <v>0</v>
      </c>
      <c r="N382" s="179">
        <v>0</v>
      </c>
      <c r="O382" s="179">
        <f>ROUND(E382*N382,2)</f>
        <v>0</v>
      </c>
      <c r="P382" s="179">
        <v>0</v>
      </c>
      <c r="Q382" s="179">
        <f>ROUND(E382*P382,2)</f>
        <v>0</v>
      </c>
      <c r="R382" s="179"/>
      <c r="S382" s="179" t="s">
        <v>342</v>
      </c>
      <c r="T382" s="180" t="s">
        <v>311</v>
      </c>
      <c r="U382" s="160">
        <v>0</v>
      </c>
      <c r="V382" s="160">
        <f>ROUND(E382*U382,2)</f>
        <v>0</v>
      </c>
      <c r="W382" s="160"/>
      <c r="X382" s="150"/>
      <c r="Y382" s="150"/>
      <c r="Z382" s="150"/>
      <c r="AA382" s="150"/>
      <c r="AB382" s="150"/>
      <c r="AC382" s="150"/>
      <c r="AD382" s="150"/>
      <c r="AE382" s="150"/>
      <c r="AF382" s="150"/>
      <c r="AG382" s="150" t="s">
        <v>499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2881</v>
      </c>
      <c r="D383" s="165"/>
      <c r="E383" s="166"/>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335</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ht="33.75" outlineLevel="1" x14ac:dyDescent="0.2">
      <c r="A384" s="157"/>
      <c r="B384" s="158"/>
      <c r="C384" s="186" t="s">
        <v>2934</v>
      </c>
      <c r="D384" s="165"/>
      <c r="E384" s="166"/>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335</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ht="22.5" outlineLevel="1" x14ac:dyDescent="0.2">
      <c r="A385" s="157"/>
      <c r="B385" s="158"/>
      <c r="C385" s="186" t="s">
        <v>2935</v>
      </c>
      <c r="D385" s="165"/>
      <c r="E385" s="166"/>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335</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86" t="s">
        <v>3122</v>
      </c>
      <c r="D386" s="165"/>
      <c r="E386" s="166">
        <v>712</v>
      </c>
      <c r="F386" s="160"/>
      <c r="G386" s="160"/>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335</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6"/>
      <c r="D387" s="247"/>
      <c r="E387" s="247"/>
      <c r="F387" s="247"/>
      <c r="G387" s="247"/>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315</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99</v>
      </c>
      <c r="B388" s="175" t="s">
        <v>3123</v>
      </c>
      <c r="C388" s="185" t="s">
        <v>2964</v>
      </c>
      <c r="D388" s="176" t="s">
        <v>460</v>
      </c>
      <c r="E388" s="177">
        <v>51</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342</v>
      </c>
      <c r="T388" s="180" t="s">
        <v>311</v>
      </c>
      <c r="U388" s="160">
        <v>0</v>
      </c>
      <c r="V388" s="160">
        <f>ROUND(E388*U388,2)</f>
        <v>0</v>
      </c>
      <c r="W388" s="160"/>
      <c r="X388" s="150"/>
      <c r="Y388" s="150"/>
      <c r="Z388" s="150"/>
      <c r="AA388" s="150"/>
      <c r="AB388" s="150"/>
      <c r="AC388" s="150"/>
      <c r="AD388" s="150"/>
      <c r="AE388" s="150"/>
      <c r="AF388" s="150"/>
      <c r="AG388" s="150" t="s">
        <v>499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2"/>
      <c r="D389" s="243"/>
      <c r="E389" s="243"/>
      <c r="F389" s="243"/>
      <c r="G389" s="243"/>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315</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4">
        <v>100</v>
      </c>
      <c r="B390" s="175" t="s">
        <v>3124</v>
      </c>
      <c r="C390" s="185" t="s">
        <v>2966</v>
      </c>
      <c r="D390" s="176" t="s">
        <v>460</v>
      </c>
      <c r="E390" s="177">
        <v>28</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342</v>
      </c>
      <c r="T390" s="180" t="s">
        <v>311</v>
      </c>
      <c r="U390" s="160">
        <v>0</v>
      </c>
      <c r="V390" s="160">
        <f>ROUND(E390*U390,2)</f>
        <v>0</v>
      </c>
      <c r="W390" s="160"/>
      <c r="X390" s="150"/>
      <c r="Y390" s="150"/>
      <c r="Z390" s="150"/>
      <c r="AA390" s="150"/>
      <c r="AB390" s="150"/>
      <c r="AC390" s="150"/>
      <c r="AD390" s="150"/>
      <c r="AE390" s="150"/>
      <c r="AF390" s="150"/>
      <c r="AG390" s="150" t="s">
        <v>499</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2"/>
      <c r="D391" s="243"/>
      <c r="E391" s="243"/>
      <c r="F391" s="243"/>
      <c r="G391" s="243"/>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315</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4">
        <v>101</v>
      </c>
      <c r="B392" s="175" t="s">
        <v>3125</v>
      </c>
      <c r="C392" s="185" t="s">
        <v>2970</v>
      </c>
      <c r="D392" s="176" t="s">
        <v>929</v>
      </c>
      <c r="E392" s="177">
        <v>275</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342</v>
      </c>
      <c r="T392" s="180" t="s">
        <v>311</v>
      </c>
      <c r="U392" s="160">
        <v>0</v>
      </c>
      <c r="V392" s="160">
        <f>ROUND(E392*U392,2)</f>
        <v>0</v>
      </c>
      <c r="W392" s="160"/>
      <c r="X392" s="150"/>
      <c r="Y392" s="150"/>
      <c r="Z392" s="150"/>
      <c r="AA392" s="150"/>
      <c r="AB392" s="150"/>
      <c r="AC392" s="150"/>
      <c r="AD392" s="150"/>
      <c r="AE392" s="150"/>
      <c r="AF392" s="150"/>
      <c r="AG392" s="150" t="s">
        <v>499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2"/>
      <c r="D393" s="243"/>
      <c r="E393" s="243"/>
      <c r="F393" s="243"/>
      <c r="G393" s="243"/>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315</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74">
        <v>102</v>
      </c>
      <c r="B394" s="175" t="s">
        <v>3126</v>
      </c>
      <c r="C394" s="185" t="s">
        <v>2975</v>
      </c>
      <c r="D394" s="176" t="s">
        <v>929</v>
      </c>
      <c r="E394" s="177">
        <v>185</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342</v>
      </c>
      <c r="T394" s="180" t="s">
        <v>311</v>
      </c>
      <c r="U394" s="160">
        <v>0</v>
      </c>
      <c r="V394" s="160">
        <f>ROUND(E394*U394,2)</f>
        <v>0</v>
      </c>
      <c r="W394" s="160"/>
      <c r="X394" s="150"/>
      <c r="Y394" s="150"/>
      <c r="Z394" s="150"/>
      <c r="AA394" s="150"/>
      <c r="AB394" s="150"/>
      <c r="AC394" s="150"/>
      <c r="AD394" s="150"/>
      <c r="AE394" s="150"/>
      <c r="AF394" s="150"/>
      <c r="AG394" s="150" t="s">
        <v>499</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6" t="s">
        <v>2881</v>
      </c>
      <c r="D395" s="165"/>
      <c r="E395" s="166"/>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335</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2125</v>
      </c>
      <c r="D396" s="165"/>
      <c r="E396" s="166">
        <v>185</v>
      </c>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335</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46"/>
      <c r="D397" s="247"/>
      <c r="E397" s="247"/>
      <c r="F397" s="247"/>
      <c r="G397" s="247"/>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315</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4">
        <v>103</v>
      </c>
      <c r="B398" s="175" t="s">
        <v>3127</v>
      </c>
      <c r="C398" s="185" t="s">
        <v>2980</v>
      </c>
      <c r="D398" s="176" t="s">
        <v>929</v>
      </c>
      <c r="E398" s="177">
        <v>2</v>
      </c>
      <c r="F398" s="178"/>
      <c r="G398" s="179">
        <f>ROUND(E398*F398,2)</f>
        <v>0</v>
      </c>
      <c r="H398" s="178"/>
      <c r="I398" s="179">
        <f>ROUND(E398*H398,2)</f>
        <v>0</v>
      </c>
      <c r="J398" s="178"/>
      <c r="K398" s="179">
        <f>ROUND(E398*J398,2)</f>
        <v>0</v>
      </c>
      <c r="L398" s="179">
        <v>21</v>
      </c>
      <c r="M398" s="179">
        <f>G398*(1+L398/100)</f>
        <v>0</v>
      </c>
      <c r="N398" s="179">
        <v>0</v>
      </c>
      <c r="O398" s="179">
        <f>ROUND(E398*N398,2)</f>
        <v>0</v>
      </c>
      <c r="P398" s="179">
        <v>0</v>
      </c>
      <c r="Q398" s="179">
        <f>ROUND(E398*P398,2)</f>
        <v>0</v>
      </c>
      <c r="R398" s="179"/>
      <c r="S398" s="179" t="s">
        <v>342</v>
      </c>
      <c r="T398" s="180" t="s">
        <v>311</v>
      </c>
      <c r="U398" s="160">
        <v>0</v>
      </c>
      <c r="V398" s="160">
        <f>ROUND(E398*U398,2)</f>
        <v>0</v>
      </c>
      <c r="W398" s="160"/>
      <c r="X398" s="150"/>
      <c r="Y398" s="150"/>
      <c r="Z398" s="150"/>
      <c r="AA398" s="150"/>
      <c r="AB398" s="150"/>
      <c r="AC398" s="150"/>
      <c r="AD398" s="150"/>
      <c r="AE398" s="150"/>
      <c r="AF398" s="150"/>
      <c r="AG398" s="150" t="s">
        <v>499</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6" t="s">
        <v>2881</v>
      </c>
      <c r="D399" s="165"/>
      <c r="E399" s="166"/>
      <c r="F399" s="160"/>
      <c r="G399" s="160"/>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335</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86" t="s">
        <v>122</v>
      </c>
      <c r="D400" s="165"/>
      <c r="E400" s="166">
        <v>2</v>
      </c>
      <c r="F400" s="160"/>
      <c r="G400" s="160"/>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335</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6"/>
      <c r="D401" s="247"/>
      <c r="E401" s="247"/>
      <c r="F401" s="247"/>
      <c r="G401" s="247"/>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315</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74">
        <v>104</v>
      </c>
      <c r="B402" s="175" t="s">
        <v>3128</v>
      </c>
      <c r="C402" s="185" t="s">
        <v>3129</v>
      </c>
      <c r="D402" s="176" t="s">
        <v>460</v>
      </c>
      <c r="E402" s="177">
        <v>22</v>
      </c>
      <c r="F402" s="178"/>
      <c r="G402" s="179">
        <f>ROUND(E402*F402,2)</f>
        <v>0</v>
      </c>
      <c r="H402" s="178"/>
      <c r="I402" s="179">
        <f>ROUND(E402*H402,2)</f>
        <v>0</v>
      </c>
      <c r="J402" s="178"/>
      <c r="K402" s="179">
        <f>ROUND(E402*J402,2)</f>
        <v>0</v>
      </c>
      <c r="L402" s="179">
        <v>21</v>
      </c>
      <c r="M402" s="179">
        <f>G402*(1+L402/100)</f>
        <v>0</v>
      </c>
      <c r="N402" s="179">
        <v>0</v>
      </c>
      <c r="O402" s="179">
        <f>ROUND(E402*N402,2)</f>
        <v>0</v>
      </c>
      <c r="P402" s="179">
        <v>0</v>
      </c>
      <c r="Q402" s="179">
        <f>ROUND(E402*P402,2)</f>
        <v>0</v>
      </c>
      <c r="R402" s="179"/>
      <c r="S402" s="179" t="s">
        <v>342</v>
      </c>
      <c r="T402" s="180" t="s">
        <v>311</v>
      </c>
      <c r="U402" s="160">
        <v>0</v>
      </c>
      <c r="V402" s="160">
        <f>ROUND(E402*U402,2)</f>
        <v>0</v>
      </c>
      <c r="W402" s="160"/>
      <c r="X402" s="150"/>
      <c r="Y402" s="150"/>
      <c r="Z402" s="150"/>
      <c r="AA402" s="150"/>
      <c r="AB402" s="150"/>
      <c r="AC402" s="150"/>
      <c r="AD402" s="150"/>
      <c r="AE402" s="150"/>
      <c r="AF402" s="150"/>
      <c r="AG402" s="150" t="s">
        <v>499</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86" t="s">
        <v>2902</v>
      </c>
      <c r="D403" s="165"/>
      <c r="E403" s="166"/>
      <c r="F403" s="160"/>
      <c r="G403" s="160"/>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335</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3130</v>
      </c>
      <c r="D404" s="165"/>
      <c r="E404" s="166"/>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335</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492</v>
      </c>
      <c r="D405" s="165"/>
      <c r="E405" s="166">
        <v>22</v>
      </c>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335</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6"/>
      <c r="D406" s="247"/>
      <c r="E406" s="247"/>
      <c r="F406" s="247"/>
      <c r="G406" s="247"/>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315</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ht="33.75" outlineLevel="1" x14ac:dyDescent="0.2">
      <c r="A407" s="174">
        <v>105</v>
      </c>
      <c r="B407" s="175" t="s">
        <v>3131</v>
      </c>
      <c r="C407" s="185" t="s">
        <v>2986</v>
      </c>
      <c r="D407" s="176" t="s">
        <v>0</v>
      </c>
      <c r="E407" s="177">
        <v>4</v>
      </c>
      <c r="F407" s="178"/>
      <c r="G407" s="179">
        <f>ROUND(E407*F407,2)</f>
        <v>0</v>
      </c>
      <c r="H407" s="178"/>
      <c r="I407" s="179">
        <f>ROUND(E407*H407,2)</f>
        <v>0</v>
      </c>
      <c r="J407" s="178"/>
      <c r="K407" s="179">
        <f>ROUND(E407*J407,2)</f>
        <v>0</v>
      </c>
      <c r="L407" s="179">
        <v>21</v>
      </c>
      <c r="M407" s="179">
        <f>G407*(1+L407/100)</f>
        <v>0</v>
      </c>
      <c r="N407" s="179">
        <v>0</v>
      </c>
      <c r="O407" s="179">
        <f>ROUND(E407*N407,2)</f>
        <v>0</v>
      </c>
      <c r="P407" s="179">
        <v>0</v>
      </c>
      <c r="Q407" s="179">
        <f>ROUND(E407*P407,2)</f>
        <v>0</v>
      </c>
      <c r="R407" s="179"/>
      <c r="S407" s="179" t="s">
        <v>342</v>
      </c>
      <c r="T407" s="180" t="s">
        <v>311</v>
      </c>
      <c r="U407" s="160">
        <v>0</v>
      </c>
      <c r="V407" s="160">
        <f>ROUND(E407*U407,2)</f>
        <v>0</v>
      </c>
      <c r="W407" s="160"/>
      <c r="X407" s="150"/>
      <c r="Y407" s="150"/>
      <c r="Z407" s="150"/>
      <c r="AA407" s="150"/>
      <c r="AB407" s="150"/>
      <c r="AC407" s="150"/>
      <c r="AD407" s="150"/>
      <c r="AE407" s="150"/>
      <c r="AF407" s="150"/>
      <c r="AG407" s="150" t="s">
        <v>499</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2"/>
      <c r="D408" s="243"/>
      <c r="E408" s="243"/>
      <c r="F408" s="243"/>
      <c r="G408" s="243"/>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315</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4">
        <v>106</v>
      </c>
      <c r="B409" s="175" t="s">
        <v>3132</v>
      </c>
      <c r="C409" s="185" t="s">
        <v>2992</v>
      </c>
      <c r="D409" s="176" t="s">
        <v>0</v>
      </c>
      <c r="E409" s="177">
        <v>6</v>
      </c>
      <c r="F409" s="178"/>
      <c r="G409" s="179">
        <f>ROUND(E409*F409,2)</f>
        <v>0</v>
      </c>
      <c r="H409" s="178"/>
      <c r="I409" s="179">
        <f>ROUND(E409*H409,2)</f>
        <v>0</v>
      </c>
      <c r="J409" s="178"/>
      <c r="K409" s="179">
        <f>ROUND(E409*J409,2)</f>
        <v>0</v>
      </c>
      <c r="L409" s="179">
        <v>21</v>
      </c>
      <c r="M409" s="179">
        <f>G409*(1+L409/100)</f>
        <v>0</v>
      </c>
      <c r="N409" s="179">
        <v>0</v>
      </c>
      <c r="O409" s="179">
        <f>ROUND(E409*N409,2)</f>
        <v>0</v>
      </c>
      <c r="P409" s="179">
        <v>0</v>
      </c>
      <c r="Q409" s="179">
        <f>ROUND(E409*P409,2)</f>
        <v>0</v>
      </c>
      <c r="R409" s="179"/>
      <c r="S409" s="179" t="s">
        <v>342</v>
      </c>
      <c r="T409" s="180" t="s">
        <v>311</v>
      </c>
      <c r="U409" s="160">
        <v>0</v>
      </c>
      <c r="V409" s="160">
        <f>ROUND(E409*U409,2)</f>
        <v>0</v>
      </c>
      <c r="W409" s="160"/>
      <c r="X409" s="150"/>
      <c r="Y409" s="150"/>
      <c r="Z409" s="150"/>
      <c r="AA409" s="150"/>
      <c r="AB409" s="150"/>
      <c r="AC409" s="150"/>
      <c r="AD409" s="150"/>
      <c r="AE409" s="150"/>
      <c r="AF409" s="150"/>
      <c r="AG409" s="150" t="s">
        <v>499</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86" t="s">
        <v>2881</v>
      </c>
      <c r="D410" s="165"/>
      <c r="E410" s="166"/>
      <c r="F410" s="160"/>
      <c r="G410" s="160"/>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335</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86" t="s">
        <v>150</v>
      </c>
      <c r="D411" s="165"/>
      <c r="E411" s="166">
        <v>6</v>
      </c>
      <c r="F411" s="160"/>
      <c r="G411" s="160"/>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335</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6"/>
      <c r="D412" s="247"/>
      <c r="E412" s="247"/>
      <c r="F412" s="247"/>
      <c r="G412" s="247"/>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315</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ht="22.5" outlineLevel="1" x14ac:dyDescent="0.2">
      <c r="A413" s="174">
        <v>107</v>
      </c>
      <c r="B413" s="175" t="s">
        <v>3133</v>
      </c>
      <c r="C413" s="185" t="s">
        <v>2955</v>
      </c>
      <c r="D413" s="176" t="s">
        <v>460</v>
      </c>
      <c r="E413" s="177">
        <v>721</v>
      </c>
      <c r="F413" s="178"/>
      <c r="G413" s="179">
        <f>ROUND(E413*F413,2)</f>
        <v>0</v>
      </c>
      <c r="H413" s="178"/>
      <c r="I413" s="179">
        <f>ROUND(E413*H413,2)</f>
        <v>0</v>
      </c>
      <c r="J413" s="178"/>
      <c r="K413" s="179">
        <f>ROUND(E413*J413,2)</f>
        <v>0</v>
      </c>
      <c r="L413" s="179">
        <v>21</v>
      </c>
      <c r="M413" s="179">
        <f>G413*(1+L413/100)</f>
        <v>0</v>
      </c>
      <c r="N413" s="179">
        <v>0</v>
      </c>
      <c r="O413" s="179">
        <f>ROUND(E413*N413,2)</f>
        <v>0</v>
      </c>
      <c r="P413" s="179">
        <v>0</v>
      </c>
      <c r="Q413" s="179">
        <f>ROUND(E413*P413,2)</f>
        <v>0</v>
      </c>
      <c r="R413" s="179"/>
      <c r="S413" s="179" t="s">
        <v>342</v>
      </c>
      <c r="T413" s="180" t="s">
        <v>311</v>
      </c>
      <c r="U413" s="160">
        <v>0</v>
      </c>
      <c r="V413" s="160">
        <f>ROUND(E413*U413,2)</f>
        <v>0</v>
      </c>
      <c r="W413" s="160"/>
      <c r="X413" s="150"/>
      <c r="Y413" s="150"/>
      <c r="Z413" s="150"/>
      <c r="AA413" s="150"/>
      <c r="AB413" s="150"/>
      <c r="AC413" s="150"/>
      <c r="AD413" s="150"/>
      <c r="AE413" s="150"/>
      <c r="AF413" s="150"/>
      <c r="AG413" s="150" t="s">
        <v>499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2881</v>
      </c>
      <c r="D414" s="165"/>
      <c r="E414" s="166"/>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335</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186" t="s">
        <v>240</v>
      </c>
      <c r="D415" s="165"/>
      <c r="E415" s="166">
        <v>721</v>
      </c>
      <c r="F415" s="160"/>
      <c r="G415" s="160"/>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335</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46"/>
      <c r="D416" s="247"/>
      <c r="E416" s="247"/>
      <c r="F416" s="247"/>
      <c r="G416" s="247"/>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315</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74">
        <v>108</v>
      </c>
      <c r="B417" s="175" t="s">
        <v>3134</v>
      </c>
      <c r="C417" s="185" t="s">
        <v>2982</v>
      </c>
      <c r="D417" s="176" t="s">
        <v>1339</v>
      </c>
      <c r="E417" s="177">
        <v>36</v>
      </c>
      <c r="F417" s="178"/>
      <c r="G417" s="179">
        <f>ROUND(E417*F417,2)</f>
        <v>0</v>
      </c>
      <c r="H417" s="178"/>
      <c r="I417" s="179">
        <f>ROUND(E417*H417,2)</f>
        <v>0</v>
      </c>
      <c r="J417" s="178"/>
      <c r="K417" s="179">
        <f>ROUND(E417*J417,2)</f>
        <v>0</v>
      </c>
      <c r="L417" s="179">
        <v>21</v>
      </c>
      <c r="M417" s="179">
        <f>G417*(1+L417/100)</f>
        <v>0</v>
      </c>
      <c r="N417" s="179">
        <v>0</v>
      </c>
      <c r="O417" s="179">
        <f>ROUND(E417*N417,2)</f>
        <v>0</v>
      </c>
      <c r="P417" s="179">
        <v>0</v>
      </c>
      <c r="Q417" s="179">
        <f>ROUND(E417*P417,2)</f>
        <v>0</v>
      </c>
      <c r="R417" s="179"/>
      <c r="S417" s="179" t="s">
        <v>342</v>
      </c>
      <c r="T417" s="180" t="s">
        <v>311</v>
      </c>
      <c r="U417" s="160">
        <v>0</v>
      </c>
      <c r="V417" s="160">
        <f>ROUND(E417*U417,2)</f>
        <v>0</v>
      </c>
      <c r="W417" s="160"/>
      <c r="X417" s="150"/>
      <c r="Y417" s="150"/>
      <c r="Z417" s="150"/>
      <c r="AA417" s="150"/>
      <c r="AB417" s="150"/>
      <c r="AC417" s="150"/>
      <c r="AD417" s="150"/>
      <c r="AE417" s="150"/>
      <c r="AF417" s="150"/>
      <c r="AG417" s="150" t="s">
        <v>499</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2"/>
      <c r="D418" s="243"/>
      <c r="E418" s="243"/>
      <c r="F418" s="243"/>
      <c r="G418" s="243"/>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315</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74">
        <v>109</v>
      </c>
      <c r="B419" s="175" t="s">
        <v>3135</v>
      </c>
      <c r="C419" s="185" t="s">
        <v>2984</v>
      </c>
      <c r="D419" s="176" t="s">
        <v>1339</v>
      </c>
      <c r="E419" s="177">
        <v>18</v>
      </c>
      <c r="F419" s="178"/>
      <c r="G419" s="179">
        <f>ROUND(E419*F419,2)</f>
        <v>0</v>
      </c>
      <c r="H419" s="178"/>
      <c r="I419" s="179">
        <f>ROUND(E419*H419,2)</f>
        <v>0</v>
      </c>
      <c r="J419" s="178"/>
      <c r="K419" s="179">
        <f>ROUND(E419*J419,2)</f>
        <v>0</v>
      </c>
      <c r="L419" s="179">
        <v>21</v>
      </c>
      <c r="M419" s="179">
        <f>G419*(1+L419/100)</f>
        <v>0</v>
      </c>
      <c r="N419" s="179">
        <v>0</v>
      </c>
      <c r="O419" s="179">
        <f>ROUND(E419*N419,2)</f>
        <v>0</v>
      </c>
      <c r="P419" s="179">
        <v>0</v>
      </c>
      <c r="Q419" s="179">
        <f>ROUND(E419*P419,2)</f>
        <v>0</v>
      </c>
      <c r="R419" s="179"/>
      <c r="S419" s="179" t="s">
        <v>342</v>
      </c>
      <c r="T419" s="180" t="s">
        <v>311</v>
      </c>
      <c r="U419" s="160">
        <v>0</v>
      </c>
      <c r="V419" s="160">
        <f>ROUND(E419*U419,2)</f>
        <v>0</v>
      </c>
      <c r="W419" s="160"/>
      <c r="X419" s="150"/>
      <c r="Y419" s="150"/>
      <c r="Z419" s="150"/>
      <c r="AA419" s="150"/>
      <c r="AB419" s="150"/>
      <c r="AC419" s="150"/>
      <c r="AD419" s="150"/>
      <c r="AE419" s="150"/>
      <c r="AF419" s="150"/>
      <c r="AG419" s="150" t="s">
        <v>499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2"/>
      <c r="D420" s="243"/>
      <c r="E420" s="243"/>
      <c r="F420" s="243"/>
      <c r="G420" s="243"/>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315</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ht="22.5" outlineLevel="1" x14ac:dyDescent="0.2">
      <c r="A421" s="174">
        <v>110</v>
      </c>
      <c r="B421" s="175" t="s">
        <v>3136</v>
      </c>
      <c r="C421" s="185" t="s">
        <v>3137</v>
      </c>
      <c r="D421" s="176" t="s">
        <v>1339</v>
      </c>
      <c r="E421" s="177">
        <v>46</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c r="S421" s="179" t="s">
        <v>342</v>
      </c>
      <c r="T421" s="180" t="s">
        <v>311</v>
      </c>
      <c r="U421" s="160">
        <v>0</v>
      </c>
      <c r="V421" s="160">
        <f>ROUND(E421*U421,2)</f>
        <v>0</v>
      </c>
      <c r="W421" s="160"/>
      <c r="X421" s="150"/>
      <c r="Y421" s="150"/>
      <c r="Z421" s="150"/>
      <c r="AA421" s="150"/>
      <c r="AB421" s="150"/>
      <c r="AC421" s="150"/>
      <c r="AD421" s="150"/>
      <c r="AE421" s="150"/>
      <c r="AF421" s="150"/>
      <c r="AG421" s="150" t="s">
        <v>499</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2"/>
      <c r="D422" s="243"/>
      <c r="E422" s="243"/>
      <c r="F422" s="243"/>
      <c r="G422" s="243"/>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315</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4">
        <v>111</v>
      </c>
      <c r="B423" s="175" t="s">
        <v>3138</v>
      </c>
      <c r="C423" s="185" t="s">
        <v>3139</v>
      </c>
      <c r="D423" s="176" t="s">
        <v>1339</v>
      </c>
      <c r="E423" s="177">
        <v>25</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c r="S423" s="179" t="s">
        <v>342</v>
      </c>
      <c r="T423" s="180" t="s">
        <v>311</v>
      </c>
      <c r="U423" s="160">
        <v>0</v>
      </c>
      <c r="V423" s="160">
        <f>ROUND(E423*U423,2)</f>
        <v>0</v>
      </c>
      <c r="W423" s="160"/>
      <c r="X423" s="150"/>
      <c r="Y423" s="150"/>
      <c r="Z423" s="150"/>
      <c r="AA423" s="150"/>
      <c r="AB423" s="150"/>
      <c r="AC423" s="150"/>
      <c r="AD423" s="150"/>
      <c r="AE423" s="150"/>
      <c r="AF423" s="150"/>
      <c r="AG423" s="150" t="s">
        <v>499</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2881</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335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908</v>
      </c>
      <c r="D425" s="165"/>
      <c r="E425" s="166">
        <v>25</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335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6"/>
      <c r="D426" s="247"/>
      <c r="E426" s="247"/>
      <c r="F426" s="247"/>
      <c r="G426" s="247"/>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315</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74">
        <v>112</v>
      </c>
      <c r="B427" s="175" t="s">
        <v>3140</v>
      </c>
      <c r="C427" s="185" t="s">
        <v>2958</v>
      </c>
      <c r="D427" s="176" t="s">
        <v>929</v>
      </c>
      <c r="E427" s="177">
        <v>59</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342</v>
      </c>
      <c r="T427" s="180" t="s">
        <v>311</v>
      </c>
      <c r="U427" s="160">
        <v>0</v>
      </c>
      <c r="V427" s="160">
        <f>ROUND(E427*U427,2)</f>
        <v>0</v>
      </c>
      <c r="W427" s="160"/>
      <c r="X427" s="150"/>
      <c r="Y427" s="150"/>
      <c r="Z427" s="150"/>
      <c r="AA427" s="150"/>
      <c r="AB427" s="150"/>
      <c r="AC427" s="150"/>
      <c r="AD427" s="150"/>
      <c r="AE427" s="150"/>
      <c r="AF427" s="150"/>
      <c r="AG427" s="150" t="s">
        <v>499</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2"/>
      <c r="D428" s="243"/>
      <c r="E428" s="243"/>
      <c r="F428" s="243"/>
      <c r="G428" s="243"/>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315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ht="22.5" outlineLevel="1" x14ac:dyDescent="0.2">
      <c r="A429" s="174">
        <v>113</v>
      </c>
      <c r="B429" s="175" t="s">
        <v>3141</v>
      </c>
      <c r="C429" s="185" t="s">
        <v>2960</v>
      </c>
      <c r="D429" s="176" t="s">
        <v>460</v>
      </c>
      <c r="E429" s="177">
        <v>328</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342</v>
      </c>
      <c r="T429" s="180" t="s">
        <v>311</v>
      </c>
      <c r="U429" s="160">
        <v>0</v>
      </c>
      <c r="V429" s="160">
        <f>ROUND(E429*U429,2)</f>
        <v>0</v>
      </c>
      <c r="W429" s="160"/>
      <c r="X429" s="150"/>
      <c r="Y429" s="150"/>
      <c r="Z429" s="150"/>
      <c r="AA429" s="150"/>
      <c r="AB429" s="150"/>
      <c r="AC429" s="150"/>
      <c r="AD429" s="150"/>
      <c r="AE429" s="150"/>
      <c r="AF429" s="150"/>
      <c r="AG429" s="150" t="s">
        <v>499</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315</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4">
        <v>114</v>
      </c>
      <c r="B431" s="175" t="s">
        <v>3142</v>
      </c>
      <c r="C431" s="185" t="s">
        <v>2962</v>
      </c>
      <c r="D431" s="176" t="s">
        <v>460</v>
      </c>
      <c r="E431" s="177">
        <v>85</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342</v>
      </c>
      <c r="T431" s="180" t="s">
        <v>311</v>
      </c>
      <c r="U431" s="160">
        <v>0</v>
      </c>
      <c r="V431" s="160">
        <f>ROUND(E431*U431,2)</f>
        <v>0</v>
      </c>
      <c r="W431" s="160"/>
      <c r="X431" s="150"/>
      <c r="Y431" s="150"/>
      <c r="Z431" s="150"/>
      <c r="AA431" s="150"/>
      <c r="AB431" s="150"/>
      <c r="AC431" s="150"/>
      <c r="AD431" s="150"/>
      <c r="AE431" s="150"/>
      <c r="AF431" s="150"/>
      <c r="AG431" s="150" t="s">
        <v>499</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315</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115</v>
      </c>
      <c r="B433" s="175" t="s">
        <v>3143</v>
      </c>
      <c r="C433" s="185" t="s">
        <v>3144</v>
      </c>
      <c r="D433" s="176" t="s">
        <v>460</v>
      </c>
      <c r="E433" s="177">
        <v>328</v>
      </c>
      <c r="F433" s="178"/>
      <c r="G433" s="179">
        <f>ROUND(E433*F433,2)</f>
        <v>0</v>
      </c>
      <c r="H433" s="178"/>
      <c r="I433" s="179">
        <f>ROUND(E433*H433,2)</f>
        <v>0</v>
      </c>
      <c r="J433" s="178"/>
      <c r="K433" s="179">
        <f>ROUND(E433*J433,2)</f>
        <v>0</v>
      </c>
      <c r="L433" s="179">
        <v>21</v>
      </c>
      <c r="M433" s="179">
        <f>G433*(1+L433/100)</f>
        <v>0</v>
      </c>
      <c r="N433" s="179">
        <v>0</v>
      </c>
      <c r="O433" s="179">
        <f>ROUND(E433*N433,2)</f>
        <v>0</v>
      </c>
      <c r="P433" s="179">
        <v>0</v>
      </c>
      <c r="Q433" s="179">
        <f>ROUND(E433*P433,2)</f>
        <v>0</v>
      </c>
      <c r="R433" s="179"/>
      <c r="S433" s="179" t="s">
        <v>342</v>
      </c>
      <c r="T433" s="180" t="s">
        <v>311</v>
      </c>
      <c r="U433" s="160">
        <v>0</v>
      </c>
      <c r="V433" s="160">
        <f>ROUND(E433*U433,2)</f>
        <v>0</v>
      </c>
      <c r="W433" s="160"/>
      <c r="X433" s="150"/>
      <c r="Y433" s="150"/>
      <c r="Z433" s="150"/>
      <c r="AA433" s="150"/>
      <c r="AB433" s="150"/>
      <c r="AC433" s="150"/>
      <c r="AD433" s="150"/>
      <c r="AE433" s="150"/>
      <c r="AF433" s="150"/>
      <c r="AG433" s="150" t="s">
        <v>1963</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86" t="s">
        <v>2902</v>
      </c>
      <c r="D434" s="165"/>
      <c r="E434" s="166"/>
      <c r="F434" s="160"/>
      <c r="G434" s="160"/>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335</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86" t="s">
        <v>2349</v>
      </c>
      <c r="D435" s="165"/>
      <c r="E435" s="166">
        <v>328</v>
      </c>
      <c r="F435" s="160"/>
      <c r="G435" s="160"/>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335</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6"/>
      <c r="D436" s="247"/>
      <c r="E436" s="247"/>
      <c r="F436" s="247"/>
      <c r="G436" s="247"/>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315</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ht="33.75" outlineLevel="1" x14ac:dyDescent="0.2">
      <c r="A437" s="174">
        <v>116</v>
      </c>
      <c r="B437" s="175" t="s">
        <v>3145</v>
      </c>
      <c r="C437" s="185" t="s">
        <v>3056</v>
      </c>
      <c r="D437" s="176" t="s">
        <v>0</v>
      </c>
      <c r="E437" s="177">
        <v>5</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342</v>
      </c>
      <c r="T437" s="180" t="s">
        <v>311</v>
      </c>
      <c r="U437" s="160">
        <v>0</v>
      </c>
      <c r="V437" s="160">
        <f>ROUND(E437*U437,2)</f>
        <v>0</v>
      </c>
      <c r="W437" s="160"/>
      <c r="X437" s="150"/>
      <c r="Y437" s="150"/>
      <c r="Z437" s="150"/>
      <c r="AA437" s="150"/>
      <c r="AB437" s="150"/>
      <c r="AC437" s="150"/>
      <c r="AD437" s="150"/>
      <c r="AE437" s="150"/>
      <c r="AF437" s="150"/>
      <c r="AG437" s="150" t="s">
        <v>1963</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2"/>
      <c r="D438" s="243"/>
      <c r="E438" s="243"/>
      <c r="F438" s="243"/>
      <c r="G438" s="243"/>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x14ac:dyDescent="0.2">
      <c r="A439" s="5"/>
      <c r="B439" s="6"/>
      <c r="C439" s="187"/>
      <c r="D439" s="8"/>
      <c r="E439" s="5"/>
      <c r="F439" s="5"/>
      <c r="G439" s="5"/>
      <c r="H439" s="5"/>
      <c r="I439" s="5"/>
      <c r="J439" s="5"/>
      <c r="K439" s="5"/>
      <c r="L439" s="5"/>
      <c r="M439" s="5"/>
      <c r="N439" s="5"/>
      <c r="O439" s="5"/>
      <c r="P439" s="5"/>
      <c r="Q439" s="5"/>
      <c r="R439" s="5"/>
      <c r="S439" s="5"/>
      <c r="T439" s="5"/>
      <c r="U439" s="5"/>
      <c r="V439" s="5"/>
      <c r="W439" s="5"/>
      <c r="AE439">
        <v>15</v>
      </c>
      <c r="AF439">
        <v>21</v>
      </c>
    </row>
    <row r="440" spans="1:60" x14ac:dyDescent="0.2">
      <c r="A440" s="153"/>
      <c r="B440" s="154" t="s">
        <v>29</v>
      </c>
      <c r="C440" s="188"/>
      <c r="D440" s="155"/>
      <c r="E440" s="156"/>
      <c r="F440" s="156"/>
      <c r="G440" s="183">
        <f>G8+G273+G338+G381</f>
        <v>0</v>
      </c>
      <c r="H440" s="5"/>
      <c r="I440" s="5"/>
      <c r="J440" s="5"/>
      <c r="K440" s="5"/>
      <c r="L440" s="5"/>
      <c r="M440" s="5"/>
      <c r="N440" s="5"/>
      <c r="O440" s="5"/>
      <c r="P440" s="5"/>
      <c r="Q440" s="5"/>
      <c r="R440" s="5"/>
      <c r="S440" s="5"/>
      <c r="T440" s="5"/>
      <c r="U440" s="5"/>
      <c r="V440" s="5"/>
      <c r="W440" s="5"/>
      <c r="AE440">
        <f>SUMIF(L7:L438,AE439,G7:G438)</f>
        <v>0</v>
      </c>
      <c r="AF440">
        <f>SUMIF(L7:L438,AF439,G7:G438)</f>
        <v>0</v>
      </c>
      <c r="AG440" t="s">
        <v>354</v>
      </c>
    </row>
    <row r="441" spans="1:60" x14ac:dyDescent="0.2">
      <c r="A441" s="261" t="s">
        <v>1295</v>
      </c>
      <c r="B441" s="261"/>
      <c r="C441" s="187"/>
      <c r="D441" s="8"/>
      <c r="E441" s="5"/>
      <c r="F441" s="5"/>
      <c r="G441" s="5"/>
      <c r="H441" s="5"/>
      <c r="I441" s="5"/>
      <c r="J441" s="5"/>
      <c r="K441" s="5"/>
      <c r="L441" s="5"/>
      <c r="M441" s="5"/>
      <c r="N441" s="5"/>
      <c r="O441" s="5"/>
      <c r="P441" s="5"/>
      <c r="Q441" s="5"/>
      <c r="R441" s="5"/>
      <c r="S441" s="5"/>
      <c r="T441" s="5"/>
      <c r="U441" s="5"/>
      <c r="V441" s="5"/>
      <c r="W441" s="5"/>
    </row>
    <row r="442" spans="1:60" x14ac:dyDescent="0.2">
      <c r="A442" s="5"/>
      <c r="B442" s="6" t="s">
        <v>1296</v>
      </c>
      <c r="C442" s="187" t="s">
        <v>1297</v>
      </c>
      <c r="D442" s="8"/>
      <c r="E442" s="5"/>
      <c r="F442" s="5"/>
      <c r="G442" s="5"/>
      <c r="H442" s="5"/>
      <c r="I442" s="5"/>
      <c r="J442" s="5"/>
      <c r="K442" s="5"/>
      <c r="L442" s="5"/>
      <c r="M442" s="5"/>
      <c r="N442" s="5"/>
      <c r="O442" s="5"/>
      <c r="P442" s="5"/>
      <c r="Q442" s="5"/>
      <c r="R442" s="5"/>
      <c r="S442" s="5"/>
      <c r="T442" s="5"/>
      <c r="U442" s="5"/>
      <c r="V442" s="5"/>
      <c r="W442" s="5"/>
      <c r="AG442" t="s">
        <v>1298</v>
      </c>
    </row>
    <row r="443" spans="1:60" x14ac:dyDescent="0.2">
      <c r="A443" s="5"/>
      <c r="B443" s="6" t="s">
        <v>1299</v>
      </c>
      <c r="C443" s="187" t="s">
        <v>1300</v>
      </c>
      <c r="D443" s="8"/>
      <c r="E443" s="5"/>
      <c r="F443" s="5"/>
      <c r="G443" s="5"/>
      <c r="H443" s="5"/>
      <c r="I443" s="5"/>
      <c r="J443" s="5"/>
      <c r="K443" s="5"/>
      <c r="L443" s="5"/>
      <c r="M443" s="5"/>
      <c r="N443" s="5"/>
      <c r="O443" s="5"/>
      <c r="P443" s="5"/>
      <c r="Q443" s="5"/>
      <c r="R443" s="5"/>
      <c r="S443" s="5"/>
      <c r="T443" s="5"/>
      <c r="U443" s="5"/>
      <c r="V443" s="5"/>
      <c r="W443" s="5"/>
      <c r="AG443" t="s">
        <v>1301</v>
      </c>
    </row>
    <row r="444" spans="1:60" x14ac:dyDescent="0.2">
      <c r="A444" s="5"/>
      <c r="B444" s="6"/>
      <c r="C444" s="187" t="s">
        <v>1302</v>
      </c>
      <c r="D444" s="8"/>
      <c r="E444" s="5"/>
      <c r="F444" s="5"/>
      <c r="G444" s="5"/>
      <c r="H444" s="5"/>
      <c r="I444" s="5"/>
      <c r="J444" s="5"/>
      <c r="K444" s="5"/>
      <c r="L444" s="5"/>
      <c r="M444" s="5"/>
      <c r="N444" s="5"/>
      <c r="O444" s="5"/>
      <c r="P444" s="5"/>
      <c r="Q444" s="5"/>
      <c r="R444" s="5"/>
      <c r="S444" s="5"/>
      <c r="T444" s="5"/>
      <c r="U444" s="5"/>
      <c r="V444" s="5"/>
      <c r="W444" s="5"/>
      <c r="AG444" t="s">
        <v>1303</v>
      </c>
    </row>
    <row r="445" spans="1:60" x14ac:dyDescent="0.2">
      <c r="A445" s="5"/>
      <c r="B445" s="6"/>
      <c r="C445" s="187"/>
      <c r="D445" s="8"/>
      <c r="E445" s="5"/>
      <c r="F445" s="5"/>
      <c r="G445" s="5"/>
      <c r="H445" s="5"/>
      <c r="I445" s="5"/>
      <c r="J445" s="5"/>
      <c r="K445" s="5"/>
      <c r="L445" s="5"/>
      <c r="M445" s="5"/>
      <c r="N445" s="5"/>
      <c r="O445" s="5"/>
      <c r="P445" s="5"/>
      <c r="Q445" s="5"/>
      <c r="R445" s="5"/>
      <c r="S445" s="5"/>
      <c r="T445" s="5"/>
      <c r="U445" s="5"/>
      <c r="V445" s="5"/>
      <c r="W445" s="5"/>
    </row>
    <row r="446" spans="1:60" x14ac:dyDescent="0.2">
      <c r="C446" s="189"/>
      <c r="D446" s="141"/>
      <c r="AG446" t="s">
        <v>355</v>
      </c>
    </row>
    <row r="447" spans="1:60" x14ac:dyDescent="0.2">
      <c r="D447" s="141"/>
    </row>
    <row r="448" spans="1:60"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22">
    <mergeCell ref="A441:B441"/>
    <mergeCell ref="C16:G16"/>
    <mergeCell ref="C22:G22"/>
    <mergeCell ref="C29:G29"/>
    <mergeCell ref="C36:G36"/>
    <mergeCell ref="C42:G42"/>
    <mergeCell ref="C47:G47"/>
    <mergeCell ref="C52:G52"/>
    <mergeCell ref="C57:G57"/>
    <mergeCell ref="C62:G62"/>
    <mergeCell ref="C67:G67"/>
    <mergeCell ref="C75:G75"/>
    <mergeCell ref="A1:G1"/>
    <mergeCell ref="C2:G2"/>
    <mergeCell ref="C3:G3"/>
    <mergeCell ref="C4:G4"/>
    <mergeCell ref="C107:G107"/>
    <mergeCell ref="C109:G109"/>
    <mergeCell ref="C115:G115"/>
    <mergeCell ref="C117:G117"/>
    <mergeCell ref="C121:G121"/>
    <mergeCell ref="C123:G123"/>
    <mergeCell ref="C83:G83"/>
    <mergeCell ref="C88:G88"/>
    <mergeCell ref="C94:G94"/>
    <mergeCell ref="C99:G99"/>
    <mergeCell ref="C101:G101"/>
    <mergeCell ref="C103:G103"/>
    <mergeCell ref="C140:G140"/>
    <mergeCell ref="C142:G142"/>
    <mergeCell ref="C147:G147"/>
    <mergeCell ref="C152:G152"/>
    <mergeCell ref="C154:G154"/>
    <mergeCell ref="C156:G156"/>
    <mergeCell ref="C125:G125"/>
    <mergeCell ref="C127:G127"/>
    <mergeCell ref="C129:G129"/>
    <mergeCell ref="C131:G131"/>
    <mergeCell ref="C133:G133"/>
    <mergeCell ref="C135:G135"/>
    <mergeCell ref="C182:G182"/>
    <mergeCell ref="C190:G190"/>
    <mergeCell ref="C198:G198"/>
    <mergeCell ref="C206:G206"/>
    <mergeCell ref="C212:G212"/>
    <mergeCell ref="C218:G218"/>
    <mergeCell ref="C158:G158"/>
    <mergeCell ref="C160:G160"/>
    <mergeCell ref="C162:G162"/>
    <mergeCell ref="C164:G164"/>
    <mergeCell ref="C169:G169"/>
    <mergeCell ref="C175:G175"/>
    <mergeCell ref="C249:G249"/>
    <mergeCell ref="C255:G255"/>
    <mergeCell ref="C257:G257"/>
    <mergeCell ref="C259:G259"/>
    <mergeCell ref="C264:G264"/>
    <mergeCell ref="C272:G272"/>
    <mergeCell ref="C224:G224"/>
    <mergeCell ref="C230:G230"/>
    <mergeCell ref="C236:G236"/>
    <mergeCell ref="C240:G240"/>
    <mergeCell ref="C242:G242"/>
    <mergeCell ref="C244:G244"/>
    <mergeCell ref="C293:G293"/>
    <mergeCell ref="C295:G295"/>
    <mergeCell ref="C297:G297"/>
    <mergeCell ref="C299:G299"/>
    <mergeCell ref="C303:G303"/>
    <mergeCell ref="C305:G305"/>
    <mergeCell ref="C277:G277"/>
    <mergeCell ref="C279:G279"/>
    <mergeCell ref="C281:G281"/>
    <mergeCell ref="C283:G283"/>
    <mergeCell ref="C285:G285"/>
    <mergeCell ref="C289:G289"/>
    <mergeCell ref="C325:G325"/>
    <mergeCell ref="C327:G327"/>
    <mergeCell ref="C332:G332"/>
    <mergeCell ref="C337:G337"/>
    <mergeCell ref="C340:G340"/>
    <mergeCell ref="C342:G342"/>
    <mergeCell ref="C310:G310"/>
    <mergeCell ref="C312:G312"/>
    <mergeCell ref="C317:G317"/>
    <mergeCell ref="C319:G319"/>
    <mergeCell ref="C321:G321"/>
    <mergeCell ref="C323:G323"/>
    <mergeCell ref="C362:G362"/>
    <mergeCell ref="C364:G364"/>
    <mergeCell ref="C366:G366"/>
    <mergeCell ref="C368:G368"/>
    <mergeCell ref="C369:G369"/>
    <mergeCell ref="C371:G371"/>
    <mergeCell ref="C347:G347"/>
    <mergeCell ref="C349:G349"/>
    <mergeCell ref="C351:G351"/>
    <mergeCell ref="C353:G353"/>
    <mergeCell ref="C358:G358"/>
    <mergeCell ref="C360:G360"/>
    <mergeCell ref="C393:G393"/>
    <mergeCell ref="C397:G397"/>
    <mergeCell ref="C401:G401"/>
    <mergeCell ref="C406:G406"/>
    <mergeCell ref="C408:G408"/>
    <mergeCell ref="C412:G412"/>
    <mergeCell ref="C373:G373"/>
    <mergeCell ref="C375:G375"/>
    <mergeCell ref="C380:G380"/>
    <mergeCell ref="C387:G387"/>
    <mergeCell ref="C389:G389"/>
    <mergeCell ref="C391:G391"/>
    <mergeCell ref="C430:G430"/>
    <mergeCell ref="C432:G432"/>
    <mergeCell ref="C436:G436"/>
    <mergeCell ref="C438:G438"/>
    <mergeCell ref="C416:G416"/>
    <mergeCell ref="C418:G418"/>
    <mergeCell ref="C420:G420"/>
    <mergeCell ref="C422:G422"/>
    <mergeCell ref="C426:G426"/>
    <mergeCell ref="C428:G42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61</v>
      </c>
      <c r="C3" s="249" t="s">
        <v>62</v>
      </c>
      <c r="D3" s="250"/>
      <c r="E3" s="250"/>
      <c r="F3" s="250"/>
      <c r="G3" s="251"/>
      <c r="AC3" s="89" t="s">
        <v>281</v>
      </c>
      <c r="AG3" t="s">
        <v>283</v>
      </c>
    </row>
    <row r="4" spans="1:60" ht="24.95" customHeight="1" x14ac:dyDescent="0.2">
      <c r="A4" s="143" t="s">
        <v>9</v>
      </c>
      <c r="B4" s="144" t="s">
        <v>73</v>
      </c>
      <c r="C4" s="252" t="s">
        <v>74</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160</v>
      </c>
      <c r="C8" s="184" t="s">
        <v>161</v>
      </c>
      <c r="D8" s="170"/>
      <c r="E8" s="171"/>
      <c r="F8" s="172"/>
      <c r="G8" s="172">
        <f>SUMIF(AG9:AG24,"&lt;&gt;NOR",G9:G24)</f>
        <v>0</v>
      </c>
      <c r="H8" s="172"/>
      <c r="I8" s="172">
        <f>SUM(I9:I24)</f>
        <v>0</v>
      </c>
      <c r="J8" s="172"/>
      <c r="K8" s="172">
        <f>SUM(K9:K24)</f>
        <v>0</v>
      </c>
      <c r="L8" s="172"/>
      <c r="M8" s="172">
        <f>SUM(M9:M24)</f>
        <v>0</v>
      </c>
      <c r="N8" s="172"/>
      <c r="O8" s="172">
        <f>SUM(O9:O24)</f>
        <v>0</v>
      </c>
      <c r="P8" s="172"/>
      <c r="Q8" s="172">
        <f>SUM(Q9:Q24)</f>
        <v>0</v>
      </c>
      <c r="R8" s="172"/>
      <c r="S8" s="172"/>
      <c r="T8" s="173"/>
      <c r="U8" s="167"/>
      <c r="V8" s="167">
        <f>SUM(V9:V24)</f>
        <v>0</v>
      </c>
      <c r="W8" s="167"/>
      <c r="AG8" t="s">
        <v>306</v>
      </c>
    </row>
    <row r="9" spans="1:60" outlineLevel="1" x14ac:dyDescent="0.2">
      <c r="A9" s="174">
        <v>1</v>
      </c>
      <c r="B9" s="175" t="s">
        <v>3146</v>
      </c>
      <c r="C9" s="185" t="s">
        <v>3147</v>
      </c>
      <c r="D9" s="176" t="s">
        <v>929</v>
      </c>
      <c r="E9" s="177">
        <v>4</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3148</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142</v>
      </c>
      <c r="D11" s="165"/>
      <c r="E11" s="166">
        <v>4</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4">
        <v>2</v>
      </c>
      <c r="B13" s="175" t="s">
        <v>3149</v>
      </c>
      <c r="C13" s="185" t="s">
        <v>3150</v>
      </c>
      <c r="D13" s="176" t="s">
        <v>929</v>
      </c>
      <c r="E13" s="177">
        <v>4</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342</v>
      </c>
      <c r="T13" s="180" t="s">
        <v>311</v>
      </c>
      <c r="U13" s="160">
        <v>0</v>
      </c>
      <c r="V13" s="160">
        <f>ROUND(E13*U13,2)</f>
        <v>0</v>
      </c>
      <c r="W13" s="160"/>
      <c r="X13" s="150"/>
      <c r="Y13" s="150"/>
      <c r="Z13" s="150"/>
      <c r="AA13" s="150"/>
      <c r="AB13" s="150"/>
      <c r="AC13" s="150"/>
      <c r="AD13" s="150"/>
      <c r="AE13" s="150"/>
      <c r="AF13" s="150"/>
      <c r="AG13" s="150" t="s">
        <v>499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3148</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142</v>
      </c>
      <c r="D15" s="165"/>
      <c r="E15" s="166">
        <v>4</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3151</v>
      </c>
      <c r="C17" s="185" t="s">
        <v>3152</v>
      </c>
      <c r="D17" s="176" t="s">
        <v>929</v>
      </c>
      <c r="E17" s="177">
        <v>2</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342</v>
      </c>
      <c r="T17" s="180" t="s">
        <v>311</v>
      </c>
      <c r="U17" s="160">
        <v>0</v>
      </c>
      <c r="V17" s="160">
        <f>ROUND(E17*U17,2)</f>
        <v>0</v>
      </c>
      <c r="W17" s="160"/>
      <c r="X17" s="150"/>
      <c r="Y17" s="150"/>
      <c r="Z17" s="150"/>
      <c r="AA17" s="150"/>
      <c r="AB17" s="150"/>
      <c r="AC17" s="150"/>
      <c r="AD17" s="150"/>
      <c r="AE17" s="150"/>
      <c r="AF17" s="150"/>
      <c r="AG17" s="150" t="s">
        <v>499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3148</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122</v>
      </c>
      <c r="D19" s="165"/>
      <c r="E19" s="166">
        <v>2</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3153</v>
      </c>
      <c r="C21" s="185" t="s">
        <v>3154</v>
      </c>
      <c r="D21" s="176" t="s">
        <v>929</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342</v>
      </c>
      <c r="T21" s="180" t="s">
        <v>311</v>
      </c>
      <c r="U21" s="160">
        <v>0</v>
      </c>
      <c r="V21" s="160">
        <f>ROUND(E21*U21,2)</f>
        <v>0</v>
      </c>
      <c r="W21" s="160"/>
      <c r="X21" s="150"/>
      <c r="Y21" s="150"/>
      <c r="Z21" s="150"/>
      <c r="AA21" s="150"/>
      <c r="AB21" s="150"/>
      <c r="AC21" s="150"/>
      <c r="AD21" s="150"/>
      <c r="AE21" s="150"/>
      <c r="AF21" s="150"/>
      <c r="AG21" s="150" t="s">
        <v>499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3148</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92</v>
      </c>
      <c r="D23" s="165"/>
      <c r="E23" s="166">
        <v>1</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335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305</v>
      </c>
      <c r="B25" s="169" t="s">
        <v>162</v>
      </c>
      <c r="C25" s="184" t="s">
        <v>163</v>
      </c>
      <c r="D25" s="170"/>
      <c r="E25" s="171"/>
      <c r="F25" s="172"/>
      <c r="G25" s="172">
        <f>SUMIF(AG26:AG221,"&lt;&gt;NOR",G26:G221)</f>
        <v>0</v>
      </c>
      <c r="H25" s="172"/>
      <c r="I25" s="172">
        <f>SUM(I26:I221)</f>
        <v>0</v>
      </c>
      <c r="J25" s="172"/>
      <c r="K25" s="172">
        <f>SUM(K26:K221)</f>
        <v>0</v>
      </c>
      <c r="L25" s="172"/>
      <c r="M25" s="172">
        <f>SUM(M26:M221)</f>
        <v>0</v>
      </c>
      <c r="N25" s="172"/>
      <c r="O25" s="172">
        <f>SUM(O26:O221)</f>
        <v>0</v>
      </c>
      <c r="P25" s="172"/>
      <c r="Q25" s="172">
        <f>SUM(Q26:Q221)</f>
        <v>0</v>
      </c>
      <c r="R25" s="172"/>
      <c r="S25" s="172"/>
      <c r="T25" s="173"/>
      <c r="U25" s="167"/>
      <c r="V25" s="167">
        <f>SUM(V26:V221)</f>
        <v>0</v>
      </c>
      <c r="W25" s="167"/>
      <c r="AG25" t="s">
        <v>306</v>
      </c>
    </row>
    <row r="26" spans="1:60" outlineLevel="1" x14ac:dyDescent="0.2">
      <c r="A26" s="174">
        <v>5</v>
      </c>
      <c r="B26" s="175" t="s">
        <v>3155</v>
      </c>
      <c r="C26" s="185" t="s">
        <v>3156</v>
      </c>
      <c r="D26" s="176" t="s">
        <v>460</v>
      </c>
      <c r="E26" s="177">
        <v>410</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342</v>
      </c>
      <c r="T26" s="180" t="s">
        <v>311</v>
      </c>
      <c r="U26" s="160">
        <v>0</v>
      </c>
      <c r="V26" s="160">
        <f>ROUND(E26*U26,2)</f>
        <v>0</v>
      </c>
      <c r="W26" s="160"/>
      <c r="X26" s="150"/>
      <c r="Y26" s="150"/>
      <c r="Z26" s="150"/>
      <c r="AA26" s="150"/>
      <c r="AB26" s="150"/>
      <c r="AC26" s="150"/>
      <c r="AD26" s="150"/>
      <c r="AE26" s="150"/>
      <c r="AF26" s="150"/>
      <c r="AG26" s="150" t="s">
        <v>499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3157</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335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3158</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335</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3159</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335</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2373</v>
      </c>
      <c r="D30" s="165"/>
      <c r="E30" s="166">
        <v>410</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6</v>
      </c>
      <c r="B32" s="175" t="s">
        <v>3160</v>
      </c>
      <c r="C32" s="185" t="s">
        <v>3161</v>
      </c>
      <c r="D32" s="176" t="s">
        <v>460</v>
      </c>
      <c r="E32" s="177">
        <v>380</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342</v>
      </c>
      <c r="T32" s="180" t="s">
        <v>311</v>
      </c>
      <c r="U32" s="160">
        <v>0</v>
      </c>
      <c r="V32" s="160">
        <f>ROUND(E32*U32,2)</f>
        <v>0</v>
      </c>
      <c r="W32" s="160"/>
      <c r="X32" s="150"/>
      <c r="Y32" s="150"/>
      <c r="Z32" s="150"/>
      <c r="AA32" s="150"/>
      <c r="AB32" s="150"/>
      <c r="AC32" s="150"/>
      <c r="AD32" s="150"/>
      <c r="AE32" s="150"/>
      <c r="AF32" s="150"/>
      <c r="AG32" s="150" t="s">
        <v>499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3157</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335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3158</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335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3162</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335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2337</v>
      </c>
      <c r="D36" s="165"/>
      <c r="E36" s="166">
        <v>380</v>
      </c>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335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6"/>
      <c r="D37" s="247"/>
      <c r="E37" s="247"/>
      <c r="F37" s="247"/>
      <c r="G37" s="247"/>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4">
        <v>7</v>
      </c>
      <c r="B38" s="175" t="s">
        <v>3163</v>
      </c>
      <c r="C38" s="185" t="s">
        <v>3164</v>
      </c>
      <c r="D38" s="176" t="s">
        <v>460</v>
      </c>
      <c r="E38" s="177">
        <v>30</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342</v>
      </c>
      <c r="T38" s="180" t="s">
        <v>311</v>
      </c>
      <c r="U38" s="160">
        <v>0</v>
      </c>
      <c r="V38" s="160">
        <f>ROUND(E38*U38,2)</f>
        <v>0</v>
      </c>
      <c r="W38" s="160"/>
      <c r="X38" s="150"/>
      <c r="Y38" s="150"/>
      <c r="Z38" s="150"/>
      <c r="AA38" s="150"/>
      <c r="AB38" s="150"/>
      <c r="AC38" s="150"/>
      <c r="AD38" s="150"/>
      <c r="AE38" s="150"/>
      <c r="AF38" s="150"/>
      <c r="AG38" s="150" t="s">
        <v>499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3157</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335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3158</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335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3165</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701</v>
      </c>
      <c r="D42" s="165"/>
      <c r="E42" s="166">
        <v>30</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8</v>
      </c>
      <c r="B44" s="175" t="s">
        <v>3166</v>
      </c>
      <c r="C44" s="185" t="s">
        <v>3167</v>
      </c>
      <c r="D44" s="176" t="s">
        <v>460</v>
      </c>
      <c r="E44" s="177">
        <v>160</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342</v>
      </c>
      <c r="T44" s="180" t="s">
        <v>311</v>
      </c>
      <c r="U44" s="160">
        <v>0</v>
      </c>
      <c r="V44" s="160">
        <f>ROUND(E44*U44,2)</f>
        <v>0</v>
      </c>
      <c r="W44" s="160"/>
      <c r="X44" s="150"/>
      <c r="Y44" s="150"/>
      <c r="Z44" s="150"/>
      <c r="AA44" s="150"/>
      <c r="AB44" s="150"/>
      <c r="AC44" s="150"/>
      <c r="AD44" s="150"/>
      <c r="AE44" s="150"/>
      <c r="AF44" s="150"/>
      <c r="AG44" s="150" t="s">
        <v>499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3157</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335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3158</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3168</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1209</v>
      </c>
      <c r="D48" s="165"/>
      <c r="E48" s="166">
        <v>160</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335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6"/>
      <c r="D49" s="247"/>
      <c r="E49" s="247"/>
      <c r="F49" s="247"/>
      <c r="G49" s="247"/>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9</v>
      </c>
      <c r="B50" s="175" t="s">
        <v>3169</v>
      </c>
      <c r="C50" s="185" t="s">
        <v>3170</v>
      </c>
      <c r="D50" s="176" t="s">
        <v>460</v>
      </c>
      <c r="E50" s="177">
        <v>185</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342</v>
      </c>
      <c r="T50" s="180" t="s">
        <v>311</v>
      </c>
      <c r="U50" s="160">
        <v>0</v>
      </c>
      <c r="V50" s="160">
        <f>ROUND(E50*U50,2)</f>
        <v>0</v>
      </c>
      <c r="W50" s="160"/>
      <c r="X50" s="150"/>
      <c r="Y50" s="150"/>
      <c r="Z50" s="150"/>
      <c r="AA50" s="150"/>
      <c r="AB50" s="150"/>
      <c r="AC50" s="150"/>
      <c r="AD50" s="150"/>
      <c r="AE50" s="150"/>
      <c r="AF50" s="150"/>
      <c r="AG50" s="150" t="s">
        <v>499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3157</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3158</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335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3171</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335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2125</v>
      </c>
      <c r="D54" s="165"/>
      <c r="E54" s="166">
        <v>185</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335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315</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10</v>
      </c>
      <c r="B56" s="175" t="s">
        <v>3172</v>
      </c>
      <c r="C56" s="185" t="s">
        <v>3173</v>
      </c>
      <c r="D56" s="176" t="s">
        <v>460</v>
      </c>
      <c r="E56" s="177">
        <v>4</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c r="S56" s="179" t="s">
        <v>342</v>
      </c>
      <c r="T56" s="180" t="s">
        <v>311</v>
      </c>
      <c r="U56" s="160">
        <v>0</v>
      </c>
      <c r="V56" s="160">
        <f>ROUND(E56*U56,2)</f>
        <v>0</v>
      </c>
      <c r="W56" s="160"/>
      <c r="X56" s="150"/>
      <c r="Y56" s="150"/>
      <c r="Z56" s="150"/>
      <c r="AA56" s="150"/>
      <c r="AB56" s="150"/>
      <c r="AC56" s="150"/>
      <c r="AD56" s="150"/>
      <c r="AE56" s="150"/>
      <c r="AF56" s="150"/>
      <c r="AG56" s="150" t="s">
        <v>499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3174</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335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3175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335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142</v>
      </c>
      <c r="D59" s="165"/>
      <c r="E59" s="166">
        <v>4</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11</v>
      </c>
      <c r="B61" s="175" t="s">
        <v>3176</v>
      </c>
      <c r="C61" s="185" t="s">
        <v>3177</v>
      </c>
      <c r="D61" s="176" t="s">
        <v>460</v>
      </c>
      <c r="E61" s="177">
        <v>1</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342</v>
      </c>
      <c r="T61" s="180" t="s">
        <v>311</v>
      </c>
      <c r="U61" s="160">
        <v>0</v>
      </c>
      <c r="V61" s="160">
        <f>ROUND(E61*U61,2)</f>
        <v>0</v>
      </c>
      <c r="W61" s="160"/>
      <c r="X61" s="150"/>
      <c r="Y61" s="150"/>
      <c r="Z61" s="150"/>
      <c r="AA61" s="150"/>
      <c r="AB61" s="150"/>
      <c r="AC61" s="150"/>
      <c r="AD61" s="150"/>
      <c r="AE61" s="150"/>
      <c r="AF61" s="150"/>
      <c r="AG61" s="150" t="s">
        <v>499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3174</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335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3178</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335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92</v>
      </c>
      <c r="D64" s="165"/>
      <c r="E64" s="166">
        <v>1</v>
      </c>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335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6"/>
      <c r="D65" s="247"/>
      <c r="E65" s="247"/>
      <c r="F65" s="247"/>
      <c r="G65" s="247"/>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315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12</v>
      </c>
      <c r="B66" s="175" t="s">
        <v>3179</v>
      </c>
      <c r="C66" s="185" t="s">
        <v>3180</v>
      </c>
      <c r="D66" s="176" t="s">
        <v>460</v>
      </c>
      <c r="E66" s="177">
        <v>2</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342</v>
      </c>
      <c r="T66" s="180" t="s">
        <v>311</v>
      </c>
      <c r="U66" s="160">
        <v>0</v>
      </c>
      <c r="V66" s="160">
        <f>ROUND(E66*U66,2)</f>
        <v>0</v>
      </c>
      <c r="W66" s="160"/>
      <c r="X66" s="150"/>
      <c r="Y66" s="150"/>
      <c r="Z66" s="150"/>
      <c r="AA66" s="150"/>
      <c r="AB66" s="150"/>
      <c r="AC66" s="150"/>
      <c r="AD66" s="150"/>
      <c r="AE66" s="150"/>
      <c r="AF66" s="150"/>
      <c r="AG66" s="150" t="s">
        <v>499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3174</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335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3181</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335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122</v>
      </c>
      <c r="D69" s="165"/>
      <c r="E69" s="166">
        <v>2</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6"/>
      <c r="D70" s="247"/>
      <c r="E70" s="247"/>
      <c r="F70" s="247"/>
      <c r="G70" s="247"/>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315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13</v>
      </c>
      <c r="B71" s="175" t="s">
        <v>3182</v>
      </c>
      <c r="C71" s="185" t="s">
        <v>3183</v>
      </c>
      <c r="D71" s="176" t="s">
        <v>929</v>
      </c>
      <c r="E71" s="177">
        <v>40</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342</v>
      </c>
      <c r="T71" s="180" t="s">
        <v>311</v>
      </c>
      <c r="U71" s="160">
        <v>0</v>
      </c>
      <c r="V71" s="160">
        <f>ROUND(E71*U71,2)</f>
        <v>0</v>
      </c>
      <c r="W71" s="160"/>
      <c r="X71" s="150"/>
      <c r="Y71" s="150"/>
      <c r="Z71" s="150"/>
      <c r="AA71" s="150"/>
      <c r="AB71" s="150"/>
      <c r="AC71" s="150"/>
      <c r="AD71" s="150"/>
      <c r="AE71" s="150"/>
      <c r="AF71" s="150"/>
      <c r="AG71" s="150" t="s">
        <v>499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3174</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335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3184</v>
      </c>
      <c r="D73" s="165"/>
      <c r="E73" s="166">
        <v>40</v>
      </c>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335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4">
        <v>14</v>
      </c>
      <c r="B75" s="175" t="s">
        <v>3185</v>
      </c>
      <c r="C75" s="185" t="s">
        <v>3186</v>
      </c>
      <c r="D75" s="176" t="s">
        <v>929</v>
      </c>
      <c r="E75" s="177">
        <v>208</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342</v>
      </c>
      <c r="T75" s="180" t="s">
        <v>311</v>
      </c>
      <c r="U75" s="160">
        <v>0</v>
      </c>
      <c r="V75" s="160">
        <f>ROUND(E75*U75,2)</f>
        <v>0</v>
      </c>
      <c r="W75" s="160"/>
      <c r="X75" s="150"/>
      <c r="Y75" s="150"/>
      <c r="Z75" s="150"/>
      <c r="AA75" s="150"/>
      <c r="AB75" s="150"/>
      <c r="AC75" s="150"/>
      <c r="AD75" s="150"/>
      <c r="AE75" s="150"/>
      <c r="AF75" s="150"/>
      <c r="AG75" s="150" t="s">
        <v>499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3174</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335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2158</v>
      </c>
      <c r="D77" s="165"/>
      <c r="E77" s="166">
        <v>208</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15</v>
      </c>
      <c r="B79" s="175" t="s">
        <v>3187</v>
      </c>
      <c r="C79" s="185" t="s">
        <v>3188</v>
      </c>
      <c r="D79" s="176" t="s">
        <v>460</v>
      </c>
      <c r="E79" s="177">
        <v>6</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342</v>
      </c>
      <c r="T79" s="180" t="s">
        <v>311</v>
      </c>
      <c r="U79" s="160">
        <v>0</v>
      </c>
      <c r="V79" s="160">
        <f>ROUND(E79*U79,2)</f>
        <v>0</v>
      </c>
      <c r="W79" s="160"/>
      <c r="X79" s="150"/>
      <c r="Y79" s="150"/>
      <c r="Z79" s="150"/>
      <c r="AA79" s="150"/>
      <c r="AB79" s="150"/>
      <c r="AC79" s="150"/>
      <c r="AD79" s="150"/>
      <c r="AE79" s="150"/>
      <c r="AF79" s="150"/>
      <c r="AG79" s="150" t="s">
        <v>499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3174</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335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3189</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150</v>
      </c>
      <c r="D82" s="165"/>
      <c r="E82" s="166">
        <v>6</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335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16</v>
      </c>
      <c r="B84" s="175" t="s">
        <v>3190</v>
      </c>
      <c r="C84" s="185" t="s">
        <v>3191</v>
      </c>
      <c r="D84" s="176" t="s">
        <v>460</v>
      </c>
      <c r="E84" s="177">
        <v>5</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342</v>
      </c>
      <c r="T84" s="180" t="s">
        <v>311</v>
      </c>
      <c r="U84" s="160">
        <v>0</v>
      </c>
      <c r="V84" s="160">
        <f>ROUND(E84*U84,2)</f>
        <v>0</v>
      </c>
      <c r="W84" s="160"/>
      <c r="X84" s="150"/>
      <c r="Y84" s="150"/>
      <c r="Z84" s="150"/>
      <c r="AA84" s="150"/>
      <c r="AB84" s="150"/>
      <c r="AC84" s="150"/>
      <c r="AD84" s="150"/>
      <c r="AE84" s="150"/>
      <c r="AF84" s="150"/>
      <c r="AG84" s="150" t="s">
        <v>499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3174</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3192</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147</v>
      </c>
      <c r="D87" s="165"/>
      <c r="E87" s="166">
        <v>5</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335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17</v>
      </c>
      <c r="B89" s="175" t="s">
        <v>3193</v>
      </c>
      <c r="C89" s="185" t="s">
        <v>3194</v>
      </c>
      <c r="D89" s="176" t="s">
        <v>1058</v>
      </c>
      <c r="E89" s="177">
        <v>8.5</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499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3195</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3196</v>
      </c>
      <c r="D91" s="165"/>
      <c r="E91" s="166">
        <v>8.5</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18</v>
      </c>
      <c r="B93" s="175" t="s">
        <v>3197</v>
      </c>
      <c r="C93" s="185" t="s">
        <v>3198</v>
      </c>
      <c r="D93" s="176" t="s">
        <v>460</v>
      </c>
      <c r="E93" s="177">
        <v>15</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342</v>
      </c>
      <c r="T93" s="180" t="s">
        <v>311</v>
      </c>
      <c r="U93" s="160">
        <v>0</v>
      </c>
      <c r="V93" s="160">
        <f>ROUND(E93*U93,2)</f>
        <v>0</v>
      </c>
      <c r="W93" s="160"/>
      <c r="X93" s="150"/>
      <c r="Y93" s="150"/>
      <c r="Z93" s="150"/>
      <c r="AA93" s="150"/>
      <c r="AB93" s="150"/>
      <c r="AC93" s="150"/>
      <c r="AD93" s="150"/>
      <c r="AE93" s="150"/>
      <c r="AF93" s="150"/>
      <c r="AG93" s="150" t="s">
        <v>499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3157</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335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3158</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3199</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112</v>
      </c>
      <c r="D97" s="165"/>
      <c r="E97" s="166">
        <v>15</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335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19</v>
      </c>
      <c r="B99" s="175" t="s">
        <v>3200</v>
      </c>
      <c r="C99" s="185" t="s">
        <v>3201</v>
      </c>
      <c r="D99" s="176" t="s">
        <v>460</v>
      </c>
      <c r="E99" s="177">
        <v>70</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342</v>
      </c>
      <c r="T99" s="180" t="s">
        <v>311</v>
      </c>
      <c r="U99" s="160">
        <v>0</v>
      </c>
      <c r="V99" s="160">
        <f>ROUND(E99*U99,2)</f>
        <v>0</v>
      </c>
      <c r="W99" s="160"/>
      <c r="X99" s="150"/>
      <c r="Y99" s="150"/>
      <c r="Z99" s="150"/>
      <c r="AA99" s="150"/>
      <c r="AB99" s="150"/>
      <c r="AC99" s="150"/>
      <c r="AD99" s="150"/>
      <c r="AE99" s="150"/>
      <c r="AF99" s="150"/>
      <c r="AG99" s="150" t="s">
        <v>499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3157</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335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3158</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335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3202</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2034</v>
      </c>
      <c r="D103" s="165"/>
      <c r="E103" s="166">
        <v>70</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20</v>
      </c>
      <c r="B105" s="175" t="s">
        <v>3203</v>
      </c>
      <c r="C105" s="185" t="s">
        <v>3204</v>
      </c>
      <c r="D105" s="176" t="s">
        <v>460</v>
      </c>
      <c r="E105" s="177">
        <v>2</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342</v>
      </c>
      <c r="T105" s="180" t="s">
        <v>311</v>
      </c>
      <c r="U105" s="160">
        <v>0</v>
      </c>
      <c r="V105" s="160">
        <f>ROUND(E105*U105,2)</f>
        <v>0</v>
      </c>
      <c r="W105" s="160"/>
      <c r="X105" s="150"/>
      <c r="Y105" s="150"/>
      <c r="Z105" s="150"/>
      <c r="AA105" s="150"/>
      <c r="AB105" s="150"/>
      <c r="AC105" s="150"/>
      <c r="AD105" s="150"/>
      <c r="AE105" s="150"/>
      <c r="AF105" s="150"/>
      <c r="AG105" s="150" t="s">
        <v>499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3174</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3181</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122</v>
      </c>
      <c r="D108" s="165"/>
      <c r="E108" s="166">
        <v>2</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335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46"/>
      <c r="D109" s="247"/>
      <c r="E109" s="247"/>
      <c r="F109" s="247"/>
      <c r="G109" s="247"/>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315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4">
        <v>21</v>
      </c>
      <c r="B110" s="175" t="s">
        <v>3205</v>
      </c>
      <c r="C110" s="185" t="s">
        <v>3206</v>
      </c>
      <c r="D110" s="176" t="s">
        <v>929</v>
      </c>
      <c r="E110" s="177">
        <v>8</v>
      </c>
      <c r="F110" s="178"/>
      <c r="G110" s="179">
        <f>ROUND(E110*F110,2)</f>
        <v>0</v>
      </c>
      <c r="H110" s="178"/>
      <c r="I110" s="179">
        <f>ROUND(E110*H110,2)</f>
        <v>0</v>
      </c>
      <c r="J110" s="178"/>
      <c r="K110" s="179">
        <f>ROUND(E110*J110,2)</f>
        <v>0</v>
      </c>
      <c r="L110" s="179">
        <v>21</v>
      </c>
      <c r="M110" s="179">
        <f>G110*(1+L110/100)</f>
        <v>0</v>
      </c>
      <c r="N110" s="179">
        <v>0</v>
      </c>
      <c r="O110" s="179">
        <f>ROUND(E110*N110,2)</f>
        <v>0</v>
      </c>
      <c r="P110" s="179">
        <v>0</v>
      </c>
      <c r="Q110" s="179">
        <f>ROUND(E110*P110,2)</f>
        <v>0</v>
      </c>
      <c r="R110" s="179"/>
      <c r="S110" s="179" t="s">
        <v>342</v>
      </c>
      <c r="T110" s="180" t="s">
        <v>311</v>
      </c>
      <c r="U110" s="160">
        <v>0</v>
      </c>
      <c r="V110" s="160">
        <f>ROUND(E110*U110,2)</f>
        <v>0</v>
      </c>
      <c r="W110" s="160"/>
      <c r="X110" s="150"/>
      <c r="Y110" s="150"/>
      <c r="Z110" s="150"/>
      <c r="AA110" s="150"/>
      <c r="AB110" s="150"/>
      <c r="AC110" s="150"/>
      <c r="AD110" s="150"/>
      <c r="AE110" s="150"/>
      <c r="AF110" s="150"/>
      <c r="AG110" s="150" t="s">
        <v>499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3207</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157</v>
      </c>
      <c r="D112" s="165"/>
      <c r="E112" s="166">
        <v>8</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335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315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22</v>
      </c>
      <c r="B114" s="175" t="s">
        <v>3208</v>
      </c>
      <c r="C114" s="185" t="s">
        <v>3209</v>
      </c>
      <c r="D114" s="176" t="s">
        <v>929</v>
      </c>
      <c r="E114" s="177">
        <v>16</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342</v>
      </c>
      <c r="T114" s="180" t="s">
        <v>311</v>
      </c>
      <c r="U114" s="160">
        <v>0</v>
      </c>
      <c r="V114" s="160">
        <f>ROUND(E114*U114,2)</f>
        <v>0</v>
      </c>
      <c r="W114" s="160"/>
      <c r="X114" s="150"/>
      <c r="Y114" s="150"/>
      <c r="Z114" s="150"/>
      <c r="AA114" s="150"/>
      <c r="AB114" s="150"/>
      <c r="AC114" s="150"/>
      <c r="AD114" s="150"/>
      <c r="AE114" s="150"/>
      <c r="AF114" s="150"/>
      <c r="AG114" s="150" t="s">
        <v>499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3207</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114</v>
      </c>
      <c r="D116" s="165"/>
      <c r="E116" s="166">
        <v>16</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23</v>
      </c>
      <c r="B118" s="175" t="s">
        <v>3210</v>
      </c>
      <c r="C118" s="185" t="s">
        <v>3211</v>
      </c>
      <c r="D118" s="176" t="s">
        <v>929</v>
      </c>
      <c r="E118" s="177">
        <v>4</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342</v>
      </c>
      <c r="T118" s="180" t="s">
        <v>311</v>
      </c>
      <c r="U118" s="160">
        <v>0</v>
      </c>
      <c r="V118" s="160">
        <f>ROUND(E118*U118,2)</f>
        <v>0</v>
      </c>
      <c r="W118" s="160"/>
      <c r="X118" s="150"/>
      <c r="Y118" s="150"/>
      <c r="Z118" s="150"/>
      <c r="AA118" s="150"/>
      <c r="AB118" s="150"/>
      <c r="AC118" s="150"/>
      <c r="AD118" s="150"/>
      <c r="AE118" s="150"/>
      <c r="AF118" s="150"/>
      <c r="AG118" s="150" t="s">
        <v>499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3212</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335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142</v>
      </c>
      <c r="D120" s="165"/>
      <c r="E120" s="166">
        <v>4</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24</v>
      </c>
      <c r="B122" s="175" t="s">
        <v>3213</v>
      </c>
      <c r="C122" s="185" t="s">
        <v>3214</v>
      </c>
      <c r="D122" s="176" t="s">
        <v>3215</v>
      </c>
      <c r="E122" s="177">
        <v>8</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342</v>
      </c>
      <c r="T122" s="180" t="s">
        <v>311</v>
      </c>
      <c r="U122" s="160">
        <v>0</v>
      </c>
      <c r="V122" s="160">
        <f>ROUND(E122*U122,2)</f>
        <v>0</v>
      </c>
      <c r="W122" s="160"/>
      <c r="X122" s="150"/>
      <c r="Y122" s="150"/>
      <c r="Z122" s="150"/>
      <c r="AA122" s="150"/>
      <c r="AB122" s="150"/>
      <c r="AC122" s="150"/>
      <c r="AD122" s="150"/>
      <c r="AE122" s="150"/>
      <c r="AF122" s="150"/>
      <c r="AG122" s="150" t="s">
        <v>499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3216</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335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3217</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335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3218</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335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157</v>
      </c>
      <c r="D126" s="165"/>
      <c r="E126" s="166">
        <v>8</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335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6"/>
      <c r="D127" s="247"/>
      <c r="E127" s="247"/>
      <c r="F127" s="247"/>
      <c r="G127" s="247"/>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315</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25</v>
      </c>
      <c r="B128" s="175" t="s">
        <v>3219</v>
      </c>
      <c r="C128" s="185" t="s">
        <v>3220</v>
      </c>
      <c r="D128" s="176" t="s">
        <v>929</v>
      </c>
      <c r="E128" s="177">
        <v>24</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342</v>
      </c>
      <c r="T128" s="180" t="s">
        <v>311</v>
      </c>
      <c r="U128" s="160">
        <v>0</v>
      </c>
      <c r="V128" s="160">
        <f>ROUND(E128*U128,2)</f>
        <v>0</v>
      </c>
      <c r="W128" s="160"/>
      <c r="X128" s="150"/>
      <c r="Y128" s="150"/>
      <c r="Z128" s="150"/>
      <c r="AA128" s="150"/>
      <c r="AB128" s="150"/>
      <c r="AC128" s="150"/>
      <c r="AD128" s="150"/>
      <c r="AE128" s="150"/>
      <c r="AF128" s="150"/>
      <c r="AG128" s="150" t="s">
        <v>499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3221</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335</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3158</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335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3222</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335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1486</v>
      </c>
      <c r="D132" s="165"/>
      <c r="E132" s="166">
        <v>24</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335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26</v>
      </c>
      <c r="B134" s="175" t="s">
        <v>3223</v>
      </c>
      <c r="C134" s="185" t="s">
        <v>3224</v>
      </c>
      <c r="D134" s="176" t="s">
        <v>929</v>
      </c>
      <c r="E134" s="177">
        <v>8</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342</v>
      </c>
      <c r="T134" s="180" t="s">
        <v>311</v>
      </c>
      <c r="U134" s="160">
        <v>0</v>
      </c>
      <c r="V134" s="160">
        <f>ROUND(E134*U134,2)</f>
        <v>0</v>
      </c>
      <c r="W134" s="160"/>
      <c r="X134" s="150"/>
      <c r="Y134" s="150"/>
      <c r="Z134" s="150"/>
      <c r="AA134" s="150"/>
      <c r="AB134" s="150"/>
      <c r="AC134" s="150"/>
      <c r="AD134" s="150"/>
      <c r="AE134" s="150"/>
      <c r="AF134" s="150"/>
      <c r="AG134" s="150" t="s">
        <v>499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3221</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335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3158</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3225</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157</v>
      </c>
      <c r="D138" s="165"/>
      <c r="E138" s="166">
        <v>8</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335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6"/>
      <c r="D139" s="247"/>
      <c r="E139" s="247"/>
      <c r="F139" s="247"/>
      <c r="G139" s="247"/>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315</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27</v>
      </c>
      <c r="B140" s="175" t="s">
        <v>3226</v>
      </c>
      <c r="C140" s="185" t="s">
        <v>3227</v>
      </c>
      <c r="D140" s="176" t="s">
        <v>929</v>
      </c>
      <c r="E140" s="177">
        <v>1</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c r="S140" s="179" t="s">
        <v>342</v>
      </c>
      <c r="T140" s="180" t="s">
        <v>311</v>
      </c>
      <c r="U140" s="160">
        <v>0</v>
      </c>
      <c r="V140" s="160">
        <f>ROUND(E140*U140,2)</f>
        <v>0</v>
      </c>
      <c r="W140" s="160"/>
      <c r="X140" s="150"/>
      <c r="Y140" s="150"/>
      <c r="Z140" s="150"/>
      <c r="AA140" s="150"/>
      <c r="AB140" s="150"/>
      <c r="AC140" s="150"/>
      <c r="AD140" s="150"/>
      <c r="AE140" s="150"/>
      <c r="AF140" s="150"/>
      <c r="AG140" s="150" t="s">
        <v>499</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2"/>
      <c r="D141" s="243"/>
      <c r="E141" s="243"/>
      <c r="F141" s="243"/>
      <c r="G141" s="243"/>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28</v>
      </c>
      <c r="B142" s="175" t="s">
        <v>3228</v>
      </c>
      <c r="C142" s="185" t="s">
        <v>3229</v>
      </c>
      <c r="D142" s="176" t="s">
        <v>460</v>
      </c>
      <c r="E142" s="177">
        <v>1250</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342</v>
      </c>
      <c r="T142" s="180" t="s">
        <v>311</v>
      </c>
      <c r="U142" s="160">
        <v>0</v>
      </c>
      <c r="V142" s="160">
        <f>ROUND(E142*U142,2)</f>
        <v>0</v>
      </c>
      <c r="W142" s="160"/>
      <c r="X142" s="150"/>
      <c r="Y142" s="150"/>
      <c r="Z142" s="150"/>
      <c r="AA142" s="150"/>
      <c r="AB142" s="150"/>
      <c r="AC142" s="150"/>
      <c r="AD142" s="150"/>
      <c r="AE142" s="150"/>
      <c r="AF142" s="150"/>
      <c r="AG142" s="150" t="s">
        <v>499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3174</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335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3230</v>
      </c>
      <c r="D144" s="165"/>
      <c r="E144" s="166">
        <v>1250</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315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29</v>
      </c>
      <c r="B146" s="175" t="s">
        <v>3231</v>
      </c>
      <c r="C146" s="185" t="s">
        <v>3232</v>
      </c>
      <c r="D146" s="176" t="s">
        <v>929</v>
      </c>
      <c r="E146" s="177">
        <v>15</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342</v>
      </c>
      <c r="T146" s="180" t="s">
        <v>311</v>
      </c>
      <c r="U146" s="160">
        <v>0</v>
      </c>
      <c r="V146" s="160">
        <f>ROUND(E146*U146,2)</f>
        <v>0</v>
      </c>
      <c r="W146" s="160"/>
      <c r="X146" s="150"/>
      <c r="Y146" s="150"/>
      <c r="Z146" s="150"/>
      <c r="AA146" s="150"/>
      <c r="AB146" s="150"/>
      <c r="AC146" s="150"/>
      <c r="AD146" s="150"/>
      <c r="AE146" s="150"/>
      <c r="AF146" s="150"/>
      <c r="AG146" s="150" t="s">
        <v>499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2"/>
      <c r="D147" s="243"/>
      <c r="E147" s="243"/>
      <c r="F147" s="243"/>
      <c r="G147" s="243"/>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315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4">
        <v>30</v>
      </c>
      <c r="B148" s="175" t="s">
        <v>3233</v>
      </c>
      <c r="C148" s="185" t="s">
        <v>3234</v>
      </c>
      <c r="D148" s="176" t="s">
        <v>929</v>
      </c>
      <c r="E148" s="177">
        <v>6</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c r="S148" s="179" t="s">
        <v>342</v>
      </c>
      <c r="T148" s="180" t="s">
        <v>311</v>
      </c>
      <c r="U148" s="160">
        <v>0</v>
      </c>
      <c r="V148" s="160">
        <f>ROUND(E148*U148,2)</f>
        <v>0</v>
      </c>
      <c r="W148" s="160"/>
      <c r="X148" s="150"/>
      <c r="Y148" s="150"/>
      <c r="Z148" s="150"/>
      <c r="AA148" s="150"/>
      <c r="AB148" s="150"/>
      <c r="AC148" s="150"/>
      <c r="AD148" s="150"/>
      <c r="AE148" s="150"/>
      <c r="AF148" s="150"/>
      <c r="AG148" s="150" t="s">
        <v>499</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3174</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150</v>
      </c>
      <c r="D150" s="165"/>
      <c r="E150" s="166">
        <v>6</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31</v>
      </c>
      <c r="B152" s="175" t="s">
        <v>3235</v>
      </c>
      <c r="C152" s="185" t="s">
        <v>3236</v>
      </c>
      <c r="D152" s="176" t="s">
        <v>929</v>
      </c>
      <c r="E152" s="177">
        <v>24</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342</v>
      </c>
      <c r="T152" s="180" t="s">
        <v>311</v>
      </c>
      <c r="U152" s="160">
        <v>0</v>
      </c>
      <c r="V152" s="160">
        <f>ROUND(E152*U152,2)</f>
        <v>0</v>
      </c>
      <c r="W152" s="160"/>
      <c r="X152" s="150"/>
      <c r="Y152" s="150"/>
      <c r="Z152" s="150"/>
      <c r="AA152" s="150"/>
      <c r="AB152" s="150"/>
      <c r="AC152" s="150"/>
      <c r="AD152" s="150"/>
      <c r="AE152" s="150"/>
      <c r="AF152" s="150"/>
      <c r="AG152" s="150" t="s">
        <v>499</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3174</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335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1486</v>
      </c>
      <c r="D154" s="165"/>
      <c r="E154" s="166">
        <v>24</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335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6"/>
      <c r="D155" s="247"/>
      <c r="E155" s="247"/>
      <c r="F155" s="247"/>
      <c r="G155" s="247"/>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315</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74">
        <v>32</v>
      </c>
      <c r="B156" s="175" t="s">
        <v>3237</v>
      </c>
      <c r="C156" s="185" t="s">
        <v>3238</v>
      </c>
      <c r="D156" s="176" t="s">
        <v>929</v>
      </c>
      <c r="E156" s="177">
        <v>1</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c r="S156" s="179" t="s">
        <v>342</v>
      </c>
      <c r="T156" s="180" t="s">
        <v>311</v>
      </c>
      <c r="U156" s="160">
        <v>0</v>
      </c>
      <c r="V156" s="160">
        <f>ROUND(E156*U156,2)</f>
        <v>0</v>
      </c>
      <c r="W156" s="160"/>
      <c r="X156" s="150"/>
      <c r="Y156" s="150"/>
      <c r="Z156" s="150"/>
      <c r="AA156" s="150"/>
      <c r="AB156" s="150"/>
      <c r="AC156" s="150"/>
      <c r="AD156" s="150"/>
      <c r="AE156" s="150"/>
      <c r="AF156" s="150"/>
      <c r="AG156" s="150" t="s">
        <v>499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2"/>
      <c r="D157" s="243"/>
      <c r="E157" s="243"/>
      <c r="F157" s="243"/>
      <c r="G157" s="243"/>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4">
        <v>33</v>
      </c>
      <c r="B158" s="175" t="s">
        <v>3239</v>
      </c>
      <c r="C158" s="185" t="s">
        <v>3240</v>
      </c>
      <c r="D158" s="176" t="s">
        <v>929</v>
      </c>
      <c r="E158" s="177">
        <v>50</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342</v>
      </c>
      <c r="T158" s="180" t="s">
        <v>311</v>
      </c>
      <c r="U158" s="160">
        <v>0</v>
      </c>
      <c r="V158" s="160">
        <f>ROUND(E158*U158,2)</f>
        <v>0</v>
      </c>
      <c r="W158" s="160"/>
      <c r="X158" s="150"/>
      <c r="Y158" s="150"/>
      <c r="Z158" s="150"/>
      <c r="AA158" s="150"/>
      <c r="AB158" s="150"/>
      <c r="AC158" s="150"/>
      <c r="AD158" s="150"/>
      <c r="AE158" s="150"/>
      <c r="AF158" s="150"/>
      <c r="AG158" s="150" t="s">
        <v>499</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3157</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335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3158</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335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3241</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335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2070</v>
      </c>
      <c r="D162" s="165"/>
      <c r="E162" s="166">
        <v>50</v>
      </c>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335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34</v>
      </c>
      <c r="B164" s="175" t="s">
        <v>3242</v>
      </c>
      <c r="C164" s="185" t="s">
        <v>3243</v>
      </c>
      <c r="D164" s="176" t="s">
        <v>929</v>
      </c>
      <c r="E164" s="177">
        <v>200</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342</v>
      </c>
      <c r="T164" s="180" t="s">
        <v>311</v>
      </c>
      <c r="U164" s="160">
        <v>0</v>
      </c>
      <c r="V164" s="160">
        <f>ROUND(E164*U164,2)</f>
        <v>0</v>
      </c>
      <c r="W164" s="160"/>
      <c r="X164" s="150"/>
      <c r="Y164" s="150"/>
      <c r="Z164" s="150"/>
      <c r="AA164" s="150"/>
      <c r="AB164" s="150"/>
      <c r="AC164" s="150"/>
      <c r="AD164" s="150"/>
      <c r="AE164" s="150"/>
      <c r="AF164" s="150"/>
      <c r="AG164" s="150" t="s">
        <v>499</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3157</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335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3158</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335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3244</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3245</v>
      </c>
      <c r="D168" s="165"/>
      <c r="E168" s="166">
        <v>200</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35</v>
      </c>
      <c r="B170" s="175" t="s">
        <v>3246</v>
      </c>
      <c r="C170" s="185" t="s">
        <v>3247</v>
      </c>
      <c r="D170" s="176" t="s">
        <v>929</v>
      </c>
      <c r="E170" s="177">
        <v>180</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342</v>
      </c>
      <c r="T170" s="180" t="s">
        <v>311</v>
      </c>
      <c r="U170" s="160">
        <v>0</v>
      </c>
      <c r="V170" s="160">
        <f>ROUND(E170*U170,2)</f>
        <v>0</v>
      </c>
      <c r="W170" s="160"/>
      <c r="X170" s="150"/>
      <c r="Y170" s="150"/>
      <c r="Z170" s="150"/>
      <c r="AA170" s="150"/>
      <c r="AB170" s="150"/>
      <c r="AC170" s="150"/>
      <c r="AD170" s="150"/>
      <c r="AE170" s="150"/>
      <c r="AF170" s="150"/>
      <c r="AG170" s="150" t="s">
        <v>499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3157</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335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3158</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335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3248</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2122</v>
      </c>
      <c r="D174" s="165"/>
      <c r="E174" s="166">
        <v>180</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335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36</v>
      </c>
      <c r="B176" s="175" t="s">
        <v>3249</v>
      </c>
      <c r="C176" s="185" t="s">
        <v>3250</v>
      </c>
      <c r="D176" s="176" t="s">
        <v>929</v>
      </c>
      <c r="E176" s="177">
        <v>95</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342</v>
      </c>
      <c r="T176" s="180" t="s">
        <v>311</v>
      </c>
      <c r="U176" s="160">
        <v>0</v>
      </c>
      <c r="V176" s="160">
        <f>ROUND(E176*U176,2)</f>
        <v>0</v>
      </c>
      <c r="W176" s="160"/>
      <c r="X176" s="150"/>
      <c r="Y176" s="150"/>
      <c r="Z176" s="150"/>
      <c r="AA176" s="150"/>
      <c r="AB176" s="150"/>
      <c r="AC176" s="150"/>
      <c r="AD176" s="150"/>
      <c r="AE176" s="150"/>
      <c r="AF176" s="150"/>
      <c r="AG176" s="150" t="s">
        <v>499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3157</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335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3158</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335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3251</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169</v>
      </c>
      <c r="D180" s="165"/>
      <c r="E180" s="166">
        <v>95</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315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37</v>
      </c>
      <c r="B182" s="175" t="s">
        <v>3252</v>
      </c>
      <c r="C182" s="185" t="s">
        <v>3253</v>
      </c>
      <c r="D182" s="176" t="s">
        <v>929</v>
      </c>
      <c r="E182" s="177">
        <v>85</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342</v>
      </c>
      <c r="T182" s="180" t="s">
        <v>311</v>
      </c>
      <c r="U182" s="160">
        <v>0</v>
      </c>
      <c r="V182" s="160">
        <f>ROUND(E182*U182,2)</f>
        <v>0</v>
      </c>
      <c r="W182" s="160"/>
      <c r="X182" s="150"/>
      <c r="Y182" s="150"/>
      <c r="Z182" s="150"/>
      <c r="AA182" s="150"/>
      <c r="AB182" s="150"/>
      <c r="AC182" s="150"/>
      <c r="AD182" s="150"/>
      <c r="AE182" s="150"/>
      <c r="AF182" s="150"/>
      <c r="AG182" s="150" t="s">
        <v>499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3157</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335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3158</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335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3254</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335</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2052</v>
      </c>
      <c r="D186" s="165"/>
      <c r="E186" s="166">
        <v>85</v>
      </c>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335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38</v>
      </c>
      <c r="B188" s="175" t="s">
        <v>3255</v>
      </c>
      <c r="C188" s="185" t="s">
        <v>3256</v>
      </c>
      <c r="D188" s="176" t="s">
        <v>929</v>
      </c>
      <c r="E188" s="177">
        <v>25</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342</v>
      </c>
      <c r="T188" s="180" t="s">
        <v>311</v>
      </c>
      <c r="U188" s="160">
        <v>0</v>
      </c>
      <c r="V188" s="160">
        <f>ROUND(E188*U188,2)</f>
        <v>0</v>
      </c>
      <c r="W188" s="160"/>
      <c r="X188" s="150"/>
      <c r="Y188" s="150"/>
      <c r="Z188" s="150"/>
      <c r="AA188" s="150"/>
      <c r="AB188" s="150"/>
      <c r="AC188" s="150"/>
      <c r="AD188" s="150"/>
      <c r="AE188" s="150"/>
      <c r="AF188" s="150"/>
      <c r="AG188" s="150" t="s">
        <v>499</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3157</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335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3158</v>
      </c>
      <c r="D190" s="165"/>
      <c r="E190" s="166"/>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335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3257</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335</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908</v>
      </c>
      <c r="D192" s="165"/>
      <c r="E192" s="166">
        <v>25</v>
      </c>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6"/>
      <c r="D193" s="247"/>
      <c r="E193" s="247"/>
      <c r="F193" s="247"/>
      <c r="G193" s="247"/>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315</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4">
        <v>39</v>
      </c>
      <c r="B194" s="175" t="s">
        <v>3258</v>
      </c>
      <c r="C194" s="185" t="s">
        <v>3259</v>
      </c>
      <c r="D194" s="176" t="s">
        <v>929</v>
      </c>
      <c r="E194" s="177">
        <v>15</v>
      </c>
      <c r="F194" s="178"/>
      <c r="G194" s="179">
        <f>ROUND(E194*F194,2)</f>
        <v>0</v>
      </c>
      <c r="H194" s="178"/>
      <c r="I194" s="179">
        <f>ROUND(E194*H194,2)</f>
        <v>0</v>
      </c>
      <c r="J194" s="178"/>
      <c r="K194" s="179">
        <f>ROUND(E194*J194,2)</f>
        <v>0</v>
      </c>
      <c r="L194" s="179">
        <v>21</v>
      </c>
      <c r="M194" s="179">
        <f>G194*(1+L194/100)</f>
        <v>0</v>
      </c>
      <c r="N194" s="179">
        <v>0</v>
      </c>
      <c r="O194" s="179">
        <f>ROUND(E194*N194,2)</f>
        <v>0</v>
      </c>
      <c r="P194" s="179">
        <v>0</v>
      </c>
      <c r="Q194" s="179">
        <f>ROUND(E194*P194,2)</f>
        <v>0</v>
      </c>
      <c r="R194" s="179"/>
      <c r="S194" s="179" t="s">
        <v>342</v>
      </c>
      <c r="T194" s="180" t="s">
        <v>311</v>
      </c>
      <c r="U194" s="160">
        <v>0</v>
      </c>
      <c r="V194" s="160">
        <f>ROUND(E194*U194,2)</f>
        <v>0</v>
      </c>
      <c r="W194" s="160"/>
      <c r="X194" s="150"/>
      <c r="Y194" s="150"/>
      <c r="Z194" s="150"/>
      <c r="AA194" s="150"/>
      <c r="AB194" s="150"/>
      <c r="AC194" s="150"/>
      <c r="AD194" s="150"/>
      <c r="AE194" s="150"/>
      <c r="AF194" s="150"/>
      <c r="AG194" s="150" t="s">
        <v>499</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3157</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335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3158</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3260</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335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112</v>
      </c>
      <c r="D198" s="165"/>
      <c r="E198" s="166">
        <v>15</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335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6"/>
      <c r="D199" s="247"/>
      <c r="E199" s="247"/>
      <c r="F199" s="247"/>
      <c r="G199" s="247"/>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4">
        <v>40</v>
      </c>
      <c r="B200" s="175" t="s">
        <v>3261</v>
      </c>
      <c r="C200" s="185" t="s">
        <v>3262</v>
      </c>
      <c r="D200" s="176"/>
      <c r="E200" s="177">
        <v>0</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342</v>
      </c>
      <c r="T200" s="180" t="s">
        <v>311</v>
      </c>
      <c r="U200" s="160">
        <v>0</v>
      </c>
      <c r="V200" s="160">
        <f>ROUND(E200*U200,2)</f>
        <v>0</v>
      </c>
      <c r="W200" s="160"/>
      <c r="X200" s="150"/>
      <c r="Y200" s="150"/>
      <c r="Z200" s="150"/>
      <c r="AA200" s="150"/>
      <c r="AB200" s="150"/>
      <c r="AC200" s="150"/>
      <c r="AD200" s="150"/>
      <c r="AE200" s="150"/>
      <c r="AF200" s="150"/>
      <c r="AG200" s="150" t="s">
        <v>1963</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2"/>
      <c r="D201" s="243"/>
      <c r="E201" s="243"/>
      <c r="F201" s="243"/>
      <c r="G201" s="243"/>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315</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41</v>
      </c>
      <c r="B202" s="175" t="s">
        <v>3263</v>
      </c>
      <c r="C202" s="185" t="s">
        <v>3264</v>
      </c>
      <c r="D202" s="176" t="s">
        <v>929</v>
      </c>
      <c r="E202" s="177">
        <v>108</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342</v>
      </c>
      <c r="T202" s="180" t="s">
        <v>311</v>
      </c>
      <c r="U202" s="160">
        <v>0</v>
      </c>
      <c r="V202" s="160">
        <f>ROUND(E202*U202,2)</f>
        <v>0</v>
      </c>
      <c r="W202" s="160"/>
      <c r="X202" s="150"/>
      <c r="Y202" s="150"/>
      <c r="Z202" s="150"/>
      <c r="AA202" s="150"/>
      <c r="AB202" s="150"/>
      <c r="AC202" s="150"/>
      <c r="AD202" s="150"/>
      <c r="AE202" s="150"/>
      <c r="AF202" s="150"/>
      <c r="AG202" s="150" t="s">
        <v>1963</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2"/>
      <c r="D203" s="243"/>
      <c r="E203" s="243"/>
      <c r="F203" s="243"/>
      <c r="G203" s="243"/>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315</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4">
        <v>42</v>
      </c>
      <c r="B204" s="175" t="s">
        <v>3265</v>
      </c>
      <c r="C204" s="185" t="s">
        <v>3266</v>
      </c>
      <c r="D204" s="176" t="s">
        <v>929</v>
      </c>
      <c r="E204" s="177">
        <v>6</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342</v>
      </c>
      <c r="T204" s="180" t="s">
        <v>311</v>
      </c>
      <c r="U204" s="160">
        <v>0</v>
      </c>
      <c r="V204" s="160">
        <f>ROUND(E204*U204,2)</f>
        <v>0</v>
      </c>
      <c r="W204" s="160"/>
      <c r="X204" s="150"/>
      <c r="Y204" s="150"/>
      <c r="Z204" s="150"/>
      <c r="AA204" s="150"/>
      <c r="AB204" s="150"/>
      <c r="AC204" s="150"/>
      <c r="AD204" s="150"/>
      <c r="AE204" s="150"/>
      <c r="AF204" s="150"/>
      <c r="AG204" s="150" t="s">
        <v>1963</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3174</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150</v>
      </c>
      <c r="D206" s="165"/>
      <c r="E206" s="166">
        <v>6</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335</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43</v>
      </c>
      <c r="B208" s="175" t="s">
        <v>3267</v>
      </c>
      <c r="C208" s="185" t="s">
        <v>3268</v>
      </c>
      <c r="D208" s="176" t="s">
        <v>460</v>
      </c>
      <c r="E208" s="177">
        <v>1250</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342</v>
      </c>
      <c r="T208" s="180" t="s">
        <v>311</v>
      </c>
      <c r="U208" s="160">
        <v>0</v>
      </c>
      <c r="V208" s="160">
        <f>ROUND(E208*U208,2)</f>
        <v>0</v>
      </c>
      <c r="W208" s="160"/>
      <c r="X208" s="150"/>
      <c r="Y208" s="150"/>
      <c r="Z208" s="150"/>
      <c r="AA208" s="150"/>
      <c r="AB208" s="150"/>
      <c r="AC208" s="150"/>
      <c r="AD208" s="150"/>
      <c r="AE208" s="150"/>
      <c r="AF208" s="150"/>
      <c r="AG208" s="150" t="s">
        <v>1963</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3174</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335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3230</v>
      </c>
      <c r="D210" s="165"/>
      <c r="E210" s="166">
        <v>1250</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335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74">
        <v>44</v>
      </c>
      <c r="B212" s="175" t="s">
        <v>3269</v>
      </c>
      <c r="C212" s="185" t="s">
        <v>3270</v>
      </c>
      <c r="D212" s="176" t="s">
        <v>929</v>
      </c>
      <c r="E212" s="177">
        <v>1</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342</v>
      </c>
      <c r="T212" s="180" t="s">
        <v>311</v>
      </c>
      <c r="U212" s="160">
        <v>0</v>
      </c>
      <c r="V212" s="160">
        <f>ROUND(E212*U212,2)</f>
        <v>0</v>
      </c>
      <c r="W212" s="160"/>
      <c r="X212" s="150"/>
      <c r="Y212" s="150"/>
      <c r="Z212" s="150"/>
      <c r="AA212" s="150"/>
      <c r="AB212" s="150"/>
      <c r="AC212" s="150"/>
      <c r="AD212" s="150"/>
      <c r="AE212" s="150"/>
      <c r="AF212" s="150"/>
      <c r="AG212" s="150" t="s">
        <v>1963</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2"/>
      <c r="D213" s="243"/>
      <c r="E213" s="243"/>
      <c r="F213" s="243"/>
      <c r="G213" s="243"/>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74">
        <v>45</v>
      </c>
      <c r="B214" s="175" t="s">
        <v>3271</v>
      </c>
      <c r="C214" s="185" t="s">
        <v>3272</v>
      </c>
      <c r="D214" s="176" t="s">
        <v>929</v>
      </c>
      <c r="E214" s="177">
        <v>1</v>
      </c>
      <c r="F214" s="178"/>
      <c r="G214" s="179">
        <f>ROUND(E214*F214,2)</f>
        <v>0</v>
      </c>
      <c r="H214" s="178"/>
      <c r="I214" s="179">
        <f>ROUND(E214*H214,2)</f>
        <v>0</v>
      </c>
      <c r="J214" s="178"/>
      <c r="K214" s="179">
        <f>ROUND(E214*J214,2)</f>
        <v>0</v>
      </c>
      <c r="L214" s="179">
        <v>21</v>
      </c>
      <c r="M214" s="179">
        <f>G214*(1+L214/100)</f>
        <v>0</v>
      </c>
      <c r="N214" s="179">
        <v>0</v>
      </c>
      <c r="O214" s="179">
        <f>ROUND(E214*N214,2)</f>
        <v>0</v>
      </c>
      <c r="P214" s="179">
        <v>0</v>
      </c>
      <c r="Q214" s="179">
        <f>ROUND(E214*P214,2)</f>
        <v>0</v>
      </c>
      <c r="R214" s="179"/>
      <c r="S214" s="179" t="s">
        <v>342</v>
      </c>
      <c r="T214" s="180" t="s">
        <v>311</v>
      </c>
      <c r="U214" s="160">
        <v>0</v>
      </c>
      <c r="V214" s="160">
        <f>ROUND(E214*U214,2)</f>
        <v>0</v>
      </c>
      <c r="W214" s="160"/>
      <c r="X214" s="150"/>
      <c r="Y214" s="150"/>
      <c r="Z214" s="150"/>
      <c r="AA214" s="150"/>
      <c r="AB214" s="150"/>
      <c r="AC214" s="150"/>
      <c r="AD214" s="150"/>
      <c r="AE214" s="150"/>
      <c r="AF214" s="150"/>
      <c r="AG214" s="150" t="s">
        <v>1963</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2"/>
      <c r="D215" s="243"/>
      <c r="E215" s="243"/>
      <c r="F215" s="243"/>
      <c r="G215" s="243"/>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315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46</v>
      </c>
      <c r="B216" s="175" t="s">
        <v>3273</v>
      </c>
      <c r="C216" s="185" t="s">
        <v>3274</v>
      </c>
      <c r="D216" s="176" t="s">
        <v>929</v>
      </c>
      <c r="E216" s="177">
        <v>1</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342</v>
      </c>
      <c r="T216" s="180" t="s">
        <v>311</v>
      </c>
      <c r="U216" s="160">
        <v>0</v>
      </c>
      <c r="V216" s="160">
        <f>ROUND(E216*U216,2)</f>
        <v>0</v>
      </c>
      <c r="W216" s="160"/>
      <c r="X216" s="150"/>
      <c r="Y216" s="150"/>
      <c r="Z216" s="150"/>
      <c r="AA216" s="150"/>
      <c r="AB216" s="150"/>
      <c r="AC216" s="150"/>
      <c r="AD216" s="150"/>
      <c r="AE216" s="150"/>
      <c r="AF216" s="150"/>
      <c r="AG216" s="150" t="s">
        <v>1963</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2"/>
      <c r="D217" s="243"/>
      <c r="E217" s="243"/>
      <c r="F217" s="243"/>
      <c r="G217" s="243"/>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315</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74">
        <v>47</v>
      </c>
      <c r="B218" s="175" t="s">
        <v>3275</v>
      </c>
      <c r="C218" s="185" t="s">
        <v>3276</v>
      </c>
      <c r="D218" s="176" t="s">
        <v>460</v>
      </c>
      <c r="E218" s="177">
        <v>1250</v>
      </c>
      <c r="F218" s="178"/>
      <c r="G218" s="179">
        <f>ROUND(E218*F218,2)</f>
        <v>0</v>
      </c>
      <c r="H218" s="178"/>
      <c r="I218" s="179">
        <f>ROUND(E218*H218,2)</f>
        <v>0</v>
      </c>
      <c r="J218" s="178"/>
      <c r="K218" s="179">
        <f>ROUND(E218*J218,2)</f>
        <v>0</v>
      </c>
      <c r="L218" s="179">
        <v>21</v>
      </c>
      <c r="M218" s="179">
        <f>G218*(1+L218/100)</f>
        <v>0</v>
      </c>
      <c r="N218" s="179">
        <v>0</v>
      </c>
      <c r="O218" s="179">
        <f>ROUND(E218*N218,2)</f>
        <v>0</v>
      </c>
      <c r="P218" s="179">
        <v>0</v>
      </c>
      <c r="Q218" s="179">
        <f>ROUND(E218*P218,2)</f>
        <v>0</v>
      </c>
      <c r="R218" s="179"/>
      <c r="S218" s="179" t="s">
        <v>342</v>
      </c>
      <c r="T218" s="180" t="s">
        <v>311</v>
      </c>
      <c r="U218" s="160">
        <v>0</v>
      </c>
      <c r="V218" s="160">
        <f>ROUND(E218*U218,2)</f>
        <v>0</v>
      </c>
      <c r="W218" s="160"/>
      <c r="X218" s="150"/>
      <c r="Y218" s="150"/>
      <c r="Z218" s="150"/>
      <c r="AA218" s="150"/>
      <c r="AB218" s="150"/>
      <c r="AC218" s="150"/>
      <c r="AD218" s="150"/>
      <c r="AE218" s="150"/>
      <c r="AF218" s="150"/>
      <c r="AG218" s="150" t="s">
        <v>1963</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3174</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335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3230</v>
      </c>
      <c r="D220" s="165"/>
      <c r="E220" s="166">
        <v>1250</v>
      </c>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335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6"/>
      <c r="D221" s="247"/>
      <c r="E221" s="247"/>
      <c r="F221" s="247"/>
      <c r="G221" s="247"/>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x14ac:dyDescent="0.2">
      <c r="A222" s="5"/>
      <c r="B222" s="6"/>
      <c r="C222" s="187"/>
      <c r="D222" s="8"/>
      <c r="E222" s="5"/>
      <c r="F222" s="5"/>
      <c r="G222" s="5"/>
      <c r="H222" s="5"/>
      <c r="I222" s="5"/>
      <c r="J222" s="5"/>
      <c r="K222" s="5"/>
      <c r="L222" s="5"/>
      <c r="M222" s="5"/>
      <c r="N222" s="5"/>
      <c r="O222" s="5"/>
      <c r="P222" s="5"/>
      <c r="Q222" s="5"/>
      <c r="R222" s="5"/>
      <c r="S222" s="5"/>
      <c r="T222" s="5"/>
      <c r="U222" s="5"/>
      <c r="V222" s="5"/>
      <c r="W222" s="5"/>
      <c r="AE222">
        <v>15</v>
      </c>
      <c r="AF222">
        <v>21</v>
      </c>
    </row>
    <row r="223" spans="1:60" x14ac:dyDescent="0.2">
      <c r="A223" s="153"/>
      <c r="B223" s="154" t="s">
        <v>29</v>
      </c>
      <c r="C223" s="188"/>
      <c r="D223" s="155"/>
      <c r="E223" s="156"/>
      <c r="F223" s="156"/>
      <c r="G223" s="183">
        <f>G8+G25</f>
        <v>0</v>
      </c>
      <c r="H223" s="5"/>
      <c r="I223" s="5"/>
      <c r="J223" s="5"/>
      <c r="K223" s="5"/>
      <c r="L223" s="5"/>
      <c r="M223" s="5"/>
      <c r="N223" s="5"/>
      <c r="O223" s="5"/>
      <c r="P223" s="5"/>
      <c r="Q223" s="5"/>
      <c r="R223" s="5"/>
      <c r="S223" s="5"/>
      <c r="T223" s="5"/>
      <c r="U223" s="5"/>
      <c r="V223" s="5"/>
      <c r="W223" s="5"/>
      <c r="AE223">
        <f>SUMIF(L7:L221,AE222,G7:G221)</f>
        <v>0</v>
      </c>
      <c r="AF223">
        <f>SUMIF(L7:L221,AF222,G7:G221)</f>
        <v>0</v>
      </c>
      <c r="AG223" t="s">
        <v>354</v>
      </c>
    </row>
    <row r="224" spans="1:60" x14ac:dyDescent="0.2">
      <c r="A224" s="261" t="s">
        <v>1295</v>
      </c>
      <c r="B224" s="261"/>
      <c r="C224" s="187"/>
      <c r="D224" s="8"/>
      <c r="E224" s="5"/>
      <c r="F224" s="5"/>
      <c r="G224" s="5"/>
      <c r="H224" s="5"/>
      <c r="I224" s="5"/>
      <c r="J224" s="5"/>
      <c r="K224" s="5"/>
      <c r="L224" s="5"/>
      <c r="M224" s="5"/>
      <c r="N224" s="5"/>
      <c r="O224" s="5"/>
      <c r="P224" s="5"/>
      <c r="Q224" s="5"/>
      <c r="R224" s="5"/>
      <c r="S224" s="5"/>
      <c r="T224" s="5"/>
      <c r="U224" s="5"/>
      <c r="V224" s="5"/>
      <c r="W224" s="5"/>
    </row>
    <row r="225" spans="1:33" x14ac:dyDescent="0.2">
      <c r="A225" s="5"/>
      <c r="B225" s="6" t="s">
        <v>1296</v>
      </c>
      <c r="C225" s="187" t="s">
        <v>1297</v>
      </c>
      <c r="D225" s="8"/>
      <c r="E225" s="5"/>
      <c r="F225" s="5"/>
      <c r="G225" s="5"/>
      <c r="H225" s="5"/>
      <c r="I225" s="5"/>
      <c r="J225" s="5"/>
      <c r="K225" s="5"/>
      <c r="L225" s="5"/>
      <c r="M225" s="5"/>
      <c r="N225" s="5"/>
      <c r="O225" s="5"/>
      <c r="P225" s="5"/>
      <c r="Q225" s="5"/>
      <c r="R225" s="5"/>
      <c r="S225" s="5"/>
      <c r="T225" s="5"/>
      <c r="U225" s="5"/>
      <c r="V225" s="5"/>
      <c r="W225" s="5"/>
      <c r="AG225" t="s">
        <v>1298</v>
      </c>
    </row>
    <row r="226" spans="1:33" x14ac:dyDescent="0.2">
      <c r="A226" s="5"/>
      <c r="B226" s="6" t="s">
        <v>1299</v>
      </c>
      <c r="C226" s="187" t="s">
        <v>1300</v>
      </c>
      <c r="D226" s="8"/>
      <c r="E226" s="5"/>
      <c r="F226" s="5"/>
      <c r="G226" s="5"/>
      <c r="H226" s="5"/>
      <c r="I226" s="5"/>
      <c r="J226" s="5"/>
      <c r="K226" s="5"/>
      <c r="L226" s="5"/>
      <c r="M226" s="5"/>
      <c r="N226" s="5"/>
      <c r="O226" s="5"/>
      <c r="P226" s="5"/>
      <c r="Q226" s="5"/>
      <c r="R226" s="5"/>
      <c r="S226" s="5"/>
      <c r="T226" s="5"/>
      <c r="U226" s="5"/>
      <c r="V226" s="5"/>
      <c r="W226" s="5"/>
      <c r="AG226" t="s">
        <v>1301</v>
      </c>
    </row>
    <row r="227" spans="1:33" x14ac:dyDescent="0.2">
      <c r="A227" s="5"/>
      <c r="B227" s="6"/>
      <c r="C227" s="187" t="s">
        <v>1302</v>
      </c>
      <c r="D227" s="8"/>
      <c r="E227" s="5"/>
      <c r="F227" s="5"/>
      <c r="G227" s="5"/>
      <c r="H227" s="5"/>
      <c r="I227" s="5"/>
      <c r="J227" s="5"/>
      <c r="K227" s="5"/>
      <c r="L227" s="5"/>
      <c r="M227" s="5"/>
      <c r="N227" s="5"/>
      <c r="O227" s="5"/>
      <c r="P227" s="5"/>
      <c r="Q227" s="5"/>
      <c r="R227" s="5"/>
      <c r="S227" s="5"/>
      <c r="T227" s="5"/>
      <c r="U227" s="5"/>
      <c r="V227" s="5"/>
      <c r="W227" s="5"/>
      <c r="AG227" t="s">
        <v>1303</v>
      </c>
    </row>
    <row r="228" spans="1:33" x14ac:dyDescent="0.2">
      <c r="A228" s="5"/>
      <c r="B228" s="6"/>
      <c r="C228" s="187"/>
      <c r="D228" s="8"/>
      <c r="E228" s="5"/>
      <c r="F228" s="5"/>
      <c r="G228" s="5"/>
      <c r="H228" s="5"/>
      <c r="I228" s="5"/>
      <c r="J228" s="5"/>
      <c r="K228" s="5"/>
      <c r="L228" s="5"/>
      <c r="M228" s="5"/>
      <c r="N228" s="5"/>
      <c r="O228" s="5"/>
      <c r="P228" s="5"/>
      <c r="Q228" s="5"/>
      <c r="R228" s="5"/>
      <c r="S228" s="5"/>
      <c r="T228" s="5"/>
      <c r="U228" s="5"/>
      <c r="V228" s="5"/>
      <c r="W228" s="5"/>
    </row>
    <row r="229" spans="1:33" x14ac:dyDescent="0.2">
      <c r="C229" s="189"/>
      <c r="D229" s="141"/>
      <c r="AG229" t="s">
        <v>355</v>
      </c>
    </row>
    <row r="230" spans="1:33" x14ac:dyDescent="0.2">
      <c r="D230" s="141"/>
    </row>
    <row r="231" spans="1:33" x14ac:dyDescent="0.2">
      <c r="D231" s="141"/>
    </row>
    <row r="232" spans="1:33" x14ac:dyDescent="0.2">
      <c r="D232" s="141"/>
    </row>
    <row r="233" spans="1:33" x14ac:dyDescent="0.2">
      <c r="D233" s="141"/>
    </row>
    <row r="234" spans="1:33" x14ac:dyDescent="0.2">
      <c r="D234" s="141"/>
    </row>
    <row r="235" spans="1:33" x14ac:dyDescent="0.2">
      <c r="D235" s="141"/>
    </row>
    <row r="236" spans="1:33" x14ac:dyDescent="0.2">
      <c r="D236" s="141"/>
    </row>
    <row r="237" spans="1:33" x14ac:dyDescent="0.2">
      <c r="D237" s="141"/>
    </row>
    <row r="238" spans="1:33" x14ac:dyDescent="0.2">
      <c r="D238" s="141"/>
    </row>
    <row r="239" spans="1:33" x14ac:dyDescent="0.2">
      <c r="D239" s="141"/>
    </row>
    <row r="240" spans="1:33"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52">
    <mergeCell ref="A224:B224"/>
    <mergeCell ref="C12:G12"/>
    <mergeCell ref="C16:G16"/>
    <mergeCell ref="C20:G20"/>
    <mergeCell ref="C24:G24"/>
    <mergeCell ref="C31:G31"/>
    <mergeCell ref="C65:G65"/>
    <mergeCell ref="A1:G1"/>
    <mergeCell ref="C2:G2"/>
    <mergeCell ref="C3:G3"/>
    <mergeCell ref="C4:G4"/>
    <mergeCell ref="C37:G37"/>
    <mergeCell ref="C43:G43"/>
    <mergeCell ref="C49:G49"/>
    <mergeCell ref="C55:G55"/>
    <mergeCell ref="C60:G60"/>
    <mergeCell ref="C121:G121"/>
    <mergeCell ref="C70:G70"/>
    <mergeCell ref="C74:G74"/>
    <mergeCell ref="C78:G78"/>
    <mergeCell ref="C83:G83"/>
    <mergeCell ref="C88:G88"/>
    <mergeCell ref="C92:G92"/>
    <mergeCell ref="C98:G98"/>
    <mergeCell ref="C104:G104"/>
    <mergeCell ref="C109:G109"/>
    <mergeCell ref="C113:G113"/>
    <mergeCell ref="C117:G117"/>
    <mergeCell ref="C175:G175"/>
    <mergeCell ref="C127:G127"/>
    <mergeCell ref="C133:G133"/>
    <mergeCell ref="C139:G139"/>
    <mergeCell ref="C141:G141"/>
    <mergeCell ref="C145:G145"/>
    <mergeCell ref="C147:G147"/>
    <mergeCell ref="C151:G151"/>
    <mergeCell ref="C155:G155"/>
    <mergeCell ref="C157:G157"/>
    <mergeCell ref="C163:G163"/>
    <mergeCell ref="C169:G169"/>
    <mergeCell ref="C221:G221"/>
    <mergeCell ref="C181:G181"/>
    <mergeCell ref="C187:G187"/>
    <mergeCell ref="C193:G193"/>
    <mergeCell ref="C199:G199"/>
    <mergeCell ref="C201:G201"/>
    <mergeCell ref="C203:G203"/>
    <mergeCell ref="C207:G207"/>
    <mergeCell ref="C211:G211"/>
    <mergeCell ref="C213:G213"/>
    <mergeCell ref="C215:G215"/>
    <mergeCell ref="C217:G2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75</v>
      </c>
      <c r="C3" s="249" t="s">
        <v>76</v>
      </c>
      <c r="D3" s="250"/>
      <c r="E3" s="250"/>
      <c r="F3" s="250"/>
      <c r="G3" s="251"/>
      <c r="AC3" s="89" t="s">
        <v>3277</v>
      </c>
      <c r="AG3" t="s">
        <v>283</v>
      </c>
    </row>
    <row r="4" spans="1:60" ht="24.95" customHeight="1" x14ac:dyDescent="0.2">
      <c r="A4" s="143" t="s">
        <v>9</v>
      </c>
      <c r="B4" s="144" t="s">
        <v>77</v>
      </c>
      <c r="C4" s="252" t="s">
        <v>78</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167</v>
      </c>
      <c r="C8" s="184" t="s">
        <v>168</v>
      </c>
      <c r="D8" s="170"/>
      <c r="E8" s="171"/>
      <c r="F8" s="172"/>
      <c r="G8" s="172">
        <f>SUMIF(AG9:AG28,"&lt;&gt;NOR",G9:G28)</f>
        <v>0</v>
      </c>
      <c r="H8" s="172"/>
      <c r="I8" s="172">
        <f>SUM(I9:I28)</f>
        <v>0</v>
      </c>
      <c r="J8" s="172"/>
      <c r="K8" s="172">
        <f>SUM(K9:K28)</f>
        <v>0</v>
      </c>
      <c r="L8" s="172"/>
      <c r="M8" s="172">
        <f>SUM(M9:M28)</f>
        <v>0</v>
      </c>
      <c r="N8" s="172"/>
      <c r="O8" s="172">
        <f>SUM(O9:O28)</f>
        <v>1.8</v>
      </c>
      <c r="P8" s="172"/>
      <c r="Q8" s="172">
        <f>SUM(Q9:Q28)</f>
        <v>0</v>
      </c>
      <c r="R8" s="172"/>
      <c r="S8" s="172"/>
      <c r="T8" s="173"/>
      <c r="U8" s="167"/>
      <c r="V8" s="167">
        <f>SUM(V9:V28)</f>
        <v>0</v>
      </c>
      <c r="W8" s="167"/>
      <c r="AG8" t="s">
        <v>306</v>
      </c>
    </row>
    <row r="9" spans="1:60" outlineLevel="1" x14ac:dyDescent="0.2">
      <c r="A9" s="174">
        <v>1</v>
      </c>
      <c r="B9" s="175" t="s">
        <v>3278</v>
      </c>
      <c r="C9" s="185" t="s">
        <v>3279</v>
      </c>
      <c r="D9" s="176" t="s">
        <v>405</v>
      </c>
      <c r="E9" s="177">
        <v>303.32</v>
      </c>
      <c r="F9" s="178"/>
      <c r="G9" s="179">
        <f>ROUND(E9*F9,2)</f>
        <v>0</v>
      </c>
      <c r="H9" s="178"/>
      <c r="I9" s="179">
        <f>ROUND(E9*H9,2)</f>
        <v>0</v>
      </c>
      <c r="J9" s="178"/>
      <c r="K9" s="179">
        <f>ROUND(E9*J9,2)</f>
        <v>0</v>
      </c>
      <c r="L9" s="179">
        <v>21</v>
      </c>
      <c r="M9" s="179">
        <f>G9*(1+L9/100)</f>
        <v>0</v>
      </c>
      <c r="N9" s="179">
        <v>5.9199999999999999E-3</v>
      </c>
      <c r="O9" s="179">
        <f>ROUND(E9*N9,2)</f>
        <v>1.8</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358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4" t="s">
        <v>3280</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314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3281</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3282</v>
      </c>
      <c r="D12" s="165"/>
      <c r="E12" s="166">
        <v>14.89</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3283</v>
      </c>
      <c r="D13" s="165"/>
      <c r="E13" s="166">
        <v>47.9</v>
      </c>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335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3284</v>
      </c>
      <c r="D14" s="165"/>
      <c r="E14" s="166">
        <v>18.8</v>
      </c>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3285</v>
      </c>
      <c r="D15" s="165"/>
      <c r="E15" s="166">
        <v>36.799999999999997</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3286</v>
      </c>
      <c r="D16" s="165"/>
      <c r="E16" s="166">
        <v>13.78</v>
      </c>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335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3287</v>
      </c>
      <c r="D17" s="165"/>
      <c r="E17" s="166">
        <v>11.2</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3288</v>
      </c>
      <c r="D18" s="165"/>
      <c r="E18" s="166">
        <v>35.82</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3289</v>
      </c>
      <c r="D19" s="165"/>
      <c r="E19" s="166">
        <v>16.93</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3290</v>
      </c>
      <c r="D20" s="165"/>
      <c r="E20" s="166">
        <v>26.83</v>
      </c>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335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3291</v>
      </c>
      <c r="D21" s="165"/>
      <c r="E21" s="166">
        <v>5.43</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335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3292</v>
      </c>
      <c r="D22" s="165"/>
      <c r="E22" s="166">
        <v>5.57</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3293</v>
      </c>
      <c r="D23" s="165"/>
      <c r="E23" s="166">
        <v>27.63</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335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3294</v>
      </c>
      <c r="D24" s="165"/>
      <c r="E24" s="166">
        <v>15.24</v>
      </c>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335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3295</v>
      </c>
      <c r="D25" s="165"/>
      <c r="E25" s="166">
        <v>19.8</v>
      </c>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335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3296</v>
      </c>
      <c r="D26" s="165"/>
      <c r="E26" s="166">
        <v>6.7</v>
      </c>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335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93" t="s">
        <v>3297</v>
      </c>
      <c r="D27" s="191"/>
      <c r="E27" s="192">
        <v>303.32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335</v>
      </c>
      <c r="AH27" s="150">
        <v>1</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315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
      <c r="A29" s="168" t="s">
        <v>305</v>
      </c>
      <c r="B29" s="169" t="s">
        <v>169</v>
      </c>
      <c r="C29" s="184" t="s">
        <v>170</v>
      </c>
      <c r="D29" s="170"/>
      <c r="E29" s="171"/>
      <c r="F29" s="172"/>
      <c r="G29" s="172">
        <f>SUMIF(AG30:AG37,"&lt;&gt;NOR",G30:G37)</f>
        <v>0</v>
      </c>
      <c r="H29" s="172"/>
      <c r="I29" s="172">
        <f>SUM(I30:I37)</f>
        <v>0</v>
      </c>
      <c r="J29" s="172"/>
      <c r="K29" s="172">
        <f>SUM(K30:K37)</f>
        <v>0</v>
      </c>
      <c r="L29" s="172"/>
      <c r="M29" s="172">
        <f>SUM(M30:M37)</f>
        <v>0</v>
      </c>
      <c r="N29" s="172"/>
      <c r="O29" s="172">
        <f>SUM(O30:O37)</f>
        <v>0.01</v>
      </c>
      <c r="P29" s="172"/>
      <c r="Q29" s="172">
        <f>SUM(Q30:Q37)</f>
        <v>0</v>
      </c>
      <c r="R29" s="172"/>
      <c r="S29" s="172"/>
      <c r="T29" s="173"/>
      <c r="U29" s="167"/>
      <c r="V29" s="167">
        <f>SUM(V30:V37)</f>
        <v>0</v>
      </c>
      <c r="W29" s="167"/>
      <c r="AG29" t="s">
        <v>306</v>
      </c>
    </row>
    <row r="30" spans="1:60" outlineLevel="1" x14ac:dyDescent="0.2">
      <c r="A30" s="174">
        <v>2</v>
      </c>
      <c r="B30" s="175" t="s">
        <v>715</v>
      </c>
      <c r="C30" s="185" t="s">
        <v>3298</v>
      </c>
      <c r="D30" s="176" t="s">
        <v>405</v>
      </c>
      <c r="E30" s="177">
        <v>240</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342</v>
      </c>
      <c r="T30" s="180" t="s">
        <v>311</v>
      </c>
      <c r="U30" s="160">
        <v>0</v>
      </c>
      <c r="V30" s="160">
        <f>ROUND(E30*U30,2)</f>
        <v>0</v>
      </c>
      <c r="W30" s="160"/>
      <c r="X30" s="150"/>
      <c r="Y30" s="150"/>
      <c r="Z30" s="150"/>
      <c r="AA30" s="150"/>
      <c r="AB30" s="150"/>
      <c r="AC30" s="150"/>
      <c r="AD30" s="150"/>
      <c r="AE30" s="150"/>
      <c r="AF30" s="150"/>
      <c r="AG30" s="150" t="s">
        <v>358</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3299</v>
      </c>
      <c r="D31" s="165"/>
      <c r="E31" s="166">
        <v>240</v>
      </c>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3</v>
      </c>
      <c r="B33" s="175" t="s">
        <v>3300</v>
      </c>
      <c r="C33" s="185" t="s">
        <v>3301</v>
      </c>
      <c r="D33" s="176" t="s">
        <v>405</v>
      </c>
      <c r="E33" s="177">
        <v>353</v>
      </c>
      <c r="F33" s="178"/>
      <c r="G33" s="179">
        <f>ROUND(E33*F33,2)</f>
        <v>0</v>
      </c>
      <c r="H33" s="178"/>
      <c r="I33" s="179">
        <f>ROUND(E33*H33,2)</f>
        <v>0</v>
      </c>
      <c r="J33" s="178"/>
      <c r="K33" s="179">
        <f>ROUND(E33*J33,2)</f>
        <v>0</v>
      </c>
      <c r="L33" s="179">
        <v>21</v>
      </c>
      <c r="M33" s="179">
        <f>G33*(1+L33/100)</f>
        <v>0</v>
      </c>
      <c r="N33" s="179">
        <v>4.0000000000000003E-5</v>
      </c>
      <c r="O33" s="179">
        <f>ROUND(E33*N33,2)</f>
        <v>0.01</v>
      </c>
      <c r="P33" s="179">
        <v>0</v>
      </c>
      <c r="Q33" s="179">
        <f>ROUND(E33*P33,2)</f>
        <v>0</v>
      </c>
      <c r="R33" s="179"/>
      <c r="S33" s="179" t="s">
        <v>342</v>
      </c>
      <c r="T33" s="180" t="s">
        <v>311</v>
      </c>
      <c r="U33" s="160">
        <v>0</v>
      </c>
      <c r="V33" s="160">
        <f>ROUND(E33*U33,2)</f>
        <v>0</v>
      </c>
      <c r="W33" s="160"/>
      <c r="X33" s="150"/>
      <c r="Y33" s="150"/>
      <c r="Z33" s="150"/>
      <c r="AA33" s="150"/>
      <c r="AB33" s="150"/>
      <c r="AC33" s="150"/>
      <c r="AD33" s="150"/>
      <c r="AE33" s="150"/>
      <c r="AF33" s="150"/>
      <c r="AG33" s="150" t="s">
        <v>358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57"/>
      <c r="B34" s="158"/>
      <c r="C34" s="244" t="s">
        <v>3302</v>
      </c>
      <c r="D34" s="245"/>
      <c r="E34" s="245"/>
      <c r="F34" s="245"/>
      <c r="G34" s="245"/>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314</v>
      </c>
      <c r="AH34" s="150"/>
      <c r="AI34" s="150"/>
      <c r="AJ34" s="150"/>
      <c r="AK34" s="150"/>
      <c r="AL34" s="150"/>
      <c r="AM34" s="150"/>
      <c r="AN34" s="150"/>
      <c r="AO34" s="150"/>
      <c r="AP34" s="150"/>
      <c r="AQ34" s="150"/>
      <c r="AR34" s="150"/>
      <c r="AS34" s="150"/>
      <c r="AT34" s="150"/>
      <c r="AU34" s="150"/>
      <c r="AV34" s="150"/>
      <c r="AW34" s="150"/>
      <c r="AX34" s="150"/>
      <c r="AY34" s="150"/>
      <c r="AZ34" s="150"/>
      <c r="BA34" s="181" t="str">
        <f>C34</f>
        <v xml:space="preserve">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B34" s="150"/>
      <c r="BC34" s="150"/>
      <c r="BD34" s="150"/>
      <c r="BE34" s="150"/>
      <c r="BF34" s="150"/>
      <c r="BG34" s="150"/>
      <c r="BH34" s="150"/>
    </row>
    <row r="35" spans="1:60" outlineLevel="1" x14ac:dyDescent="0.2">
      <c r="A35" s="157"/>
      <c r="B35" s="158"/>
      <c r="C35" s="255" t="s">
        <v>3303</v>
      </c>
      <c r="D35" s="256"/>
      <c r="E35" s="256"/>
      <c r="F35" s="256"/>
      <c r="G35" s="256"/>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314</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3304</v>
      </c>
      <c r="D36" s="165"/>
      <c r="E36" s="166">
        <v>353</v>
      </c>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335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6"/>
      <c r="D37" s="247"/>
      <c r="E37" s="247"/>
      <c r="F37" s="247"/>
      <c r="G37" s="247"/>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315</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x14ac:dyDescent="0.2">
      <c r="A38" s="168" t="s">
        <v>305</v>
      </c>
      <c r="B38" s="169" t="s">
        <v>177</v>
      </c>
      <c r="C38" s="184" t="s">
        <v>178</v>
      </c>
      <c r="D38" s="170"/>
      <c r="E38" s="171"/>
      <c r="F38" s="172"/>
      <c r="G38" s="172">
        <f>SUMIF(AG39:AG43,"&lt;&gt;NOR",G39:G43)</f>
        <v>0</v>
      </c>
      <c r="H38" s="172"/>
      <c r="I38" s="172">
        <f>SUM(I39:I43)</f>
        <v>0</v>
      </c>
      <c r="J38" s="172"/>
      <c r="K38" s="172">
        <f>SUM(K39:K43)</f>
        <v>0</v>
      </c>
      <c r="L38" s="172"/>
      <c r="M38" s="172">
        <f>SUM(M39:M43)</f>
        <v>0</v>
      </c>
      <c r="N38" s="172"/>
      <c r="O38" s="172">
        <f>SUM(O39:O43)</f>
        <v>0</v>
      </c>
      <c r="P38" s="172"/>
      <c r="Q38" s="172">
        <f>SUM(Q39:Q43)</f>
        <v>0</v>
      </c>
      <c r="R38" s="172"/>
      <c r="S38" s="172"/>
      <c r="T38" s="173"/>
      <c r="U38" s="167"/>
      <c r="V38" s="167">
        <f>SUM(V39:V43)</f>
        <v>0</v>
      </c>
      <c r="W38" s="167"/>
      <c r="AG38" t="s">
        <v>306</v>
      </c>
    </row>
    <row r="39" spans="1:60" outlineLevel="1" x14ac:dyDescent="0.2">
      <c r="A39" s="174">
        <v>4</v>
      </c>
      <c r="B39" s="175" t="s">
        <v>959</v>
      </c>
      <c r="C39" s="185" t="s">
        <v>3305</v>
      </c>
      <c r="D39" s="176" t="s">
        <v>398</v>
      </c>
      <c r="E39" s="177">
        <v>1.8097700000000001</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342</v>
      </c>
      <c r="T39" s="180" t="s">
        <v>311</v>
      </c>
      <c r="U39" s="160">
        <v>0</v>
      </c>
      <c r="V39" s="160">
        <f>ROUND(E39*U39,2)</f>
        <v>0</v>
      </c>
      <c r="W39" s="160"/>
      <c r="X39" s="150"/>
      <c r="Y39" s="150"/>
      <c r="Z39" s="150"/>
      <c r="AA39" s="150"/>
      <c r="AB39" s="150"/>
      <c r="AC39" s="150"/>
      <c r="AD39" s="150"/>
      <c r="AE39" s="150"/>
      <c r="AF39" s="150"/>
      <c r="AG39" s="150" t="s">
        <v>961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963</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335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3306</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3307</v>
      </c>
      <c r="D42" s="165"/>
      <c r="E42" s="166">
        <v>1.8097700000000001</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x14ac:dyDescent="0.2">
      <c r="A44" s="168" t="s">
        <v>305</v>
      </c>
      <c r="B44" s="169" t="s">
        <v>238</v>
      </c>
      <c r="C44" s="184" t="s">
        <v>239</v>
      </c>
      <c r="D44" s="170"/>
      <c r="E44" s="171"/>
      <c r="F44" s="172"/>
      <c r="G44" s="172">
        <f>SUMIF(AG45:AG87,"&lt;&gt;NOR",G45:G87)</f>
        <v>0</v>
      </c>
      <c r="H44" s="172"/>
      <c r="I44" s="172">
        <f>SUM(I45:I87)</f>
        <v>0</v>
      </c>
      <c r="J44" s="172"/>
      <c r="K44" s="172">
        <f>SUM(K45:K87)</f>
        <v>0</v>
      </c>
      <c r="L44" s="172"/>
      <c r="M44" s="172">
        <f>SUM(M45:M87)</f>
        <v>0</v>
      </c>
      <c r="N44" s="172"/>
      <c r="O44" s="172">
        <f>SUM(O45:O87)</f>
        <v>3.59</v>
      </c>
      <c r="P44" s="172"/>
      <c r="Q44" s="172">
        <f>SUM(Q45:Q87)</f>
        <v>0</v>
      </c>
      <c r="R44" s="172"/>
      <c r="S44" s="172"/>
      <c r="T44" s="173"/>
      <c r="U44" s="167"/>
      <c r="V44" s="167">
        <f>SUM(V45:V87)</f>
        <v>0</v>
      </c>
      <c r="W44" s="167"/>
      <c r="AG44" t="s">
        <v>306</v>
      </c>
    </row>
    <row r="45" spans="1:60" outlineLevel="1" x14ac:dyDescent="0.2">
      <c r="A45" s="174">
        <v>5</v>
      </c>
      <c r="B45" s="175" t="s">
        <v>3308</v>
      </c>
      <c r="C45" s="185" t="s">
        <v>3309</v>
      </c>
      <c r="D45" s="176" t="s">
        <v>405</v>
      </c>
      <c r="E45" s="177">
        <v>303.32</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342</v>
      </c>
      <c r="T45" s="180" t="s">
        <v>311</v>
      </c>
      <c r="U45" s="160">
        <v>0</v>
      </c>
      <c r="V45" s="160">
        <f>ROUND(E45*U45,2)</f>
        <v>0</v>
      </c>
      <c r="W45" s="160"/>
      <c r="X45" s="150"/>
      <c r="Y45" s="150"/>
      <c r="Z45" s="150"/>
      <c r="AA45" s="150"/>
      <c r="AB45" s="150"/>
      <c r="AC45" s="150"/>
      <c r="AD45" s="150"/>
      <c r="AE45" s="150"/>
      <c r="AF45" s="150"/>
      <c r="AG45" s="150" t="s">
        <v>358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3310</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3282</v>
      </c>
      <c r="D47" s="165"/>
      <c r="E47" s="166">
        <v>14.89</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3283</v>
      </c>
      <c r="D48" s="165"/>
      <c r="E48" s="166">
        <v>47.9</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335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3284</v>
      </c>
      <c r="D49" s="165"/>
      <c r="E49" s="166">
        <v>18.8</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335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3285</v>
      </c>
      <c r="D50" s="165"/>
      <c r="E50" s="166">
        <v>36.799999999999997</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3286</v>
      </c>
      <c r="D51" s="165"/>
      <c r="E51" s="166">
        <v>13.78</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3287</v>
      </c>
      <c r="D52" s="165"/>
      <c r="E52" s="166">
        <v>11.2</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335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3288</v>
      </c>
      <c r="D53" s="165"/>
      <c r="E53" s="166">
        <v>35.82</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335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3289</v>
      </c>
      <c r="D54" s="165"/>
      <c r="E54" s="166">
        <v>16.93</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335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3290</v>
      </c>
      <c r="D55" s="165"/>
      <c r="E55" s="166">
        <v>26.83</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3291</v>
      </c>
      <c r="D56" s="165"/>
      <c r="E56" s="166">
        <v>5.43</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335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3292</v>
      </c>
      <c r="D57" s="165"/>
      <c r="E57" s="166">
        <v>5.57</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335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3293</v>
      </c>
      <c r="D58" s="165"/>
      <c r="E58" s="166">
        <v>27.63</v>
      </c>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335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3294</v>
      </c>
      <c r="D59" s="165"/>
      <c r="E59" s="166">
        <v>15.24</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3295</v>
      </c>
      <c r="D60" s="165"/>
      <c r="E60" s="166">
        <v>19.8</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335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3296</v>
      </c>
      <c r="D61" s="165"/>
      <c r="E61" s="166">
        <v>6.7</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335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93" t="s">
        <v>3297</v>
      </c>
      <c r="D62" s="191"/>
      <c r="E62" s="192">
        <v>303.32</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335</v>
      </c>
      <c r="AH62" s="150">
        <v>1</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6"/>
      <c r="D63" s="247"/>
      <c r="E63" s="247"/>
      <c r="F63" s="247"/>
      <c r="G63" s="247"/>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6</v>
      </c>
      <c r="B64" s="175" t="s">
        <v>3311</v>
      </c>
      <c r="C64" s="185" t="s">
        <v>3312</v>
      </c>
      <c r="D64" s="176" t="s">
        <v>405</v>
      </c>
      <c r="E64" s="177">
        <v>322.2149</v>
      </c>
      <c r="F64" s="178"/>
      <c r="G64" s="179">
        <f>ROUND(E64*F64,2)</f>
        <v>0</v>
      </c>
      <c r="H64" s="178"/>
      <c r="I64" s="179">
        <f>ROUND(E64*H64,2)</f>
        <v>0</v>
      </c>
      <c r="J64" s="178"/>
      <c r="K64" s="179">
        <f>ROUND(E64*J64,2)</f>
        <v>0</v>
      </c>
      <c r="L64" s="179">
        <v>21</v>
      </c>
      <c r="M64" s="179">
        <f>G64*(1+L64/100)</f>
        <v>0</v>
      </c>
      <c r="N64" s="179">
        <v>2.3000000000000001E-4</v>
      </c>
      <c r="O64" s="179">
        <f>ROUND(E64*N64,2)</f>
        <v>7.0000000000000007E-2</v>
      </c>
      <c r="P64" s="179">
        <v>0</v>
      </c>
      <c r="Q64" s="179">
        <f>ROUND(E64*P64,2)</f>
        <v>0</v>
      </c>
      <c r="R64" s="179"/>
      <c r="S64" s="179" t="s">
        <v>342</v>
      </c>
      <c r="T64" s="180" t="s">
        <v>311</v>
      </c>
      <c r="U64" s="160">
        <v>0</v>
      </c>
      <c r="V64" s="160">
        <f>ROUND(E64*U64,2)</f>
        <v>0</v>
      </c>
      <c r="W64" s="160"/>
      <c r="X64" s="150"/>
      <c r="Y64" s="150"/>
      <c r="Z64" s="150"/>
      <c r="AA64" s="150"/>
      <c r="AB64" s="150"/>
      <c r="AC64" s="150"/>
      <c r="AD64" s="150"/>
      <c r="AE64" s="150"/>
      <c r="AF64" s="150"/>
      <c r="AG64" s="150" t="s">
        <v>358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4" t="s">
        <v>3313</v>
      </c>
      <c r="D65" s="245"/>
      <c r="E65" s="245"/>
      <c r="F65" s="245"/>
      <c r="G65" s="245"/>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314</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3314</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3315</v>
      </c>
      <c r="D67" s="165"/>
      <c r="E67" s="166">
        <v>116.44</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335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3316</v>
      </c>
      <c r="D68" s="165"/>
      <c r="E68" s="166">
        <v>98.81</v>
      </c>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335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3317</v>
      </c>
      <c r="D69" s="165"/>
      <c r="E69" s="166">
        <v>97.58</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93" t="s">
        <v>3297</v>
      </c>
      <c r="D70" s="191"/>
      <c r="E70" s="192">
        <v>312.83</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1</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3318</v>
      </c>
      <c r="D71" s="165"/>
      <c r="E71" s="166">
        <v>9.3800000000000008</v>
      </c>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335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6"/>
      <c r="D72" s="247"/>
      <c r="E72" s="247"/>
      <c r="F72" s="247"/>
      <c r="G72" s="247"/>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7</v>
      </c>
      <c r="B73" s="175" t="s">
        <v>3319</v>
      </c>
      <c r="C73" s="185" t="s">
        <v>3320</v>
      </c>
      <c r="D73" s="176" t="s">
        <v>405</v>
      </c>
      <c r="E73" s="177">
        <v>309.38639999999998</v>
      </c>
      <c r="F73" s="178"/>
      <c r="G73" s="179">
        <f>ROUND(E73*F73,2)</f>
        <v>0</v>
      </c>
      <c r="H73" s="178"/>
      <c r="I73" s="179">
        <f>ROUND(E73*H73,2)</f>
        <v>0</v>
      </c>
      <c r="J73" s="178"/>
      <c r="K73" s="179">
        <f>ROUND(E73*J73,2)</f>
        <v>0</v>
      </c>
      <c r="L73" s="179">
        <v>21</v>
      </c>
      <c r="M73" s="179">
        <f>G73*(1+L73/100)</f>
        <v>0</v>
      </c>
      <c r="N73" s="179">
        <v>5.0000000000000001E-3</v>
      </c>
      <c r="O73" s="179">
        <f>ROUND(E73*N73,2)</f>
        <v>1.55</v>
      </c>
      <c r="P73" s="179">
        <v>0</v>
      </c>
      <c r="Q73" s="179">
        <f>ROUND(E73*P73,2)</f>
        <v>0</v>
      </c>
      <c r="R73" s="179"/>
      <c r="S73" s="179" t="s">
        <v>342</v>
      </c>
      <c r="T73" s="180" t="s">
        <v>311</v>
      </c>
      <c r="U73" s="160">
        <v>0</v>
      </c>
      <c r="V73" s="160">
        <f>ROUND(E73*U73,2)</f>
        <v>0</v>
      </c>
      <c r="W73" s="160"/>
      <c r="X73" s="150"/>
      <c r="Y73" s="150"/>
      <c r="Z73" s="150"/>
      <c r="AA73" s="150"/>
      <c r="AB73" s="150"/>
      <c r="AC73" s="150"/>
      <c r="AD73" s="150"/>
      <c r="AE73" s="150"/>
      <c r="AF73" s="150"/>
      <c r="AG73" s="150" t="s">
        <v>452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244" t="s">
        <v>3321</v>
      </c>
      <c r="D74" s="245"/>
      <c r="E74" s="245"/>
      <c r="F74" s="245"/>
      <c r="G74" s="245"/>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314</v>
      </c>
      <c r="AH74" s="150"/>
      <c r="AI74" s="150"/>
      <c r="AJ74" s="150"/>
      <c r="AK74" s="150"/>
      <c r="AL74" s="150"/>
      <c r="AM74" s="150"/>
      <c r="AN74" s="150"/>
      <c r="AO74" s="150"/>
      <c r="AP74" s="150"/>
      <c r="AQ74" s="150"/>
      <c r="AR74" s="150"/>
      <c r="AS74" s="150"/>
      <c r="AT74" s="150"/>
      <c r="AU74" s="150"/>
      <c r="AV74" s="150"/>
      <c r="AW74" s="150"/>
      <c r="AX74" s="150"/>
      <c r="AY74" s="150"/>
      <c r="AZ74" s="150"/>
      <c r="BA74" s="181" t="str">
        <f>C74</f>
        <v>rohož, pas izolační skelná vlna; tl. 50,0 mm; součinitel tepelné vodivosti 0,039 W/mK; R = 1,250 m2K/W; obj. hmotnost 15,00 kg/m3; hydrofobizováno</v>
      </c>
      <c r="BB74" s="150"/>
      <c r="BC74" s="150"/>
      <c r="BD74" s="150"/>
      <c r="BE74" s="150"/>
      <c r="BF74" s="150"/>
      <c r="BG74" s="150"/>
      <c r="BH74" s="150"/>
    </row>
    <row r="75" spans="1:60" outlineLevel="1" x14ac:dyDescent="0.2">
      <c r="A75" s="157"/>
      <c r="B75" s="158"/>
      <c r="C75" s="186" t="s">
        <v>3310</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335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3322</v>
      </c>
      <c r="D76" s="165"/>
      <c r="E76" s="166">
        <v>309.39</v>
      </c>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335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46"/>
      <c r="D77" s="247"/>
      <c r="E77" s="247"/>
      <c r="F77" s="247"/>
      <c r="G77" s="247"/>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315</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74">
        <v>8</v>
      </c>
      <c r="B78" s="175" t="s">
        <v>3323</v>
      </c>
      <c r="C78" s="185" t="s">
        <v>3324</v>
      </c>
      <c r="D78" s="176" t="s">
        <v>405</v>
      </c>
      <c r="E78" s="177">
        <v>328.6592</v>
      </c>
      <c r="F78" s="178"/>
      <c r="G78" s="179">
        <f>ROUND(E78*F78,2)</f>
        <v>0</v>
      </c>
      <c r="H78" s="178"/>
      <c r="I78" s="179">
        <f>ROUND(E78*H78,2)</f>
        <v>0</v>
      </c>
      <c r="J78" s="178"/>
      <c r="K78" s="179">
        <f>ROUND(E78*J78,2)</f>
        <v>0</v>
      </c>
      <c r="L78" s="179">
        <v>21</v>
      </c>
      <c r="M78" s="179">
        <f>G78*(1+L78/100)</f>
        <v>0</v>
      </c>
      <c r="N78" s="179">
        <v>6.0000000000000001E-3</v>
      </c>
      <c r="O78" s="179">
        <f>ROUND(E78*N78,2)</f>
        <v>1.97</v>
      </c>
      <c r="P78" s="179">
        <v>0</v>
      </c>
      <c r="Q78" s="179">
        <f>ROUND(E78*P78,2)</f>
        <v>0</v>
      </c>
      <c r="R78" s="179"/>
      <c r="S78" s="179" t="s">
        <v>342</v>
      </c>
      <c r="T78" s="180" t="s">
        <v>311</v>
      </c>
      <c r="U78" s="160">
        <v>0</v>
      </c>
      <c r="V78" s="160">
        <f>ROUND(E78*U78,2)</f>
        <v>0</v>
      </c>
      <c r="W78" s="160"/>
      <c r="X78" s="150"/>
      <c r="Y78" s="150"/>
      <c r="Z78" s="150"/>
      <c r="AA78" s="150"/>
      <c r="AB78" s="150"/>
      <c r="AC78" s="150"/>
      <c r="AD78" s="150"/>
      <c r="AE78" s="150"/>
      <c r="AF78" s="150"/>
      <c r="AG78" s="150" t="s">
        <v>452</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57"/>
      <c r="B79" s="158"/>
      <c r="C79" s="244" t="s">
        <v>3325</v>
      </c>
      <c r="D79" s="245"/>
      <c r="E79" s="245"/>
      <c r="F79" s="245"/>
      <c r="G79" s="245"/>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314</v>
      </c>
      <c r="AH79" s="150"/>
      <c r="AI79" s="150"/>
      <c r="AJ79" s="150"/>
      <c r="AK79" s="150"/>
      <c r="AL79" s="150"/>
      <c r="AM79" s="150"/>
      <c r="AN79" s="150"/>
      <c r="AO79" s="150"/>
      <c r="AP79" s="150"/>
      <c r="AQ79" s="150"/>
      <c r="AR79" s="150"/>
      <c r="AS79" s="150"/>
      <c r="AT79" s="150"/>
      <c r="AU79" s="150"/>
      <c r="AV79" s="150"/>
      <c r="AW79" s="150"/>
      <c r="AX79" s="150"/>
      <c r="AY79" s="150"/>
      <c r="AZ79" s="150"/>
      <c r="BA79" s="181" t="str">
        <f>C79</f>
        <v>rohož, pas izolační minerální vlákno; tl. 80,0 mm; součinitel tepelné vodivosti 0,039 W/mK; R = 2,050 m2K/W; obj. hmotnost 15,00 kg/m3; hydrofobizováno, akustická</v>
      </c>
      <c r="BB79" s="150"/>
      <c r="BC79" s="150"/>
      <c r="BD79" s="150"/>
      <c r="BE79" s="150"/>
      <c r="BF79" s="150"/>
      <c r="BG79" s="150"/>
      <c r="BH79" s="150"/>
    </row>
    <row r="80" spans="1:60" outlineLevel="1" x14ac:dyDescent="0.2">
      <c r="A80" s="157"/>
      <c r="B80" s="158"/>
      <c r="C80" s="186" t="s">
        <v>3314</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335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3326</v>
      </c>
      <c r="D81" s="165"/>
      <c r="E81" s="166">
        <v>328.66</v>
      </c>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6"/>
      <c r="D82" s="247"/>
      <c r="E82" s="247"/>
      <c r="F82" s="247"/>
      <c r="G82" s="247"/>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315</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v>9</v>
      </c>
      <c r="B83" s="158" t="s">
        <v>1023</v>
      </c>
      <c r="C83" s="190" t="s">
        <v>3327</v>
      </c>
      <c r="D83" s="159" t="s">
        <v>0</v>
      </c>
      <c r="E83" s="182"/>
      <c r="F83" s="161"/>
      <c r="G83" s="160">
        <f>ROUND(E83*F83,2)</f>
        <v>0</v>
      </c>
      <c r="H83" s="161"/>
      <c r="I83" s="160">
        <f>ROUND(E83*H83,2)</f>
        <v>0</v>
      </c>
      <c r="J83" s="161"/>
      <c r="K83" s="160">
        <f>ROUND(E83*J83,2)</f>
        <v>0</v>
      </c>
      <c r="L83" s="160">
        <v>21</v>
      </c>
      <c r="M83" s="160">
        <f>G83*(1+L83/100)</f>
        <v>0</v>
      </c>
      <c r="N83" s="160">
        <v>0</v>
      </c>
      <c r="O83" s="160">
        <f>ROUND(E83*N83,2)</f>
        <v>0</v>
      </c>
      <c r="P83" s="160">
        <v>0</v>
      </c>
      <c r="Q83" s="160">
        <f>ROUND(E83*P83,2)</f>
        <v>0</v>
      </c>
      <c r="R83" s="160"/>
      <c r="S83" s="160" t="s">
        <v>342</v>
      </c>
      <c r="T83" s="160" t="s">
        <v>311</v>
      </c>
      <c r="U83" s="160">
        <v>0</v>
      </c>
      <c r="V83" s="160">
        <f>ROUND(E83*U83,2)</f>
        <v>0</v>
      </c>
      <c r="W83" s="160"/>
      <c r="X83" s="150"/>
      <c r="Y83" s="150"/>
      <c r="Z83" s="150"/>
      <c r="AA83" s="150"/>
      <c r="AB83" s="150"/>
      <c r="AC83" s="150"/>
      <c r="AD83" s="150"/>
      <c r="AE83" s="150"/>
      <c r="AF83" s="150"/>
      <c r="AG83" s="150" t="s">
        <v>961</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1026</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335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3328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3329</v>
      </c>
      <c r="D86" s="165"/>
      <c r="E86" s="166">
        <v>1212.7843</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x14ac:dyDescent="0.2">
      <c r="A88" s="168" t="s">
        <v>305</v>
      </c>
      <c r="B88" s="169" t="s">
        <v>253</v>
      </c>
      <c r="C88" s="184" t="s">
        <v>254</v>
      </c>
      <c r="D88" s="170"/>
      <c r="E88" s="171"/>
      <c r="F88" s="172"/>
      <c r="G88" s="172">
        <f>SUMIF(AG89:AG728,"&lt;&gt;NOR",G89:G728)</f>
        <v>0</v>
      </c>
      <c r="H88" s="172"/>
      <c r="I88" s="172">
        <f>SUM(I89:I728)</f>
        <v>0</v>
      </c>
      <c r="J88" s="172"/>
      <c r="K88" s="172">
        <f>SUM(K89:K728)</f>
        <v>0</v>
      </c>
      <c r="L88" s="172"/>
      <c r="M88" s="172">
        <f>SUM(M89:M728)</f>
        <v>0</v>
      </c>
      <c r="N88" s="172"/>
      <c r="O88" s="172">
        <f>SUM(O89:O728)</f>
        <v>2.4700000000000002</v>
      </c>
      <c r="P88" s="172"/>
      <c r="Q88" s="172">
        <f>SUM(Q89:Q728)</f>
        <v>0</v>
      </c>
      <c r="R88" s="172"/>
      <c r="S88" s="172"/>
      <c r="T88" s="173"/>
      <c r="U88" s="167"/>
      <c r="V88" s="167">
        <f>SUM(V89:V728)</f>
        <v>0</v>
      </c>
      <c r="W88" s="167"/>
      <c r="AG88" t="s">
        <v>306</v>
      </c>
    </row>
    <row r="89" spans="1:60" outlineLevel="1" x14ac:dyDescent="0.2">
      <c r="A89" s="174">
        <v>10</v>
      </c>
      <c r="B89" s="175" t="s">
        <v>3330</v>
      </c>
      <c r="C89" s="185" t="s">
        <v>3331</v>
      </c>
      <c r="D89" s="176" t="s">
        <v>405</v>
      </c>
      <c r="E89" s="177">
        <v>86.447900000000004</v>
      </c>
      <c r="F89" s="178"/>
      <c r="G89" s="179">
        <f>ROUND(E89*F89,2)</f>
        <v>0</v>
      </c>
      <c r="H89" s="178"/>
      <c r="I89" s="179">
        <f>ROUND(E89*H89,2)</f>
        <v>0</v>
      </c>
      <c r="J89" s="178"/>
      <c r="K89" s="179">
        <f>ROUND(E89*J89,2)</f>
        <v>0</v>
      </c>
      <c r="L89" s="179">
        <v>21</v>
      </c>
      <c r="M89" s="179">
        <f>G89*(1+L89/100)</f>
        <v>0</v>
      </c>
      <c r="N89" s="179">
        <v>2.861E-2</v>
      </c>
      <c r="O89" s="179">
        <f>ROUND(E89*N89,2)</f>
        <v>2.4700000000000002</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358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44" t="s">
        <v>3332</v>
      </c>
      <c r="D90" s="245"/>
      <c r="E90" s="245"/>
      <c r="F90" s="245"/>
      <c r="G90" s="245"/>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314</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3314</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3333</v>
      </c>
      <c r="D92" s="165"/>
      <c r="E92" s="166">
        <v>31.24</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335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3334</v>
      </c>
      <c r="D93" s="165"/>
      <c r="E93" s="166">
        <v>26.51</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335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3335</v>
      </c>
      <c r="D94" s="165"/>
      <c r="E94" s="166">
        <v>26.18</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335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93" t="s">
        <v>3297</v>
      </c>
      <c r="D95" s="191"/>
      <c r="E95" s="192">
        <v>83.93</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1</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3336</v>
      </c>
      <c r="D96" s="165"/>
      <c r="E96" s="166">
        <v>2.52</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11</v>
      </c>
      <c r="B98" s="175" t="s">
        <v>3337</v>
      </c>
      <c r="C98" s="185" t="s">
        <v>3338</v>
      </c>
      <c r="D98" s="176" t="s">
        <v>405</v>
      </c>
      <c r="E98" s="177">
        <v>1166.9753700000001</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342</v>
      </c>
      <c r="T98" s="180" t="s">
        <v>311</v>
      </c>
      <c r="U98" s="160">
        <v>0</v>
      </c>
      <c r="V98" s="160">
        <f>ROUND(E98*U98,2)</f>
        <v>0</v>
      </c>
      <c r="W98" s="160"/>
      <c r="X98" s="150"/>
      <c r="Y98" s="150"/>
      <c r="Z98" s="150"/>
      <c r="AA98" s="150"/>
      <c r="AB98" s="150"/>
      <c r="AC98" s="150"/>
      <c r="AD98" s="150"/>
      <c r="AE98" s="150"/>
      <c r="AF98" s="150"/>
      <c r="AG98" s="150" t="s">
        <v>358</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33.75" outlineLevel="1" x14ac:dyDescent="0.2">
      <c r="A99" s="157"/>
      <c r="B99" s="158"/>
      <c r="C99" s="244" t="s">
        <v>3339</v>
      </c>
      <c r="D99" s="245"/>
      <c r="E99" s="245"/>
      <c r="F99" s="245"/>
      <c r="G99" s="245"/>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314</v>
      </c>
      <c r="AH99" s="150"/>
      <c r="AI99" s="150"/>
      <c r="AJ99" s="150"/>
      <c r="AK99" s="150"/>
      <c r="AL99" s="150"/>
      <c r="AM99" s="150"/>
      <c r="AN99" s="150"/>
      <c r="AO99" s="150"/>
      <c r="AP99" s="150"/>
      <c r="AQ99" s="150"/>
      <c r="AR99" s="150"/>
      <c r="AS99" s="150"/>
      <c r="AT99" s="150"/>
      <c r="AU99" s="150"/>
      <c r="AV99" s="150"/>
      <c r="AW99" s="150"/>
      <c r="AX99" s="150"/>
      <c r="AY99" s="150"/>
      <c r="AZ99" s="150"/>
      <c r="BA99" s="181" t="str">
        <f>C99</f>
        <v>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v>
      </c>
      <c r="BB99" s="150"/>
      <c r="BC99" s="150"/>
      <c r="BD99" s="150"/>
      <c r="BE99" s="150"/>
      <c r="BF99" s="150"/>
      <c r="BG99" s="150"/>
      <c r="BH99" s="150"/>
    </row>
    <row r="100" spans="1:60" outlineLevel="1" x14ac:dyDescent="0.2">
      <c r="A100" s="157"/>
      <c r="B100" s="158"/>
      <c r="C100" s="186" t="s">
        <v>3314</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335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3340</v>
      </c>
      <c r="D101" s="165"/>
      <c r="E101" s="166">
        <v>63.84</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335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3315</v>
      </c>
      <c r="D102" s="165"/>
      <c r="E102" s="166">
        <v>116.44</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3341</v>
      </c>
      <c r="D103" s="165"/>
      <c r="E103" s="166">
        <v>73.23</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3316</v>
      </c>
      <c r="D104" s="165"/>
      <c r="E104" s="166">
        <v>98.81</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335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3342</v>
      </c>
      <c r="D105" s="165"/>
      <c r="E105" s="166">
        <v>63.59</v>
      </c>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335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3343</v>
      </c>
      <c r="D106" s="165"/>
      <c r="E106" s="166">
        <v>57.07</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3317</v>
      </c>
      <c r="D107" s="165"/>
      <c r="E107" s="166">
        <v>97.58</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3344</v>
      </c>
      <c r="D108" s="165"/>
      <c r="E108" s="166">
        <v>69.290000000000006</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335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3345</v>
      </c>
      <c r="D109" s="165"/>
      <c r="E109" s="166">
        <v>88.07</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335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3346</v>
      </c>
      <c r="D110" s="165"/>
      <c r="E110" s="166">
        <v>37.43</v>
      </c>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335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3347</v>
      </c>
      <c r="D111" s="165"/>
      <c r="E111" s="166">
        <v>37.840000000000003</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3348</v>
      </c>
      <c r="D112" s="165"/>
      <c r="E112" s="166">
        <v>132.51</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335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3349</v>
      </c>
      <c r="D113" s="165"/>
      <c r="E113" s="166">
        <v>68.8</v>
      </c>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335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3350</v>
      </c>
      <c r="D114" s="165"/>
      <c r="E114" s="166">
        <v>82.98</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3351</v>
      </c>
      <c r="D115" s="165"/>
      <c r="E115" s="166">
        <v>45.5</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93" t="s">
        <v>3297</v>
      </c>
      <c r="D116" s="191"/>
      <c r="E116" s="192">
        <v>1132.99</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1</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3352</v>
      </c>
      <c r="D117" s="165"/>
      <c r="E117" s="166">
        <v>33.99</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335</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315</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4">
        <v>12</v>
      </c>
      <c r="B119" s="175" t="s">
        <v>3353</v>
      </c>
      <c r="C119" s="185" t="s">
        <v>3354</v>
      </c>
      <c r="D119" s="176" t="s">
        <v>405</v>
      </c>
      <c r="E119" s="177">
        <v>798.72379999999998</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342</v>
      </c>
      <c r="T119" s="180" t="s">
        <v>311</v>
      </c>
      <c r="U119" s="160">
        <v>0</v>
      </c>
      <c r="V119" s="160">
        <f>ROUND(E119*U119,2)</f>
        <v>0</v>
      </c>
      <c r="W119" s="160"/>
      <c r="X119" s="150"/>
      <c r="Y119" s="150"/>
      <c r="Z119" s="150"/>
      <c r="AA119" s="150"/>
      <c r="AB119" s="150"/>
      <c r="AC119" s="150"/>
      <c r="AD119" s="150"/>
      <c r="AE119" s="150"/>
      <c r="AF119" s="150"/>
      <c r="AG119" s="150" t="s">
        <v>358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4" t="s">
        <v>3355</v>
      </c>
      <c r="D120" s="245"/>
      <c r="E120" s="245"/>
      <c r="F120" s="245"/>
      <c r="G120" s="245"/>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314</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2.5" outlineLevel="1" x14ac:dyDescent="0.2">
      <c r="A121" s="157"/>
      <c r="B121" s="158"/>
      <c r="C121" s="255" t="s">
        <v>3356</v>
      </c>
      <c r="D121" s="256"/>
      <c r="E121" s="256"/>
      <c r="F121" s="256"/>
      <c r="G121" s="256"/>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314</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81" t="str">
        <f>C121</f>
        <v>Kovový obklad s nerez povrchem bude proveden od úrovně 100 mm nad podlahou do úrovně spodní hrany podhledu, kde jsou ukončeny v profilu podhledové konstrukce.</v>
      </c>
      <c r="BB121" s="150"/>
      <c r="BC121" s="150"/>
      <c r="BD121" s="150"/>
      <c r="BE121" s="150"/>
      <c r="BF121" s="150"/>
      <c r="BG121" s="150"/>
      <c r="BH121" s="150"/>
    </row>
    <row r="122" spans="1:60" ht="45" outlineLevel="1" x14ac:dyDescent="0.2">
      <c r="A122" s="157"/>
      <c r="B122" s="158"/>
      <c r="C122" s="255" t="s">
        <v>3357</v>
      </c>
      <c r="D122" s="256"/>
      <c r="E122" s="256"/>
      <c r="F122" s="256"/>
      <c r="G122" s="256"/>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314</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81" t="str">
        <f>C122</f>
        <v>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v>
      </c>
      <c r="BB122" s="150"/>
      <c r="BC122" s="150"/>
      <c r="BD122" s="150"/>
      <c r="BE122" s="150"/>
      <c r="BF122" s="150"/>
      <c r="BG122" s="150"/>
      <c r="BH122" s="150"/>
    </row>
    <row r="123" spans="1:60" ht="22.5" outlineLevel="1" x14ac:dyDescent="0.2">
      <c r="A123" s="157"/>
      <c r="B123" s="158"/>
      <c r="C123" s="255" t="s">
        <v>3358</v>
      </c>
      <c r="D123" s="256"/>
      <c r="E123" s="256"/>
      <c r="F123" s="256"/>
      <c r="G123" s="256"/>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314</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81" t="str">
        <f>C123</f>
        <v>Panely musí být odnímatelné pro účely oprav, údržby nebo budoucí integrace nových systémů a komponentů. Kouty bez spár. Styky jednotlivých dílů panelového obkladu vyplněny těsněním nebo silikonovým tmelem.</v>
      </c>
      <c r="BB123" s="150"/>
      <c r="BC123" s="150"/>
      <c r="BD123" s="150"/>
      <c r="BE123" s="150"/>
      <c r="BF123" s="150"/>
      <c r="BG123" s="150"/>
      <c r="BH123" s="150"/>
    </row>
    <row r="124" spans="1:60" ht="22.5" outlineLevel="1" x14ac:dyDescent="0.2">
      <c r="A124" s="157"/>
      <c r="B124" s="158"/>
      <c r="C124" s="255" t="s">
        <v>3359</v>
      </c>
      <c r="D124" s="256"/>
      <c r="E124" s="256"/>
      <c r="F124" s="256"/>
      <c r="G124" s="256"/>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314</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81" t="str">
        <f>C124</f>
        <v>Operační sály musí splňovat požadavky na ochranu proti RTG záření, jedná se o nerez obklad stěn vč. všech zabudovaných prvků - musí být splněn ekvivalent 1 mm Pb .</v>
      </c>
      <c r="BB124" s="150"/>
      <c r="BC124" s="150"/>
      <c r="BD124" s="150"/>
      <c r="BE124" s="150"/>
      <c r="BF124" s="150"/>
      <c r="BG124" s="150"/>
      <c r="BH124" s="150"/>
    </row>
    <row r="125" spans="1:60" outlineLevel="1" x14ac:dyDescent="0.2">
      <c r="A125" s="157"/>
      <c r="B125" s="158"/>
      <c r="C125" s="186" t="s">
        <v>3314</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335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3360</v>
      </c>
      <c r="D126" s="165"/>
      <c r="E126" s="166">
        <v>42.04</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335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3361</v>
      </c>
      <c r="D127" s="165"/>
      <c r="E127" s="166">
        <v>85.2</v>
      </c>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335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3362</v>
      </c>
      <c r="D128" s="165"/>
      <c r="E128" s="166">
        <v>48.22</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3363</v>
      </c>
      <c r="D129" s="165"/>
      <c r="E129" s="166">
        <v>72.3</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335</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3364</v>
      </c>
      <c r="D130" s="165"/>
      <c r="E130" s="166">
        <v>41.88</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335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3365</v>
      </c>
      <c r="D131" s="165"/>
      <c r="E131" s="166">
        <v>37.58</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335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3366</v>
      </c>
      <c r="D132" s="165"/>
      <c r="E132" s="166">
        <v>71.400000000000006</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335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3367</v>
      </c>
      <c r="D133" s="165"/>
      <c r="E133" s="166">
        <v>45.64</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335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3368</v>
      </c>
      <c r="D134" s="165"/>
      <c r="E134" s="166">
        <v>64.44</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335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3369</v>
      </c>
      <c r="D135" s="165"/>
      <c r="E135" s="166">
        <v>24.65</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335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3370</v>
      </c>
      <c r="D136" s="165"/>
      <c r="E136" s="166">
        <v>24.92</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3371</v>
      </c>
      <c r="D137" s="165"/>
      <c r="E137" s="166">
        <v>87.27</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3372</v>
      </c>
      <c r="D138" s="165"/>
      <c r="E138" s="166">
        <v>45.31</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335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3373</v>
      </c>
      <c r="D139" s="165"/>
      <c r="E139" s="166">
        <v>54.65</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335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3374</v>
      </c>
      <c r="D140" s="165"/>
      <c r="E140" s="166">
        <v>29.96</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335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93" t="s">
        <v>3297</v>
      </c>
      <c r="D141" s="191"/>
      <c r="E141" s="192">
        <v>775.46</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335</v>
      </c>
      <c r="AH141" s="150">
        <v>1</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3375</v>
      </c>
      <c r="D142" s="165"/>
      <c r="E142" s="166">
        <v>23.26</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335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315</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13</v>
      </c>
      <c r="B144" s="175" t="s">
        <v>3376</v>
      </c>
      <c r="C144" s="185" t="s">
        <v>3377</v>
      </c>
      <c r="D144" s="176" t="s">
        <v>460</v>
      </c>
      <c r="E144" s="177">
        <v>284.62813999999997</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342</v>
      </c>
      <c r="T144" s="180" t="s">
        <v>311</v>
      </c>
      <c r="U144" s="160">
        <v>0</v>
      </c>
      <c r="V144" s="160">
        <f>ROUND(E144*U144,2)</f>
        <v>0</v>
      </c>
      <c r="W144" s="160"/>
      <c r="X144" s="150"/>
      <c r="Y144" s="150"/>
      <c r="Z144" s="150"/>
      <c r="AA144" s="150"/>
      <c r="AB144" s="150"/>
      <c r="AC144" s="150"/>
      <c r="AD144" s="150"/>
      <c r="AE144" s="150"/>
      <c r="AF144" s="150"/>
      <c r="AG144" s="150" t="s">
        <v>358</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3314</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335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3378</v>
      </c>
      <c r="D146" s="165"/>
      <c r="E146" s="166">
        <v>15.57</v>
      </c>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335</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3379</v>
      </c>
      <c r="D147" s="165"/>
      <c r="E147" s="166">
        <v>28.4</v>
      </c>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335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3380</v>
      </c>
      <c r="D148" s="165"/>
      <c r="E148" s="166">
        <v>17.86</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335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3381</v>
      </c>
      <c r="D149" s="165"/>
      <c r="E149" s="166">
        <v>24.1</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3382</v>
      </c>
      <c r="D150" s="165"/>
      <c r="E150" s="166">
        <v>15.51</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3383</v>
      </c>
      <c r="D151" s="165"/>
      <c r="E151" s="166">
        <v>13.92</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335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3384</v>
      </c>
      <c r="D152" s="165"/>
      <c r="E152" s="166">
        <v>23.8</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335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3385</v>
      </c>
      <c r="D153" s="165"/>
      <c r="E153" s="166">
        <v>16.899999999999999</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335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3386</v>
      </c>
      <c r="D154" s="165"/>
      <c r="E154" s="166">
        <v>21.48</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335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3387</v>
      </c>
      <c r="D155" s="165"/>
      <c r="E155" s="166">
        <v>9.1300000000000008</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335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3388</v>
      </c>
      <c r="D156" s="165"/>
      <c r="E156" s="166">
        <v>9.23</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335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3389</v>
      </c>
      <c r="D157" s="165"/>
      <c r="E157" s="166">
        <v>32.32</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335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3390</v>
      </c>
      <c r="D158" s="165"/>
      <c r="E158" s="166">
        <v>16.78</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335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3391</v>
      </c>
      <c r="D159" s="165"/>
      <c r="E159" s="166">
        <v>20.239999999999998</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335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3392</v>
      </c>
      <c r="D160" s="165"/>
      <c r="E160" s="166">
        <v>11.1</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335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93" t="s">
        <v>3297</v>
      </c>
      <c r="D161" s="191"/>
      <c r="E161" s="192">
        <v>276.33999999999997</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335</v>
      </c>
      <c r="AH161" s="150">
        <v>1</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3393</v>
      </c>
      <c r="D162" s="165"/>
      <c r="E162" s="166">
        <v>8.2899999999999991</v>
      </c>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335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315</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14</v>
      </c>
      <c r="B164" s="175" t="s">
        <v>3394</v>
      </c>
      <c r="C164" s="185" t="s">
        <v>3395</v>
      </c>
      <c r="D164" s="176" t="s">
        <v>405</v>
      </c>
      <c r="E164" s="177">
        <v>303.32</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342</v>
      </c>
      <c r="T164" s="180" t="s">
        <v>311</v>
      </c>
      <c r="U164" s="160">
        <v>0</v>
      </c>
      <c r="V164" s="160">
        <f>ROUND(E164*U164,2)</f>
        <v>0</v>
      </c>
      <c r="W164" s="160"/>
      <c r="X164" s="150"/>
      <c r="Y164" s="150"/>
      <c r="Z164" s="150"/>
      <c r="AA164" s="150"/>
      <c r="AB164" s="150"/>
      <c r="AC164" s="150"/>
      <c r="AD164" s="150"/>
      <c r="AE164" s="150"/>
      <c r="AF164" s="150"/>
      <c r="AG164" s="150" t="s">
        <v>358</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45" outlineLevel="1" x14ac:dyDescent="0.2">
      <c r="A165" s="157"/>
      <c r="B165" s="158"/>
      <c r="C165" s="244" t="s">
        <v>3396</v>
      </c>
      <c r="D165" s="245"/>
      <c r="E165" s="245"/>
      <c r="F165" s="245"/>
      <c r="G165" s="245"/>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314</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81" t="str">
        <f>C165</f>
        <v>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v>
      </c>
      <c r="BB165" s="150"/>
      <c r="BC165" s="150"/>
      <c r="BD165" s="150"/>
      <c r="BE165" s="150"/>
      <c r="BF165" s="150"/>
      <c r="BG165" s="150"/>
      <c r="BH165" s="150"/>
    </row>
    <row r="166" spans="1:60" outlineLevel="1" x14ac:dyDescent="0.2">
      <c r="A166" s="157"/>
      <c r="B166" s="158"/>
      <c r="C166" s="186" t="s">
        <v>3310</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335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3282</v>
      </c>
      <c r="D167" s="165"/>
      <c r="E167" s="166">
        <v>14.89</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3283</v>
      </c>
      <c r="D168" s="165"/>
      <c r="E168" s="166">
        <v>47.9</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3284</v>
      </c>
      <c r="D169" s="165"/>
      <c r="E169" s="166">
        <v>18.8</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335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3285</v>
      </c>
      <c r="D170" s="165"/>
      <c r="E170" s="166">
        <v>36.799999999999997</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335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3286</v>
      </c>
      <c r="D171" s="165"/>
      <c r="E171" s="166">
        <v>13.78</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335</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3287</v>
      </c>
      <c r="D172" s="165"/>
      <c r="E172" s="166">
        <v>11.2</v>
      </c>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335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3288</v>
      </c>
      <c r="D173" s="165"/>
      <c r="E173" s="166">
        <v>35.82</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3289</v>
      </c>
      <c r="D174" s="165"/>
      <c r="E174" s="166">
        <v>16.93</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335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3290</v>
      </c>
      <c r="D175" s="165"/>
      <c r="E175" s="166">
        <v>26.83</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335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3291</v>
      </c>
      <c r="D176" s="165"/>
      <c r="E176" s="166">
        <v>5.43</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335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3292</v>
      </c>
      <c r="D177" s="165"/>
      <c r="E177" s="166">
        <v>5.57</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335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3293</v>
      </c>
      <c r="D178" s="165"/>
      <c r="E178" s="166">
        <v>27.63</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335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3294</v>
      </c>
      <c r="D179" s="165"/>
      <c r="E179" s="166">
        <v>15.24</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3295</v>
      </c>
      <c r="D180" s="165"/>
      <c r="E180" s="166">
        <v>19.8</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3296</v>
      </c>
      <c r="D181" s="165"/>
      <c r="E181" s="166">
        <v>6.7</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335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93" t="s">
        <v>3297</v>
      </c>
      <c r="D182" s="191"/>
      <c r="E182" s="192">
        <v>303.32</v>
      </c>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335</v>
      </c>
      <c r="AH182" s="150">
        <v>1</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6"/>
      <c r="D183" s="247"/>
      <c r="E183" s="247"/>
      <c r="F183" s="247"/>
      <c r="G183" s="247"/>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315</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15</v>
      </c>
      <c r="B184" s="175" t="s">
        <v>3397</v>
      </c>
      <c r="C184" s="185" t="s">
        <v>3398</v>
      </c>
      <c r="D184" s="176" t="s">
        <v>405</v>
      </c>
      <c r="E184" s="177">
        <v>303.32</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342</v>
      </c>
      <c r="T184" s="180" t="s">
        <v>311</v>
      </c>
      <c r="U184" s="160">
        <v>0</v>
      </c>
      <c r="V184" s="160">
        <f>ROUND(E184*U184,2)</f>
        <v>0</v>
      </c>
      <c r="W184" s="160"/>
      <c r="X184" s="150"/>
      <c r="Y184" s="150"/>
      <c r="Z184" s="150"/>
      <c r="AA184" s="150"/>
      <c r="AB184" s="150"/>
      <c r="AC184" s="150"/>
      <c r="AD184" s="150"/>
      <c r="AE184" s="150"/>
      <c r="AF184" s="150"/>
      <c r="AG184" s="150" t="s">
        <v>358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4" t="s">
        <v>3399</v>
      </c>
      <c r="D185" s="245"/>
      <c r="E185" s="245"/>
      <c r="F185" s="245"/>
      <c r="G185" s="245"/>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314</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3400</v>
      </c>
      <c r="D186" s="165"/>
      <c r="E186" s="166">
        <v>303.32</v>
      </c>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335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46"/>
      <c r="D187" s="247"/>
      <c r="E187" s="247"/>
      <c r="F187" s="247"/>
      <c r="G187" s="247"/>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315</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4">
        <v>16</v>
      </c>
      <c r="B188" s="175" t="s">
        <v>3401</v>
      </c>
      <c r="C188" s="185" t="s">
        <v>3402</v>
      </c>
      <c r="D188" s="176" t="s">
        <v>460</v>
      </c>
      <c r="E188" s="177">
        <v>284.62813999999997</v>
      </c>
      <c r="F188" s="178"/>
      <c r="G188" s="179">
        <f>ROUND(E188*F188,2)</f>
        <v>0</v>
      </c>
      <c r="H188" s="178"/>
      <c r="I188" s="179">
        <f>ROUND(E188*H188,2)</f>
        <v>0</v>
      </c>
      <c r="J188" s="178"/>
      <c r="K188" s="179">
        <f>ROUND(E188*J188,2)</f>
        <v>0</v>
      </c>
      <c r="L188" s="179">
        <v>21</v>
      </c>
      <c r="M188" s="179">
        <f>G188*(1+L188/100)</f>
        <v>0</v>
      </c>
      <c r="N188" s="179">
        <v>0</v>
      </c>
      <c r="O188" s="179">
        <f>ROUND(E188*N188,2)</f>
        <v>0</v>
      </c>
      <c r="P188" s="179">
        <v>0</v>
      </c>
      <c r="Q188" s="179">
        <f>ROUND(E188*P188,2)</f>
        <v>0</v>
      </c>
      <c r="R188" s="179"/>
      <c r="S188" s="179" t="s">
        <v>342</v>
      </c>
      <c r="T188" s="180" t="s">
        <v>311</v>
      </c>
      <c r="U188" s="160">
        <v>0</v>
      </c>
      <c r="V188" s="160">
        <f>ROUND(E188*U188,2)</f>
        <v>0</v>
      </c>
      <c r="W188" s="160"/>
      <c r="X188" s="150"/>
      <c r="Y188" s="150"/>
      <c r="Z188" s="150"/>
      <c r="AA188" s="150"/>
      <c r="AB188" s="150"/>
      <c r="AC188" s="150"/>
      <c r="AD188" s="150"/>
      <c r="AE188" s="150"/>
      <c r="AF188" s="150"/>
      <c r="AG188" s="150" t="s">
        <v>358</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3403</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335</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3378</v>
      </c>
      <c r="D190" s="165"/>
      <c r="E190" s="166">
        <v>15.57</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335</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3379</v>
      </c>
      <c r="D191" s="165"/>
      <c r="E191" s="166">
        <v>28.4</v>
      </c>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335</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3380</v>
      </c>
      <c r="D192" s="165"/>
      <c r="E192" s="166">
        <v>17.86</v>
      </c>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3381</v>
      </c>
      <c r="D193" s="165"/>
      <c r="E193" s="166">
        <v>24.1</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3382</v>
      </c>
      <c r="D194" s="165"/>
      <c r="E194" s="166">
        <v>15.51</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335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3383</v>
      </c>
      <c r="D195" s="165"/>
      <c r="E195" s="166">
        <v>13.92</v>
      </c>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335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3384</v>
      </c>
      <c r="D196" s="165"/>
      <c r="E196" s="166">
        <v>23.8</v>
      </c>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3385</v>
      </c>
      <c r="D197" s="165"/>
      <c r="E197" s="166">
        <v>16.899999999999999</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335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3386</v>
      </c>
      <c r="D198" s="165"/>
      <c r="E198" s="166">
        <v>21.48</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335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3387</v>
      </c>
      <c r="D199" s="165"/>
      <c r="E199" s="166">
        <v>9.1300000000000008</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335</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3388</v>
      </c>
      <c r="D200" s="165"/>
      <c r="E200" s="166">
        <v>9.23</v>
      </c>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335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3389</v>
      </c>
      <c r="D201" s="165"/>
      <c r="E201" s="166">
        <v>32.32</v>
      </c>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335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3390</v>
      </c>
      <c r="D202" s="165"/>
      <c r="E202" s="166">
        <v>16.78</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335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3391</v>
      </c>
      <c r="D203" s="165"/>
      <c r="E203" s="166">
        <v>20.239999999999998</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335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3392</v>
      </c>
      <c r="D204" s="165"/>
      <c r="E204" s="166">
        <v>11.1</v>
      </c>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335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93" t="s">
        <v>3297</v>
      </c>
      <c r="D205" s="191"/>
      <c r="E205" s="192">
        <v>276.33999999999997</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1</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3404</v>
      </c>
      <c r="D206" s="165"/>
      <c r="E206" s="166">
        <v>8.2899999999999991</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335</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17</v>
      </c>
      <c r="B208" s="175" t="s">
        <v>3405</v>
      </c>
      <c r="C208" s="185" t="s">
        <v>3406</v>
      </c>
      <c r="D208" s="176" t="s">
        <v>929</v>
      </c>
      <c r="E208" s="177">
        <v>30</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342</v>
      </c>
      <c r="T208" s="180" t="s">
        <v>311</v>
      </c>
      <c r="U208" s="160">
        <v>0</v>
      </c>
      <c r="V208" s="160">
        <f>ROUND(E208*U208,2)</f>
        <v>0</v>
      </c>
      <c r="W208" s="160"/>
      <c r="X208" s="150"/>
      <c r="Y208" s="150"/>
      <c r="Z208" s="150"/>
      <c r="AA208" s="150"/>
      <c r="AB208" s="150"/>
      <c r="AC208" s="150"/>
      <c r="AD208" s="150"/>
      <c r="AE208" s="150"/>
      <c r="AF208" s="150"/>
      <c r="AG208" s="150" t="s">
        <v>358</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4" t="s">
        <v>3407</v>
      </c>
      <c r="D209" s="245"/>
      <c r="E209" s="245"/>
      <c r="F209" s="245"/>
      <c r="G209" s="245"/>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314</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3408</v>
      </c>
      <c r="D210" s="165"/>
      <c r="E210" s="166">
        <v>30</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335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315</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74">
        <v>18</v>
      </c>
      <c r="B212" s="175" t="s">
        <v>3409</v>
      </c>
      <c r="C212" s="185" t="s">
        <v>3410</v>
      </c>
      <c r="D212" s="176" t="s">
        <v>929</v>
      </c>
      <c r="E212" s="177">
        <v>32</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342</v>
      </c>
      <c r="T212" s="180" t="s">
        <v>311</v>
      </c>
      <c r="U212" s="160">
        <v>0</v>
      </c>
      <c r="V212" s="160">
        <f>ROUND(E212*U212,2)</f>
        <v>0</v>
      </c>
      <c r="W212" s="160"/>
      <c r="X212" s="150"/>
      <c r="Y212" s="150"/>
      <c r="Z212" s="150"/>
      <c r="AA212" s="150"/>
      <c r="AB212" s="150"/>
      <c r="AC212" s="150"/>
      <c r="AD212" s="150"/>
      <c r="AE212" s="150"/>
      <c r="AF212" s="150"/>
      <c r="AG212" s="150" t="s">
        <v>358</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3281</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335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3411</v>
      </c>
      <c r="D214" s="165"/>
      <c r="E214" s="166">
        <v>32</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335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315</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74">
        <v>19</v>
      </c>
      <c r="B216" s="175" t="s">
        <v>3412</v>
      </c>
      <c r="C216" s="185" t="s">
        <v>3413</v>
      </c>
      <c r="D216" s="176" t="s">
        <v>929</v>
      </c>
      <c r="E216" s="177">
        <v>4</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342</v>
      </c>
      <c r="T216" s="180" t="s">
        <v>311</v>
      </c>
      <c r="U216" s="160">
        <v>0</v>
      </c>
      <c r="V216" s="160">
        <f>ROUND(E216*U216,2)</f>
        <v>0</v>
      </c>
      <c r="W216" s="160"/>
      <c r="X216" s="150"/>
      <c r="Y216" s="150"/>
      <c r="Z216" s="150"/>
      <c r="AA216" s="150"/>
      <c r="AB216" s="150"/>
      <c r="AC216" s="150"/>
      <c r="AD216" s="150"/>
      <c r="AE216" s="150"/>
      <c r="AF216" s="150"/>
      <c r="AG216" s="150" t="s">
        <v>358</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3281</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335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3414</v>
      </c>
      <c r="D218" s="165"/>
      <c r="E218" s="166">
        <v>4</v>
      </c>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335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6"/>
      <c r="D219" s="247"/>
      <c r="E219" s="247"/>
      <c r="F219" s="247"/>
      <c r="G219" s="247"/>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315</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74">
        <v>20</v>
      </c>
      <c r="B220" s="175" t="s">
        <v>3415</v>
      </c>
      <c r="C220" s="185" t="s">
        <v>3416</v>
      </c>
      <c r="D220" s="176" t="s">
        <v>3417</v>
      </c>
      <c r="E220" s="177">
        <v>1</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342</v>
      </c>
      <c r="T220" s="180" t="s">
        <v>311</v>
      </c>
      <c r="U220" s="160">
        <v>0</v>
      </c>
      <c r="V220" s="160">
        <f>ROUND(E220*U220,2)</f>
        <v>0</v>
      </c>
      <c r="W220" s="160"/>
      <c r="X220" s="150"/>
      <c r="Y220" s="150"/>
      <c r="Z220" s="150"/>
      <c r="AA220" s="150"/>
      <c r="AB220" s="150"/>
      <c r="AC220" s="150"/>
      <c r="AD220" s="150"/>
      <c r="AE220" s="150"/>
      <c r="AF220" s="150"/>
      <c r="AG220" s="150" t="s">
        <v>358</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2"/>
      <c r="D221" s="243"/>
      <c r="E221" s="243"/>
      <c r="F221" s="243"/>
      <c r="G221" s="243"/>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2.5" outlineLevel="1" x14ac:dyDescent="0.2">
      <c r="A222" s="174">
        <v>21</v>
      </c>
      <c r="B222" s="175" t="s">
        <v>3418</v>
      </c>
      <c r="C222" s="185" t="s">
        <v>3419</v>
      </c>
      <c r="D222" s="176" t="s">
        <v>3417</v>
      </c>
      <c r="E222" s="177">
        <v>1</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342</v>
      </c>
      <c r="T222" s="180" t="s">
        <v>311</v>
      </c>
      <c r="U222" s="160">
        <v>0</v>
      </c>
      <c r="V222" s="160">
        <f>ROUND(E222*U222,2)</f>
        <v>0</v>
      </c>
      <c r="W222" s="160"/>
      <c r="X222" s="150"/>
      <c r="Y222" s="150"/>
      <c r="Z222" s="150"/>
      <c r="AA222" s="150"/>
      <c r="AB222" s="150"/>
      <c r="AC222" s="150"/>
      <c r="AD222" s="150"/>
      <c r="AE222" s="150"/>
      <c r="AF222" s="150"/>
      <c r="AG222" s="150" t="s">
        <v>358</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2"/>
      <c r="D223" s="243"/>
      <c r="E223" s="243"/>
      <c r="F223" s="243"/>
      <c r="G223" s="243"/>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315</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74">
        <v>22</v>
      </c>
      <c r="B224" s="175" t="s">
        <v>3420</v>
      </c>
      <c r="C224" s="185" t="s">
        <v>3421</v>
      </c>
      <c r="D224" s="176" t="s">
        <v>929</v>
      </c>
      <c r="E224" s="177">
        <v>1</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342</v>
      </c>
      <c r="T224" s="180" t="s">
        <v>311</v>
      </c>
      <c r="U224" s="160">
        <v>0</v>
      </c>
      <c r="V224" s="160">
        <f>ROUND(E224*U224,2)</f>
        <v>0</v>
      </c>
      <c r="W224" s="160"/>
      <c r="X224" s="150"/>
      <c r="Y224" s="150"/>
      <c r="Z224" s="150"/>
      <c r="AA224" s="150"/>
      <c r="AB224" s="150"/>
      <c r="AC224" s="150"/>
      <c r="AD224" s="150"/>
      <c r="AE224" s="150"/>
      <c r="AF224" s="150"/>
      <c r="AG224" s="150" t="s">
        <v>358</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4" t="s">
        <v>3422</v>
      </c>
      <c r="D225" s="245"/>
      <c r="E225" s="245"/>
      <c r="F225" s="245"/>
      <c r="G225" s="245"/>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314</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55" t="s">
        <v>3423</v>
      </c>
      <c r="D226" s="256"/>
      <c r="E226" s="256"/>
      <c r="F226" s="256"/>
      <c r="G226" s="256"/>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314</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55" t="s">
        <v>3424</v>
      </c>
      <c r="D227" s="256"/>
      <c r="E227" s="256"/>
      <c r="F227" s="256"/>
      <c r="G227" s="256"/>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314</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55" t="s">
        <v>3425</v>
      </c>
      <c r="D228" s="256"/>
      <c r="E228" s="256"/>
      <c r="F228" s="256"/>
      <c r="G228" s="256"/>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314</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55" t="s">
        <v>3426</v>
      </c>
      <c r="D229" s="256"/>
      <c r="E229" s="256"/>
      <c r="F229" s="256"/>
      <c r="G229" s="256"/>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314</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2.5" outlineLevel="1" x14ac:dyDescent="0.2">
      <c r="A230" s="157"/>
      <c r="B230" s="158"/>
      <c r="C230" s="255" t="s">
        <v>3427</v>
      </c>
      <c r="D230" s="256"/>
      <c r="E230" s="256"/>
      <c r="F230" s="256"/>
      <c r="G230" s="256"/>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314</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81" t="str">
        <f>C230</f>
        <v>provedení: dvouplášťová kce s vlepenou tlumící vložkou, z nerezové oceli tl. 1mm (dle ČSN 10088-1 - 1.4301), závěsy skryté, dveře s těsněním, 5 ks skleněných polic výškově stavitelných</v>
      </c>
      <c r="BB230" s="150"/>
      <c r="BC230" s="150"/>
      <c r="BD230" s="150"/>
      <c r="BE230" s="150"/>
      <c r="BF230" s="150"/>
      <c r="BG230" s="150"/>
      <c r="BH230" s="150"/>
    </row>
    <row r="231" spans="1:60" outlineLevel="1" x14ac:dyDescent="0.2">
      <c r="A231" s="157"/>
      <c r="B231" s="158"/>
      <c r="C231" s="255" t="s">
        <v>3428</v>
      </c>
      <c r="D231" s="256"/>
      <c r="E231" s="256"/>
      <c r="F231" s="256"/>
      <c r="G231" s="256"/>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314</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3429</v>
      </c>
      <c r="D232" s="165"/>
      <c r="E232" s="166">
        <v>1</v>
      </c>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335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6"/>
      <c r="D233" s="247"/>
      <c r="E233" s="247"/>
      <c r="F233" s="247"/>
      <c r="G233" s="247"/>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4">
        <v>23</v>
      </c>
      <c r="B234" s="175" t="s">
        <v>3430</v>
      </c>
      <c r="C234" s="185" t="s">
        <v>3431</v>
      </c>
      <c r="D234" s="176" t="s">
        <v>929</v>
      </c>
      <c r="E234" s="177">
        <v>8</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342</v>
      </c>
      <c r="T234" s="180" t="s">
        <v>311</v>
      </c>
      <c r="U234" s="160">
        <v>0</v>
      </c>
      <c r="V234" s="160">
        <f>ROUND(E234*U234,2)</f>
        <v>0</v>
      </c>
      <c r="W234" s="160"/>
      <c r="X234" s="150"/>
      <c r="Y234" s="150"/>
      <c r="Z234" s="150"/>
      <c r="AA234" s="150"/>
      <c r="AB234" s="150"/>
      <c r="AC234" s="150"/>
      <c r="AD234" s="150"/>
      <c r="AE234" s="150"/>
      <c r="AF234" s="150"/>
      <c r="AG234" s="150" t="s">
        <v>358</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44" t="s">
        <v>3432</v>
      </c>
      <c r="D235" s="245"/>
      <c r="E235" s="245"/>
      <c r="F235" s="245"/>
      <c r="G235" s="245"/>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314</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55" t="s">
        <v>3433</v>
      </c>
      <c r="D236" s="256"/>
      <c r="E236" s="256"/>
      <c r="F236" s="256"/>
      <c r="G236" s="256"/>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314</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55" t="s">
        <v>3434</v>
      </c>
      <c r="D237" s="256"/>
      <c r="E237" s="256"/>
      <c r="F237" s="256"/>
      <c r="G237" s="256"/>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314</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55" t="s">
        <v>3435</v>
      </c>
      <c r="D238" s="256"/>
      <c r="E238" s="256"/>
      <c r="F238" s="256"/>
      <c r="G238" s="256"/>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314</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3436</v>
      </c>
      <c r="D239" s="165"/>
      <c r="E239" s="166">
        <v>8</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335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24</v>
      </c>
      <c r="B241" s="175" t="s">
        <v>3437</v>
      </c>
      <c r="C241" s="185" t="s">
        <v>3438</v>
      </c>
      <c r="D241" s="176" t="s">
        <v>929</v>
      </c>
      <c r="E241" s="177">
        <v>4</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342</v>
      </c>
      <c r="T241" s="180" t="s">
        <v>311</v>
      </c>
      <c r="U241" s="160">
        <v>0</v>
      </c>
      <c r="V241" s="160">
        <f>ROUND(E241*U241,2)</f>
        <v>0</v>
      </c>
      <c r="W241" s="160"/>
      <c r="X241" s="150"/>
      <c r="Y241" s="150"/>
      <c r="Z241" s="150"/>
      <c r="AA241" s="150"/>
      <c r="AB241" s="150"/>
      <c r="AC241" s="150"/>
      <c r="AD241" s="150"/>
      <c r="AE241" s="150"/>
      <c r="AF241" s="150"/>
      <c r="AG241" s="150" t="s">
        <v>358</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57"/>
      <c r="B242" s="158"/>
      <c r="C242" s="244" t="s">
        <v>3439</v>
      </c>
      <c r="D242" s="245"/>
      <c r="E242" s="245"/>
      <c r="F242" s="245"/>
      <c r="G242" s="245"/>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314</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81" t="str">
        <f>C242</f>
        <v>Umývací trojžlab určený k zavěšení na stěnu s kulatými vnitřními kouty a zvýšeným ergonomickým okrajem. hloubka umyvadel min. 250 mm. Materiál umělý kámen - Corian.</v>
      </c>
      <c r="BB242" s="150"/>
      <c r="BC242" s="150"/>
      <c r="BD242" s="150"/>
      <c r="BE242" s="150"/>
      <c r="BF242" s="150"/>
      <c r="BG242" s="150"/>
      <c r="BH242" s="150"/>
    </row>
    <row r="243" spans="1:60" outlineLevel="1" x14ac:dyDescent="0.2">
      <c r="A243" s="157"/>
      <c r="B243" s="158"/>
      <c r="C243" s="255" t="s">
        <v>3440</v>
      </c>
      <c r="D243" s="256"/>
      <c r="E243" s="256"/>
      <c r="F243" s="256"/>
      <c r="G243" s="256"/>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314</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55" t="s">
        <v>3441</v>
      </c>
      <c r="D244" s="256"/>
      <c r="E244" s="256"/>
      <c r="F244" s="256"/>
      <c r="G244" s="256"/>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314</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55" t="s">
        <v>3442</v>
      </c>
      <c r="D245" s="256"/>
      <c r="E245" s="256"/>
      <c r="F245" s="256"/>
      <c r="G245" s="256"/>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314</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3443</v>
      </c>
      <c r="D246" s="165"/>
      <c r="E246" s="166">
        <v>4</v>
      </c>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335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74">
        <v>25</v>
      </c>
      <c r="B248" s="175" t="s">
        <v>3444</v>
      </c>
      <c r="C248" s="185" t="s">
        <v>3445</v>
      </c>
      <c r="D248" s="176" t="s">
        <v>1058</v>
      </c>
      <c r="E248" s="177">
        <v>56</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342</v>
      </c>
      <c r="T248" s="180" t="s">
        <v>311</v>
      </c>
      <c r="U248" s="160">
        <v>0</v>
      </c>
      <c r="V248" s="160">
        <f>ROUND(E248*U248,2)</f>
        <v>0</v>
      </c>
      <c r="W248" s="160"/>
      <c r="X248" s="150"/>
      <c r="Y248" s="150"/>
      <c r="Z248" s="150"/>
      <c r="AA248" s="150"/>
      <c r="AB248" s="150"/>
      <c r="AC248" s="150"/>
      <c r="AD248" s="150"/>
      <c r="AE248" s="150"/>
      <c r="AF248" s="150"/>
      <c r="AG248" s="150" t="s">
        <v>358</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4" t="s">
        <v>3446</v>
      </c>
      <c r="D249" s="245"/>
      <c r="E249" s="245"/>
      <c r="F249" s="245"/>
      <c r="G249" s="245"/>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314</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55" t="s">
        <v>3447</v>
      </c>
      <c r="D250" s="256"/>
      <c r="E250" s="256"/>
      <c r="F250" s="256"/>
      <c r="G250" s="256"/>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314</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55" t="s">
        <v>3448</v>
      </c>
      <c r="D251" s="256"/>
      <c r="E251" s="256"/>
      <c r="F251" s="256"/>
      <c r="G251" s="256"/>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314</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55" t="s">
        <v>3449</v>
      </c>
      <c r="D252" s="256"/>
      <c r="E252" s="256"/>
      <c r="F252" s="256"/>
      <c r="G252" s="256"/>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314</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55" t="s">
        <v>3450</v>
      </c>
      <c r="D253" s="256"/>
      <c r="E253" s="256"/>
      <c r="F253" s="256"/>
      <c r="G253" s="256"/>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314</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55" t="s">
        <v>3451</v>
      </c>
      <c r="D254" s="256"/>
      <c r="E254" s="256"/>
      <c r="F254" s="256"/>
      <c r="G254" s="256"/>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314</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55" t="s">
        <v>3452</v>
      </c>
      <c r="D255" s="256"/>
      <c r="E255" s="256"/>
      <c r="F255" s="256"/>
      <c r="G255" s="256"/>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314</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3453</v>
      </c>
      <c r="D256" s="165"/>
      <c r="E256" s="166">
        <v>56</v>
      </c>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335</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4">
        <v>26</v>
      </c>
      <c r="B258" s="175" t="s">
        <v>3454</v>
      </c>
      <c r="C258" s="185" t="s">
        <v>3455</v>
      </c>
      <c r="D258" s="176" t="s">
        <v>929</v>
      </c>
      <c r="E258" s="177">
        <v>3</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342</v>
      </c>
      <c r="T258" s="180" t="s">
        <v>311</v>
      </c>
      <c r="U258" s="160">
        <v>0</v>
      </c>
      <c r="V258" s="160">
        <f>ROUND(E258*U258,2)</f>
        <v>0</v>
      </c>
      <c r="W258" s="160"/>
      <c r="X258" s="150"/>
      <c r="Y258" s="150"/>
      <c r="Z258" s="150"/>
      <c r="AA258" s="150"/>
      <c r="AB258" s="150"/>
      <c r="AC258" s="150"/>
      <c r="AD258" s="150"/>
      <c r="AE258" s="150"/>
      <c r="AF258" s="150"/>
      <c r="AG258" s="150" t="s">
        <v>358</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4" t="s">
        <v>3456</v>
      </c>
      <c r="D259" s="245"/>
      <c r="E259" s="245"/>
      <c r="F259" s="245"/>
      <c r="G259" s="245"/>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314</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55" t="s">
        <v>3457</v>
      </c>
      <c r="D260" s="256"/>
      <c r="E260" s="256"/>
      <c r="F260" s="256"/>
      <c r="G260" s="256"/>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314</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55" t="s">
        <v>3458</v>
      </c>
      <c r="D261" s="256"/>
      <c r="E261" s="256"/>
      <c r="F261" s="256"/>
      <c r="G261" s="256"/>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314</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55" t="s">
        <v>3459</v>
      </c>
      <c r="D262" s="256"/>
      <c r="E262" s="256"/>
      <c r="F262" s="256"/>
      <c r="G262" s="256"/>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314</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55" t="s">
        <v>3460</v>
      </c>
      <c r="D263" s="256"/>
      <c r="E263" s="256"/>
      <c r="F263" s="256"/>
      <c r="G263" s="256"/>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314</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2.5" outlineLevel="1" x14ac:dyDescent="0.2">
      <c r="A264" s="157"/>
      <c r="B264" s="158"/>
      <c r="C264" s="255" t="s">
        <v>3461</v>
      </c>
      <c r="D264" s="256"/>
      <c r="E264" s="256"/>
      <c r="F264" s="256"/>
      <c r="G264" s="256"/>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314</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81" t="str">
        <f>C264</f>
        <v>POVRCHOVÁ ÚPRAVA: ANTIBAKTERIÁLNÍ PRÁŠKOVÁ BARVA S VRSTVOU TLOUŠŤKY 60 - 100 µM V BAREVNÉ ÚPRAVĚ V 	ODSTÍNU NCS DLE BAREVNÉHO ŘEŠENÍ NAVAZUJÍCÍHO 				KOVOVÉHO OBKLADU</v>
      </c>
      <c r="BB264" s="150"/>
      <c r="BC264" s="150"/>
      <c r="BD264" s="150"/>
      <c r="BE264" s="150"/>
      <c r="BF264" s="150"/>
      <c r="BG264" s="150"/>
      <c r="BH264" s="150"/>
    </row>
    <row r="265" spans="1:60" outlineLevel="1" x14ac:dyDescent="0.2">
      <c r="A265" s="157"/>
      <c r="B265" s="158"/>
      <c r="C265" s="186" t="s">
        <v>3462</v>
      </c>
      <c r="D265" s="165"/>
      <c r="E265" s="166">
        <v>3</v>
      </c>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335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46"/>
      <c r="D266" s="247"/>
      <c r="E266" s="247"/>
      <c r="F266" s="247"/>
      <c r="G266" s="247"/>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315</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ht="22.5" outlineLevel="1" x14ac:dyDescent="0.2">
      <c r="A267" s="174">
        <v>27</v>
      </c>
      <c r="B267" s="175" t="s">
        <v>3463</v>
      </c>
      <c r="C267" s="185" t="s">
        <v>3464</v>
      </c>
      <c r="D267" s="176" t="s">
        <v>929</v>
      </c>
      <c r="E267" s="177">
        <v>9</v>
      </c>
      <c r="F267" s="178"/>
      <c r="G267" s="179">
        <f>ROUND(E267*F267,2)</f>
        <v>0</v>
      </c>
      <c r="H267" s="178"/>
      <c r="I267" s="179">
        <f>ROUND(E267*H267,2)</f>
        <v>0</v>
      </c>
      <c r="J267" s="178"/>
      <c r="K267" s="179">
        <f>ROUND(E267*J267,2)</f>
        <v>0</v>
      </c>
      <c r="L267" s="179">
        <v>21</v>
      </c>
      <c r="M267" s="179">
        <f>G267*(1+L267/100)</f>
        <v>0</v>
      </c>
      <c r="N267" s="179">
        <v>0</v>
      </c>
      <c r="O267" s="179">
        <f>ROUND(E267*N267,2)</f>
        <v>0</v>
      </c>
      <c r="P267" s="179">
        <v>0</v>
      </c>
      <c r="Q267" s="179">
        <f>ROUND(E267*P267,2)</f>
        <v>0</v>
      </c>
      <c r="R267" s="179"/>
      <c r="S267" s="179" t="s">
        <v>342</v>
      </c>
      <c r="T267" s="180" t="s">
        <v>311</v>
      </c>
      <c r="U267" s="160">
        <v>0</v>
      </c>
      <c r="V267" s="160">
        <f>ROUND(E267*U267,2)</f>
        <v>0</v>
      </c>
      <c r="W267" s="160"/>
      <c r="X267" s="150"/>
      <c r="Y267" s="150"/>
      <c r="Z267" s="150"/>
      <c r="AA267" s="150"/>
      <c r="AB267" s="150"/>
      <c r="AC267" s="150"/>
      <c r="AD267" s="150"/>
      <c r="AE267" s="150"/>
      <c r="AF267" s="150"/>
      <c r="AG267" s="150" t="s">
        <v>358</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44" t="s">
        <v>3465</v>
      </c>
      <c r="D268" s="245"/>
      <c r="E268" s="245"/>
      <c r="F268" s="245"/>
      <c r="G268" s="245"/>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314</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55" t="s">
        <v>3466</v>
      </c>
      <c r="D269" s="256"/>
      <c r="E269" s="256"/>
      <c r="F269" s="256"/>
      <c r="G269" s="256"/>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314</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55" t="s">
        <v>3467</v>
      </c>
      <c r="D270" s="256"/>
      <c r="E270" s="256"/>
      <c r="F270" s="256"/>
      <c r="G270" s="256"/>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314</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55" t="s">
        <v>3468</v>
      </c>
      <c r="D271" s="256"/>
      <c r="E271" s="256"/>
      <c r="F271" s="256"/>
      <c r="G271" s="256"/>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314</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55" t="s">
        <v>3469</v>
      </c>
      <c r="D272" s="256"/>
      <c r="E272" s="256"/>
      <c r="F272" s="256"/>
      <c r="G272" s="256"/>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314</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3470</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335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3471</v>
      </c>
      <c r="D274" s="165"/>
      <c r="E274" s="166">
        <v>9</v>
      </c>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335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6"/>
      <c r="D275" s="247"/>
      <c r="E275" s="247"/>
      <c r="F275" s="247"/>
      <c r="G275" s="247"/>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315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22.5" outlineLevel="1" x14ac:dyDescent="0.2">
      <c r="A276" s="174">
        <v>28</v>
      </c>
      <c r="B276" s="175" t="s">
        <v>3472</v>
      </c>
      <c r="C276" s="185" t="s">
        <v>3473</v>
      </c>
      <c r="D276" s="176" t="s">
        <v>929</v>
      </c>
      <c r="E276" s="177">
        <v>10</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342</v>
      </c>
      <c r="T276" s="180" t="s">
        <v>311</v>
      </c>
      <c r="U276" s="160">
        <v>0</v>
      </c>
      <c r="V276" s="160">
        <f>ROUND(E276*U276,2)</f>
        <v>0</v>
      </c>
      <c r="W276" s="160"/>
      <c r="X276" s="150"/>
      <c r="Y276" s="150"/>
      <c r="Z276" s="150"/>
      <c r="AA276" s="150"/>
      <c r="AB276" s="150"/>
      <c r="AC276" s="150"/>
      <c r="AD276" s="150"/>
      <c r="AE276" s="150"/>
      <c r="AF276" s="150"/>
      <c r="AG276" s="150" t="s">
        <v>358</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4" t="s">
        <v>3465</v>
      </c>
      <c r="D277" s="245"/>
      <c r="E277" s="245"/>
      <c r="F277" s="245"/>
      <c r="G277" s="245"/>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314</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55" t="s">
        <v>3466</v>
      </c>
      <c r="D278" s="256"/>
      <c r="E278" s="256"/>
      <c r="F278" s="256"/>
      <c r="G278" s="256"/>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314</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55" t="s">
        <v>3467</v>
      </c>
      <c r="D279" s="256"/>
      <c r="E279" s="256"/>
      <c r="F279" s="256"/>
      <c r="G279" s="256"/>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314</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55" t="s">
        <v>3474</v>
      </c>
      <c r="D280" s="256"/>
      <c r="E280" s="256"/>
      <c r="F280" s="256"/>
      <c r="G280" s="256"/>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314</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55" t="s">
        <v>3469</v>
      </c>
      <c r="D281" s="256"/>
      <c r="E281" s="256"/>
      <c r="F281" s="256"/>
      <c r="G281" s="256"/>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314</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3470</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335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3475</v>
      </c>
      <c r="D283" s="165"/>
      <c r="E283" s="166">
        <v>10</v>
      </c>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335</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46"/>
      <c r="D284" s="247"/>
      <c r="E284" s="247"/>
      <c r="F284" s="247"/>
      <c r="G284" s="247"/>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315</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ht="22.5" outlineLevel="1" x14ac:dyDescent="0.2">
      <c r="A285" s="174">
        <v>29</v>
      </c>
      <c r="B285" s="175" t="s">
        <v>3476</v>
      </c>
      <c r="C285" s="185" t="s">
        <v>3477</v>
      </c>
      <c r="D285" s="176" t="s">
        <v>929</v>
      </c>
      <c r="E285" s="177">
        <v>5</v>
      </c>
      <c r="F285" s="178"/>
      <c r="G285" s="179">
        <f>ROUND(E285*F285,2)</f>
        <v>0</v>
      </c>
      <c r="H285" s="178"/>
      <c r="I285" s="179">
        <f>ROUND(E285*H285,2)</f>
        <v>0</v>
      </c>
      <c r="J285" s="178"/>
      <c r="K285" s="179">
        <f>ROUND(E285*J285,2)</f>
        <v>0</v>
      </c>
      <c r="L285" s="179">
        <v>21</v>
      </c>
      <c r="M285" s="179">
        <f>G285*(1+L285/100)</f>
        <v>0</v>
      </c>
      <c r="N285" s="179">
        <v>0</v>
      </c>
      <c r="O285" s="179">
        <f>ROUND(E285*N285,2)</f>
        <v>0</v>
      </c>
      <c r="P285" s="179">
        <v>0</v>
      </c>
      <c r="Q285" s="179">
        <f>ROUND(E285*P285,2)</f>
        <v>0</v>
      </c>
      <c r="R285" s="179"/>
      <c r="S285" s="179" t="s">
        <v>342</v>
      </c>
      <c r="T285" s="180" t="s">
        <v>311</v>
      </c>
      <c r="U285" s="160">
        <v>0</v>
      </c>
      <c r="V285" s="160">
        <f>ROUND(E285*U285,2)</f>
        <v>0</v>
      </c>
      <c r="W285" s="160"/>
      <c r="X285" s="150"/>
      <c r="Y285" s="150"/>
      <c r="Z285" s="150"/>
      <c r="AA285" s="150"/>
      <c r="AB285" s="150"/>
      <c r="AC285" s="150"/>
      <c r="AD285" s="150"/>
      <c r="AE285" s="150"/>
      <c r="AF285" s="150"/>
      <c r="AG285" s="150" t="s">
        <v>358</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4" t="s">
        <v>3465</v>
      </c>
      <c r="D286" s="245"/>
      <c r="E286" s="245"/>
      <c r="F286" s="245"/>
      <c r="G286" s="245"/>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314</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55" t="s">
        <v>3466</v>
      </c>
      <c r="D287" s="256"/>
      <c r="E287" s="256"/>
      <c r="F287" s="256"/>
      <c r="G287" s="256"/>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314</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55" t="s">
        <v>3467</v>
      </c>
      <c r="D288" s="256"/>
      <c r="E288" s="256"/>
      <c r="F288" s="256"/>
      <c r="G288" s="256"/>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314</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55" t="s">
        <v>3474</v>
      </c>
      <c r="D289" s="256"/>
      <c r="E289" s="256"/>
      <c r="F289" s="256"/>
      <c r="G289" s="256"/>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314</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55" t="s">
        <v>3469</v>
      </c>
      <c r="D290" s="256"/>
      <c r="E290" s="256"/>
      <c r="F290" s="256"/>
      <c r="G290" s="256"/>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314</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3470</v>
      </c>
      <c r="D291" s="165"/>
      <c r="E291" s="166"/>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3478</v>
      </c>
      <c r="D292" s="165"/>
      <c r="E292" s="166">
        <v>5</v>
      </c>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335</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6"/>
      <c r="D293" s="247"/>
      <c r="E293" s="247"/>
      <c r="F293" s="247"/>
      <c r="G293" s="247"/>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ht="22.5" outlineLevel="1" x14ac:dyDescent="0.2">
      <c r="A294" s="174">
        <v>30</v>
      </c>
      <c r="B294" s="175" t="s">
        <v>3479</v>
      </c>
      <c r="C294" s="185" t="s">
        <v>3480</v>
      </c>
      <c r="D294" s="176" t="s">
        <v>929</v>
      </c>
      <c r="E294" s="177">
        <v>5</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342</v>
      </c>
      <c r="T294" s="180" t="s">
        <v>311</v>
      </c>
      <c r="U294" s="160">
        <v>0</v>
      </c>
      <c r="V294" s="160">
        <f>ROUND(E294*U294,2)</f>
        <v>0</v>
      </c>
      <c r="W294" s="160"/>
      <c r="X294" s="150"/>
      <c r="Y294" s="150"/>
      <c r="Z294" s="150"/>
      <c r="AA294" s="150"/>
      <c r="AB294" s="150"/>
      <c r="AC294" s="150"/>
      <c r="AD294" s="150"/>
      <c r="AE294" s="150"/>
      <c r="AF294" s="150"/>
      <c r="AG294" s="150" t="s">
        <v>358</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4" t="s">
        <v>3465</v>
      </c>
      <c r="D295" s="245"/>
      <c r="E295" s="245"/>
      <c r="F295" s="245"/>
      <c r="G295" s="245"/>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314</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55" t="s">
        <v>3466</v>
      </c>
      <c r="D296" s="256"/>
      <c r="E296" s="256"/>
      <c r="F296" s="256"/>
      <c r="G296" s="256"/>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314</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55" t="s">
        <v>3467</v>
      </c>
      <c r="D297" s="256"/>
      <c r="E297" s="256"/>
      <c r="F297" s="256"/>
      <c r="G297" s="256"/>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314</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55" t="s">
        <v>3468</v>
      </c>
      <c r="D298" s="256"/>
      <c r="E298" s="256"/>
      <c r="F298" s="256"/>
      <c r="G298" s="256"/>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314</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55" t="s">
        <v>3469</v>
      </c>
      <c r="D299" s="256"/>
      <c r="E299" s="256"/>
      <c r="F299" s="256"/>
      <c r="G299" s="256"/>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314</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3470</v>
      </c>
      <c r="D300" s="165"/>
      <c r="E300" s="166"/>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335</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3478</v>
      </c>
      <c r="D301" s="165"/>
      <c r="E301" s="166">
        <v>5</v>
      </c>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335</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6"/>
      <c r="D302" s="247"/>
      <c r="E302" s="247"/>
      <c r="F302" s="247"/>
      <c r="G302" s="247"/>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315</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74">
        <v>31</v>
      </c>
      <c r="B303" s="175" t="s">
        <v>3481</v>
      </c>
      <c r="C303" s="185" t="s">
        <v>3482</v>
      </c>
      <c r="D303" s="176" t="s">
        <v>929</v>
      </c>
      <c r="E303" s="177">
        <v>1</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342</v>
      </c>
      <c r="T303" s="180" t="s">
        <v>311</v>
      </c>
      <c r="U303" s="160">
        <v>0</v>
      </c>
      <c r="V303" s="160">
        <f>ROUND(E303*U303,2)</f>
        <v>0</v>
      </c>
      <c r="W303" s="160"/>
      <c r="X303" s="150"/>
      <c r="Y303" s="150"/>
      <c r="Z303" s="150"/>
      <c r="AA303" s="150"/>
      <c r="AB303" s="150"/>
      <c r="AC303" s="150"/>
      <c r="AD303" s="150"/>
      <c r="AE303" s="150"/>
      <c r="AF303" s="150"/>
      <c r="AG303" s="150" t="s">
        <v>358</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4" t="s">
        <v>3465</v>
      </c>
      <c r="D304" s="245"/>
      <c r="E304" s="245"/>
      <c r="F304" s="245"/>
      <c r="G304" s="245"/>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314</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55" t="s">
        <v>3466</v>
      </c>
      <c r="D305" s="256"/>
      <c r="E305" s="256"/>
      <c r="F305" s="256"/>
      <c r="G305" s="256"/>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314</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5" t="s">
        <v>3467</v>
      </c>
      <c r="D306" s="256"/>
      <c r="E306" s="256"/>
      <c r="F306" s="256"/>
      <c r="G306" s="256"/>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314</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55" t="s">
        <v>3474</v>
      </c>
      <c r="D307" s="256"/>
      <c r="E307" s="256"/>
      <c r="F307" s="256"/>
      <c r="G307" s="256"/>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314</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55" t="s">
        <v>3469</v>
      </c>
      <c r="D308" s="256"/>
      <c r="E308" s="256"/>
      <c r="F308" s="256"/>
      <c r="G308" s="256"/>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314</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3470</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335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3483</v>
      </c>
      <c r="D310" s="165"/>
      <c r="E310" s="166">
        <v>1</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335</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315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ht="22.5" outlineLevel="1" x14ac:dyDescent="0.2">
      <c r="A312" s="174">
        <v>32</v>
      </c>
      <c r="B312" s="175" t="s">
        <v>3484</v>
      </c>
      <c r="C312" s="185" t="s">
        <v>3485</v>
      </c>
      <c r="D312" s="176" t="s">
        <v>929</v>
      </c>
      <c r="E312" s="177">
        <v>2</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342</v>
      </c>
      <c r="T312" s="180" t="s">
        <v>311</v>
      </c>
      <c r="U312" s="160">
        <v>0</v>
      </c>
      <c r="V312" s="160">
        <f>ROUND(E312*U312,2)</f>
        <v>0</v>
      </c>
      <c r="W312" s="160"/>
      <c r="X312" s="150"/>
      <c r="Y312" s="150"/>
      <c r="Z312" s="150"/>
      <c r="AA312" s="150"/>
      <c r="AB312" s="150"/>
      <c r="AC312" s="150"/>
      <c r="AD312" s="150"/>
      <c r="AE312" s="150"/>
      <c r="AF312" s="150"/>
      <c r="AG312" s="150" t="s">
        <v>358</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4" t="s">
        <v>3465</v>
      </c>
      <c r="D313" s="245"/>
      <c r="E313" s="245"/>
      <c r="F313" s="245"/>
      <c r="G313" s="245"/>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314</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5" t="s">
        <v>3466</v>
      </c>
      <c r="D314" s="256"/>
      <c r="E314" s="256"/>
      <c r="F314" s="256"/>
      <c r="G314" s="256"/>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314</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55" t="s">
        <v>3467</v>
      </c>
      <c r="D315" s="256"/>
      <c r="E315" s="256"/>
      <c r="F315" s="256"/>
      <c r="G315" s="256"/>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314</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55" t="s">
        <v>3474</v>
      </c>
      <c r="D316" s="256"/>
      <c r="E316" s="256"/>
      <c r="F316" s="256"/>
      <c r="G316" s="256"/>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314</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55" t="s">
        <v>3469</v>
      </c>
      <c r="D317" s="256"/>
      <c r="E317" s="256"/>
      <c r="F317" s="256"/>
      <c r="G317" s="256"/>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314</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3470</v>
      </c>
      <c r="D318" s="165"/>
      <c r="E318" s="166"/>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335</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3486</v>
      </c>
      <c r="D319" s="165"/>
      <c r="E319" s="166">
        <v>2</v>
      </c>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335</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46"/>
      <c r="D320" s="247"/>
      <c r="E320" s="247"/>
      <c r="F320" s="247"/>
      <c r="G320" s="247"/>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315</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4">
        <v>33</v>
      </c>
      <c r="B321" s="175" t="s">
        <v>3487</v>
      </c>
      <c r="C321" s="185" t="s">
        <v>3488</v>
      </c>
      <c r="D321" s="176" t="s">
        <v>929</v>
      </c>
      <c r="E321" s="177">
        <v>3</v>
      </c>
      <c r="F321" s="178"/>
      <c r="G321" s="179">
        <f>ROUND(E321*F321,2)</f>
        <v>0</v>
      </c>
      <c r="H321" s="178"/>
      <c r="I321" s="179">
        <f>ROUND(E321*H321,2)</f>
        <v>0</v>
      </c>
      <c r="J321" s="178"/>
      <c r="K321" s="179">
        <f>ROUND(E321*J321,2)</f>
        <v>0</v>
      </c>
      <c r="L321" s="179">
        <v>21</v>
      </c>
      <c r="M321" s="179">
        <f>G321*(1+L321/100)</f>
        <v>0</v>
      </c>
      <c r="N321" s="179">
        <v>0</v>
      </c>
      <c r="O321" s="179">
        <f>ROUND(E321*N321,2)</f>
        <v>0</v>
      </c>
      <c r="P321" s="179">
        <v>0</v>
      </c>
      <c r="Q321" s="179">
        <f>ROUND(E321*P321,2)</f>
        <v>0</v>
      </c>
      <c r="R321" s="179"/>
      <c r="S321" s="179" t="s">
        <v>342</v>
      </c>
      <c r="T321" s="180" t="s">
        <v>311</v>
      </c>
      <c r="U321" s="160">
        <v>0</v>
      </c>
      <c r="V321" s="160">
        <f>ROUND(E321*U321,2)</f>
        <v>0</v>
      </c>
      <c r="W321" s="160"/>
      <c r="X321" s="150"/>
      <c r="Y321" s="150"/>
      <c r="Z321" s="150"/>
      <c r="AA321" s="150"/>
      <c r="AB321" s="150"/>
      <c r="AC321" s="150"/>
      <c r="AD321" s="150"/>
      <c r="AE321" s="150"/>
      <c r="AF321" s="150"/>
      <c r="AG321" s="150" t="s">
        <v>358</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4" t="s">
        <v>3489</v>
      </c>
      <c r="D322" s="245"/>
      <c r="E322" s="245"/>
      <c r="F322" s="245"/>
      <c r="G322" s="245"/>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314</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55" t="s">
        <v>3490</v>
      </c>
      <c r="D323" s="256"/>
      <c r="E323" s="256"/>
      <c r="F323" s="256"/>
      <c r="G323" s="256"/>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314</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55" t="s">
        <v>3491</v>
      </c>
      <c r="D324" s="256"/>
      <c r="E324" s="256"/>
      <c r="F324" s="256"/>
      <c r="G324" s="256"/>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314</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55" t="s">
        <v>3492</v>
      </c>
      <c r="D325" s="256"/>
      <c r="E325" s="256"/>
      <c r="F325" s="256"/>
      <c r="G325" s="256"/>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314</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55" t="s">
        <v>3493</v>
      </c>
      <c r="D326" s="256"/>
      <c r="E326" s="256"/>
      <c r="F326" s="256"/>
      <c r="G326" s="256"/>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314</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55" t="s">
        <v>3494</v>
      </c>
      <c r="D327" s="256"/>
      <c r="E327" s="256"/>
      <c r="F327" s="256"/>
      <c r="G327" s="256"/>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314</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55" t="s">
        <v>3495</v>
      </c>
      <c r="D328" s="256"/>
      <c r="E328" s="256"/>
      <c r="F328" s="256"/>
      <c r="G328" s="256"/>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314</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55" t="s">
        <v>3496</v>
      </c>
      <c r="D329" s="256"/>
      <c r="E329" s="256"/>
      <c r="F329" s="256"/>
      <c r="G329" s="256"/>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314</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55" t="s">
        <v>3497</v>
      </c>
      <c r="D330" s="256"/>
      <c r="E330" s="256"/>
      <c r="F330" s="256"/>
      <c r="G330" s="256"/>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314</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3462</v>
      </c>
      <c r="D331" s="165"/>
      <c r="E331" s="166">
        <v>3</v>
      </c>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335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6"/>
      <c r="D332" s="247"/>
      <c r="E332" s="247"/>
      <c r="F332" s="247"/>
      <c r="G332" s="247"/>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315</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4">
        <v>34</v>
      </c>
      <c r="B333" s="175" t="s">
        <v>3498</v>
      </c>
      <c r="C333" s="185" t="s">
        <v>3499</v>
      </c>
      <c r="D333" s="176" t="s">
        <v>1058</v>
      </c>
      <c r="E333" s="177">
        <v>67.5</v>
      </c>
      <c r="F333" s="178"/>
      <c r="G333" s="179">
        <f>ROUND(E333*F333,2)</f>
        <v>0</v>
      </c>
      <c r="H333" s="178"/>
      <c r="I333" s="179">
        <f>ROUND(E333*H333,2)</f>
        <v>0</v>
      </c>
      <c r="J333" s="178"/>
      <c r="K333" s="179">
        <f>ROUND(E333*J333,2)</f>
        <v>0</v>
      </c>
      <c r="L333" s="179">
        <v>21</v>
      </c>
      <c r="M333" s="179">
        <f>G333*(1+L333/100)</f>
        <v>0</v>
      </c>
      <c r="N333" s="179">
        <v>0</v>
      </c>
      <c r="O333" s="179">
        <f>ROUND(E333*N333,2)</f>
        <v>0</v>
      </c>
      <c r="P333" s="179">
        <v>0</v>
      </c>
      <c r="Q333" s="179">
        <f>ROUND(E333*P333,2)</f>
        <v>0</v>
      </c>
      <c r="R333" s="179"/>
      <c r="S333" s="179" t="s">
        <v>342</v>
      </c>
      <c r="T333" s="180" t="s">
        <v>311</v>
      </c>
      <c r="U333" s="160">
        <v>0</v>
      </c>
      <c r="V333" s="160">
        <f>ROUND(E333*U333,2)</f>
        <v>0</v>
      </c>
      <c r="W333" s="160"/>
      <c r="X333" s="150"/>
      <c r="Y333" s="150"/>
      <c r="Z333" s="150"/>
      <c r="AA333" s="150"/>
      <c r="AB333" s="150"/>
      <c r="AC333" s="150"/>
      <c r="AD333" s="150"/>
      <c r="AE333" s="150"/>
      <c r="AF333" s="150"/>
      <c r="AG333" s="150" t="s">
        <v>358</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4" t="s">
        <v>3500</v>
      </c>
      <c r="D334" s="245"/>
      <c r="E334" s="245"/>
      <c r="F334" s="245"/>
      <c r="G334" s="245"/>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314</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55" t="s">
        <v>3501</v>
      </c>
      <c r="D335" s="256"/>
      <c r="E335" s="256"/>
      <c r="F335" s="256"/>
      <c r="G335" s="256"/>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314</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55" t="s">
        <v>3502</v>
      </c>
      <c r="D336" s="256"/>
      <c r="E336" s="256"/>
      <c r="F336" s="256"/>
      <c r="G336" s="256"/>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314</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55" t="s">
        <v>3503</v>
      </c>
      <c r="D337" s="256"/>
      <c r="E337" s="256"/>
      <c r="F337" s="256"/>
      <c r="G337" s="256"/>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314</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55" t="s">
        <v>3450</v>
      </c>
      <c r="D338" s="256"/>
      <c r="E338" s="256"/>
      <c r="F338" s="256"/>
      <c r="G338" s="256"/>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314</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55" t="s">
        <v>3504</v>
      </c>
      <c r="D339" s="256"/>
      <c r="E339" s="256"/>
      <c r="F339" s="256"/>
      <c r="G339" s="256"/>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314</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55" t="s">
        <v>3505</v>
      </c>
      <c r="D340" s="256"/>
      <c r="E340" s="256"/>
      <c r="F340" s="256"/>
      <c r="G340" s="256"/>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314</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3506</v>
      </c>
      <c r="D341" s="165"/>
      <c r="E341" s="166">
        <v>67.5</v>
      </c>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335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6"/>
      <c r="D342" s="247"/>
      <c r="E342" s="247"/>
      <c r="F342" s="247"/>
      <c r="G342" s="247"/>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315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74">
        <v>35</v>
      </c>
      <c r="B343" s="175" t="s">
        <v>3507</v>
      </c>
      <c r="C343" s="185" t="s">
        <v>3508</v>
      </c>
      <c r="D343" s="176" t="s">
        <v>1058</v>
      </c>
      <c r="E343" s="177">
        <v>202.2</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342</v>
      </c>
      <c r="T343" s="180" t="s">
        <v>311</v>
      </c>
      <c r="U343" s="160">
        <v>0</v>
      </c>
      <c r="V343" s="160">
        <f>ROUND(E343*U343,2)</f>
        <v>0</v>
      </c>
      <c r="W343" s="160"/>
      <c r="X343" s="150"/>
      <c r="Y343" s="150"/>
      <c r="Z343" s="150"/>
      <c r="AA343" s="150"/>
      <c r="AB343" s="150"/>
      <c r="AC343" s="150"/>
      <c r="AD343" s="150"/>
      <c r="AE343" s="150"/>
      <c r="AF343" s="150"/>
      <c r="AG343" s="150" t="s">
        <v>358</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4" t="s">
        <v>3509</v>
      </c>
      <c r="D344" s="245"/>
      <c r="E344" s="245"/>
      <c r="F344" s="245"/>
      <c r="G344" s="245"/>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314</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55" t="s">
        <v>3502</v>
      </c>
      <c r="D345" s="256"/>
      <c r="E345" s="256"/>
      <c r="F345" s="256"/>
      <c r="G345" s="256"/>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314</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55" t="s">
        <v>3510</v>
      </c>
      <c r="D346" s="256"/>
      <c r="E346" s="256"/>
      <c r="F346" s="256"/>
      <c r="G346" s="256"/>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314</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55" t="s">
        <v>3511</v>
      </c>
      <c r="D347" s="256"/>
      <c r="E347" s="256"/>
      <c r="F347" s="256"/>
      <c r="G347" s="256"/>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314</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55" t="s">
        <v>3504</v>
      </c>
      <c r="D348" s="256"/>
      <c r="E348" s="256"/>
      <c r="F348" s="256"/>
      <c r="G348" s="256"/>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314</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55" t="s">
        <v>3512</v>
      </c>
      <c r="D349" s="256"/>
      <c r="E349" s="256"/>
      <c r="F349" s="256"/>
      <c r="G349" s="256"/>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314</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3513</v>
      </c>
      <c r="D350" s="165"/>
      <c r="E350" s="166">
        <v>202.2</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335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6"/>
      <c r="D351" s="247"/>
      <c r="E351" s="247"/>
      <c r="F351" s="247"/>
      <c r="G351" s="247"/>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315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36</v>
      </c>
      <c r="B352" s="175" t="s">
        <v>3514</v>
      </c>
      <c r="C352" s="185" t="s">
        <v>3515</v>
      </c>
      <c r="D352" s="176" t="s">
        <v>1058</v>
      </c>
      <c r="E352" s="177">
        <v>201.6</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342</v>
      </c>
      <c r="T352" s="180" t="s">
        <v>311</v>
      </c>
      <c r="U352" s="160">
        <v>0</v>
      </c>
      <c r="V352" s="160">
        <f>ROUND(E352*U352,2)</f>
        <v>0</v>
      </c>
      <c r="W352" s="160"/>
      <c r="X352" s="150"/>
      <c r="Y352" s="150"/>
      <c r="Z352" s="150"/>
      <c r="AA352" s="150"/>
      <c r="AB352" s="150"/>
      <c r="AC352" s="150"/>
      <c r="AD352" s="150"/>
      <c r="AE352" s="150"/>
      <c r="AF352" s="150"/>
      <c r="AG352" s="150" t="s">
        <v>358</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4" t="s">
        <v>3516</v>
      </c>
      <c r="D353" s="245"/>
      <c r="E353" s="245"/>
      <c r="F353" s="245"/>
      <c r="G353" s="245"/>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314</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94" t="s">
        <v>2978</v>
      </c>
      <c r="D354" s="162"/>
      <c r="E354" s="163"/>
      <c r="F354" s="164"/>
      <c r="G354" s="164"/>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314</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55" t="s">
        <v>3517</v>
      </c>
      <c r="D355" s="256"/>
      <c r="E355" s="256"/>
      <c r="F355" s="256"/>
      <c r="G355" s="256"/>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314</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55" t="s">
        <v>3518</v>
      </c>
      <c r="D356" s="256"/>
      <c r="E356" s="256"/>
      <c r="F356" s="256"/>
      <c r="G356" s="256"/>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314</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55" t="s">
        <v>3519</v>
      </c>
      <c r="D357" s="256"/>
      <c r="E357" s="256"/>
      <c r="F357" s="256"/>
      <c r="G357" s="256"/>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314</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55" t="s">
        <v>3520</v>
      </c>
      <c r="D358" s="256"/>
      <c r="E358" s="256"/>
      <c r="F358" s="256"/>
      <c r="G358" s="256"/>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314</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55" t="s">
        <v>3521</v>
      </c>
      <c r="D359" s="256"/>
      <c r="E359" s="256"/>
      <c r="F359" s="256"/>
      <c r="G359" s="256"/>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314</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55" t="s">
        <v>3522</v>
      </c>
      <c r="D360" s="256"/>
      <c r="E360" s="256"/>
      <c r="F360" s="256"/>
      <c r="G360" s="256"/>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314</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3523</v>
      </c>
      <c r="D361" s="165"/>
      <c r="E361" s="166">
        <v>201.6</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335</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6"/>
      <c r="D362" s="247"/>
      <c r="E362" s="247"/>
      <c r="F362" s="247"/>
      <c r="G362" s="247"/>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315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22.5" outlineLevel="1" x14ac:dyDescent="0.2">
      <c r="A363" s="174">
        <v>37</v>
      </c>
      <c r="B363" s="175" t="s">
        <v>3524</v>
      </c>
      <c r="C363" s="185" t="s">
        <v>3525</v>
      </c>
      <c r="D363" s="176" t="s">
        <v>1058</v>
      </c>
      <c r="E363" s="177">
        <v>370</v>
      </c>
      <c r="F363" s="178"/>
      <c r="G363" s="179">
        <f>ROUND(E363*F363,2)</f>
        <v>0</v>
      </c>
      <c r="H363" s="178"/>
      <c r="I363" s="179">
        <f>ROUND(E363*H363,2)</f>
        <v>0</v>
      </c>
      <c r="J363" s="178"/>
      <c r="K363" s="179">
        <f>ROUND(E363*J363,2)</f>
        <v>0</v>
      </c>
      <c r="L363" s="179">
        <v>21</v>
      </c>
      <c r="M363" s="179">
        <f>G363*(1+L363/100)</f>
        <v>0</v>
      </c>
      <c r="N363" s="179">
        <v>0</v>
      </c>
      <c r="O363" s="179">
        <f>ROUND(E363*N363,2)</f>
        <v>0</v>
      </c>
      <c r="P363" s="179">
        <v>0</v>
      </c>
      <c r="Q363" s="179">
        <f>ROUND(E363*P363,2)</f>
        <v>0</v>
      </c>
      <c r="R363" s="179"/>
      <c r="S363" s="179" t="s">
        <v>342</v>
      </c>
      <c r="T363" s="180" t="s">
        <v>311</v>
      </c>
      <c r="U363" s="160">
        <v>0</v>
      </c>
      <c r="V363" s="160">
        <f>ROUND(E363*U363,2)</f>
        <v>0</v>
      </c>
      <c r="W363" s="160"/>
      <c r="X363" s="150"/>
      <c r="Y363" s="150"/>
      <c r="Z363" s="150"/>
      <c r="AA363" s="150"/>
      <c r="AB363" s="150"/>
      <c r="AC363" s="150"/>
      <c r="AD363" s="150"/>
      <c r="AE363" s="150"/>
      <c r="AF363" s="150"/>
      <c r="AG363" s="150" t="s">
        <v>358</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4" t="s">
        <v>3526</v>
      </c>
      <c r="D364" s="245"/>
      <c r="E364" s="245"/>
      <c r="F364" s="245"/>
      <c r="G364" s="245"/>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314</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55" t="s">
        <v>3527</v>
      </c>
      <c r="D365" s="256"/>
      <c r="E365" s="256"/>
      <c r="F365" s="256"/>
      <c r="G365" s="256"/>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314</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55" t="s">
        <v>3510</v>
      </c>
      <c r="D366" s="256"/>
      <c r="E366" s="256"/>
      <c r="F366" s="256"/>
      <c r="G366" s="256"/>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314</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55" t="s">
        <v>3511</v>
      </c>
      <c r="D367" s="256"/>
      <c r="E367" s="256"/>
      <c r="F367" s="256"/>
      <c r="G367" s="256"/>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314</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55" t="s">
        <v>3504</v>
      </c>
      <c r="D368" s="256"/>
      <c r="E368" s="256"/>
      <c r="F368" s="256"/>
      <c r="G368" s="256"/>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314</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55" t="s">
        <v>3528</v>
      </c>
      <c r="D369" s="256"/>
      <c r="E369" s="256"/>
      <c r="F369" s="256"/>
      <c r="G369" s="256"/>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314</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55" t="s">
        <v>3529</v>
      </c>
      <c r="D370" s="256"/>
      <c r="E370" s="256"/>
      <c r="F370" s="256"/>
      <c r="G370" s="256"/>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314</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186" t="s">
        <v>3530</v>
      </c>
      <c r="D371" s="165"/>
      <c r="E371" s="166">
        <v>370</v>
      </c>
      <c r="F371" s="160"/>
      <c r="G371" s="160"/>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335</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6"/>
      <c r="D372" s="247"/>
      <c r="E372" s="247"/>
      <c r="F372" s="247"/>
      <c r="G372" s="247"/>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315</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74">
        <v>38</v>
      </c>
      <c r="B373" s="175" t="s">
        <v>3531</v>
      </c>
      <c r="C373" s="185" t="s">
        <v>3532</v>
      </c>
      <c r="D373" s="176" t="s">
        <v>929</v>
      </c>
      <c r="E373" s="177">
        <v>4</v>
      </c>
      <c r="F373" s="178"/>
      <c r="G373" s="179">
        <f>ROUND(E373*F373,2)</f>
        <v>0</v>
      </c>
      <c r="H373" s="178"/>
      <c r="I373" s="179">
        <f>ROUND(E373*H373,2)</f>
        <v>0</v>
      </c>
      <c r="J373" s="178"/>
      <c r="K373" s="179">
        <f>ROUND(E373*J373,2)</f>
        <v>0</v>
      </c>
      <c r="L373" s="179">
        <v>21</v>
      </c>
      <c r="M373" s="179">
        <f>G373*(1+L373/100)</f>
        <v>0</v>
      </c>
      <c r="N373" s="179">
        <v>0</v>
      </c>
      <c r="O373" s="179">
        <f>ROUND(E373*N373,2)</f>
        <v>0</v>
      </c>
      <c r="P373" s="179">
        <v>0</v>
      </c>
      <c r="Q373" s="179">
        <f>ROUND(E373*P373,2)</f>
        <v>0</v>
      </c>
      <c r="R373" s="179"/>
      <c r="S373" s="179" t="s">
        <v>342</v>
      </c>
      <c r="T373" s="180" t="s">
        <v>311</v>
      </c>
      <c r="U373" s="160">
        <v>0</v>
      </c>
      <c r="V373" s="160">
        <f>ROUND(E373*U373,2)</f>
        <v>0</v>
      </c>
      <c r="W373" s="160"/>
      <c r="X373" s="150"/>
      <c r="Y373" s="150"/>
      <c r="Z373" s="150"/>
      <c r="AA373" s="150"/>
      <c r="AB373" s="150"/>
      <c r="AC373" s="150"/>
      <c r="AD373" s="150"/>
      <c r="AE373" s="150"/>
      <c r="AF373" s="150"/>
      <c r="AG373" s="150" t="s">
        <v>358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4" t="s">
        <v>3533</v>
      </c>
      <c r="D374" s="245"/>
      <c r="E374" s="245"/>
      <c r="F374" s="245"/>
      <c r="G374" s="245"/>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314</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55" t="s">
        <v>3534</v>
      </c>
      <c r="D375" s="256"/>
      <c r="E375" s="256"/>
      <c r="F375" s="256"/>
      <c r="G375" s="256"/>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314</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55" t="s">
        <v>3535</v>
      </c>
      <c r="D376" s="256"/>
      <c r="E376" s="256"/>
      <c r="F376" s="256"/>
      <c r="G376" s="256"/>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314</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55" t="s">
        <v>3536</v>
      </c>
      <c r="D377" s="256"/>
      <c r="E377" s="256"/>
      <c r="F377" s="256"/>
      <c r="G377" s="256"/>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314</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55" t="s">
        <v>3426</v>
      </c>
      <c r="D378" s="256"/>
      <c r="E378" s="256"/>
      <c r="F378" s="256"/>
      <c r="G378" s="256"/>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314</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22.5" outlineLevel="1" x14ac:dyDescent="0.2">
      <c r="A379" s="157"/>
      <c r="B379" s="158"/>
      <c r="C379" s="255" t="s">
        <v>3537</v>
      </c>
      <c r="D379" s="256"/>
      <c r="E379" s="256"/>
      <c r="F379" s="256"/>
      <c r="G379" s="256"/>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314</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81" t="str">
        <f>C379</f>
        <v>provedení: dvouplášťová konstrukce s vlepenou tlumící vložkou, z nerezové oceli tl. 1mm, závěsy skryté, dveře s těsněním, 5 ks nerez přestavitelných polic</v>
      </c>
      <c r="BB379" s="150"/>
      <c r="BC379" s="150"/>
      <c r="BD379" s="150"/>
      <c r="BE379" s="150"/>
      <c r="BF379" s="150"/>
      <c r="BG379" s="150"/>
      <c r="BH379" s="150"/>
    </row>
    <row r="380" spans="1:60" outlineLevel="1" x14ac:dyDescent="0.2">
      <c r="A380" s="157"/>
      <c r="B380" s="158"/>
      <c r="C380" s="255" t="s">
        <v>3538</v>
      </c>
      <c r="D380" s="256"/>
      <c r="E380" s="256"/>
      <c r="F380" s="256"/>
      <c r="G380" s="256"/>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314</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55" t="s">
        <v>3539</v>
      </c>
      <c r="D381" s="256"/>
      <c r="E381" s="256"/>
      <c r="F381" s="256"/>
      <c r="G381" s="256"/>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314</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3443</v>
      </c>
      <c r="D382" s="165"/>
      <c r="E382" s="166">
        <v>4</v>
      </c>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335</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46"/>
      <c r="D383" s="247"/>
      <c r="E383" s="247"/>
      <c r="F383" s="247"/>
      <c r="G383" s="247"/>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315</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ht="22.5" outlineLevel="1" x14ac:dyDescent="0.2">
      <c r="A384" s="174">
        <v>39</v>
      </c>
      <c r="B384" s="175" t="s">
        <v>3540</v>
      </c>
      <c r="C384" s="185" t="s">
        <v>3541</v>
      </c>
      <c r="D384" s="176" t="s">
        <v>1058</v>
      </c>
      <c r="E384" s="177">
        <v>56.5</v>
      </c>
      <c r="F384" s="178"/>
      <c r="G384" s="179">
        <f>ROUND(E384*F384,2)</f>
        <v>0</v>
      </c>
      <c r="H384" s="178"/>
      <c r="I384" s="179">
        <f>ROUND(E384*H384,2)</f>
        <v>0</v>
      </c>
      <c r="J384" s="178"/>
      <c r="K384" s="179">
        <f>ROUND(E384*J384,2)</f>
        <v>0</v>
      </c>
      <c r="L384" s="179">
        <v>21</v>
      </c>
      <c r="M384" s="179">
        <f>G384*(1+L384/100)</f>
        <v>0</v>
      </c>
      <c r="N384" s="179">
        <v>0</v>
      </c>
      <c r="O384" s="179">
        <f>ROUND(E384*N384,2)</f>
        <v>0</v>
      </c>
      <c r="P384" s="179">
        <v>0</v>
      </c>
      <c r="Q384" s="179">
        <f>ROUND(E384*P384,2)</f>
        <v>0</v>
      </c>
      <c r="R384" s="179"/>
      <c r="S384" s="179" t="s">
        <v>342</v>
      </c>
      <c r="T384" s="180" t="s">
        <v>311</v>
      </c>
      <c r="U384" s="160">
        <v>0</v>
      </c>
      <c r="V384" s="160">
        <f>ROUND(E384*U384,2)</f>
        <v>0</v>
      </c>
      <c r="W384" s="160"/>
      <c r="X384" s="150"/>
      <c r="Y384" s="150"/>
      <c r="Z384" s="150"/>
      <c r="AA384" s="150"/>
      <c r="AB384" s="150"/>
      <c r="AC384" s="150"/>
      <c r="AD384" s="150"/>
      <c r="AE384" s="150"/>
      <c r="AF384" s="150"/>
      <c r="AG384" s="150" t="s">
        <v>358</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4" t="s">
        <v>3527</v>
      </c>
      <c r="D385" s="245"/>
      <c r="E385" s="245"/>
      <c r="F385" s="245"/>
      <c r="G385" s="245"/>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314</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55" t="s">
        <v>3503</v>
      </c>
      <c r="D386" s="256"/>
      <c r="E386" s="256"/>
      <c r="F386" s="256"/>
      <c r="G386" s="256"/>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314</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55" t="s">
        <v>3450</v>
      </c>
      <c r="D387" s="256"/>
      <c r="E387" s="256"/>
      <c r="F387" s="256"/>
      <c r="G387" s="256"/>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314</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55" t="s">
        <v>3504</v>
      </c>
      <c r="D388" s="256"/>
      <c r="E388" s="256"/>
      <c r="F388" s="256"/>
      <c r="G388" s="256"/>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314</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55" t="s">
        <v>3542</v>
      </c>
      <c r="D389" s="256"/>
      <c r="E389" s="256"/>
      <c r="F389" s="256"/>
      <c r="G389" s="256"/>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314</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55" t="s">
        <v>3529</v>
      </c>
      <c r="D390" s="256"/>
      <c r="E390" s="256"/>
      <c r="F390" s="256"/>
      <c r="G390" s="256"/>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314</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6" t="s">
        <v>3543</v>
      </c>
      <c r="D391" s="165"/>
      <c r="E391" s="166">
        <v>56.5</v>
      </c>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335</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6"/>
      <c r="D392" s="247"/>
      <c r="E392" s="247"/>
      <c r="F392" s="247"/>
      <c r="G392" s="247"/>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315</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74">
        <v>40</v>
      </c>
      <c r="B393" s="175" t="s">
        <v>3544</v>
      </c>
      <c r="C393" s="185" t="s">
        <v>3545</v>
      </c>
      <c r="D393" s="176" t="s">
        <v>1058</v>
      </c>
      <c r="E393" s="177">
        <v>130</v>
      </c>
      <c r="F393" s="178"/>
      <c r="G393" s="179">
        <f>ROUND(E393*F393,2)</f>
        <v>0</v>
      </c>
      <c r="H393" s="178"/>
      <c r="I393" s="179">
        <f>ROUND(E393*H393,2)</f>
        <v>0</v>
      </c>
      <c r="J393" s="178"/>
      <c r="K393" s="179">
        <f>ROUND(E393*J393,2)</f>
        <v>0</v>
      </c>
      <c r="L393" s="179">
        <v>21</v>
      </c>
      <c r="M393" s="179">
        <f>G393*(1+L393/100)</f>
        <v>0</v>
      </c>
      <c r="N393" s="179">
        <v>0</v>
      </c>
      <c r="O393" s="179">
        <f>ROUND(E393*N393,2)</f>
        <v>0</v>
      </c>
      <c r="P393" s="179">
        <v>0</v>
      </c>
      <c r="Q393" s="179">
        <f>ROUND(E393*P393,2)</f>
        <v>0</v>
      </c>
      <c r="R393" s="179"/>
      <c r="S393" s="179" t="s">
        <v>342</v>
      </c>
      <c r="T393" s="180" t="s">
        <v>311</v>
      </c>
      <c r="U393" s="160">
        <v>0</v>
      </c>
      <c r="V393" s="160">
        <f>ROUND(E393*U393,2)</f>
        <v>0</v>
      </c>
      <c r="W393" s="160"/>
      <c r="X393" s="150"/>
      <c r="Y393" s="150"/>
      <c r="Z393" s="150"/>
      <c r="AA393" s="150"/>
      <c r="AB393" s="150"/>
      <c r="AC393" s="150"/>
      <c r="AD393" s="150"/>
      <c r="AE393" s="150"/>
      <c r="AF393" s="150"/>
      <c r="AG393" s="150" t="s">
        <v>358</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4" t="s">
        <v>3546</v>
      </c>
      <c r="D394" s="245"/>
      <c r="E394" s="245"/>
      <c r="F394" s="245"/>
      <c r="G394" s="245"/>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314</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55" t="s">
        <v>3547</v>
      </c>
      <c r="D395" s="256"/>
      <c r="E395" s="256"/>
      <c r="F395" s="256"/>
      <c r="G395" s="256"/>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314</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55" t="s">
        <v>3548</v>
      </c>
      <c r="D396" s="256"/>
      <c r="E396" s="256"/>
      <c r="F396" s="256"/>
      <c r="G396" s="256"/>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314</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55" t="s">
        <v>3549</v>
      </c>
      <c r="D397" s="256"/>
      <c r="E397" s="256"/>
      <c r="F397" s="256"/>
      <c r="G397" s="256"/>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314</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55" t="s">
        <v>3550</v>
      </c>
      <c r="D398" s="256"/>
      <c r="E398" s="256"/>
      <c r="F398" s="256"/>
      <c r="G398" s="256"/>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314</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6" t="s">
        <v>3551</v>
      </c>
      <c r="D399" s="165"/>
      <c r="E399" s="166">
        <v>130</v>
      </c>
      <c r="F399" s="160"/>
      <c r="G399" s="160"/>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335</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6"/>
      <c r="D400" s="247"/>
      <c r="E400" s="247"/>
      <c r="F400" s="247"/>
      <c r="G400" s="247"/>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315</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22.5" outlineLevel="1" x14ac:dyDescent="0.2">
      <c r="A401" s="174">
        <v>41</v>
      </c>
      <c r="B401" s="175" t="s">
        <v>3552</v>
      </c>
      <c r="C401" s="185" t="s">
        <v>3553</v>
      </c>
      <c r="D401" s="176" t="s">
        <v>1058</v>
      </c>
      <c r="E401" s="177">
        <v>23</v>
      </c>
      <c r="F401" s="178"/>
      <c r="G401" s="179">
        <f>ROUND(E401*F401,2)</f>
        <v>0</v>
      </c>
      <c r="H401" s="178"/>
      <c r="I401" s="179">
        <f>ROUND(E401*H401,2)</f>
        <v>0</v>
      </c>
      <c r="J401" s="178"/>
      <c r="K401" s="179">
        <f>ROUND(E401*J401,2)</f>
        <v>0</v>
      </c>
      <c r="L401" s="179">
        <v>21</v>
      </c>
      <c r="M401" s="179">
        <f>G401*(1+L401/100)</f>
        <v>0</v>
      </c>
      <c r="N401" s="179">
        <v>0</v>
      </c>
      <c r="O401" s="179">
        <f>ROUND(E401*N401,2)</f>
        <v>0</v>
      </c>
      <c r="P401" s="179">
        <v>0</v>
      </c>
      <c r="Q401" s="179">
        <f>ROUND(E401*P401,2)</f>
        <v>0</v>
      </c>
      <c r="R401" s="179"/>
      <c r="S401" s="179" t="s">
        <v>342</v>
      </c>
      <c r="T401" s="180" t="s">
        <v>311</v>
      </c>
      <c r="U401" s="160">
        <v>0</v>
      </c>
      <c r="V401" s="160">
        <f>ROUND(E401*U401,2)</f>
        <v>0</v>
      </c>
      <c r="W401" s="160"/>
      <c r="X401" s="150"/>
      <c r="Y401" s="150"/>
      <c r="Z401" s="150"/>
      <c r="AA401" s="150"/>
      <c r="AB401" s="150"/>
      <c r="AC401" s="150"/>
      <c r="AD401" s="150"/>
      <c r="AE401" s="150"/>
      <c r="AF401" s="150"/>
      <c r="AG401" s="150" t="s">
        <v>358</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4" t="s">
        <v>3554</v>
      </c>
      <c r="D402" s="245"/>
      <c r="E402" s="245"/>
      <c r="F402" s="245"/>
      <c r="G402" s="245"/>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314</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55" t="s">
        <v>3555</v>
      </c>
      <c r="D403" s="256"/>
      <c r="E403" s="256"/>
      <c r="F403" s="256"/>
      <c r="G403" s="256"/>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314</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55" t="s">
        <v>3556</v>
      </c>
      <c r="D404" s="256"/>
      <c r="E404" s="256"/>
      <c r="F404" s="256"/>
      <c r="G404" s="256"/>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314</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55" t="s">
        <v>3557</v>
      </c>
      <c r="D405" s="256"/>
      <c r="E405" s="256"/>
      <c r="F405" s="256"/>
      <c r="G405" s="256"/>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314</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55" t="s">
        <v>3558</v>
      </c>
      <c r="D406" s="256"/>
      <c r="E406" s="256"/>
      <c r="F406" s="256"/>
      <c r="G406" s="256"/>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314</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55" t="s">
        <v>3559</v>
      </c>
      <c r="D407" s="256"/>
      <c r="E407" s="256"/>
      <c r="F407" s="256"/>
      <c r="G407" s="256"/>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314</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55" t="s">
        <v>3560</v>
      </c>
      <c r="D408" s="256"/>
      <c r="E408" s="256"/>
      <c r="F408" s="256"/>
      <c r="G408" s="256"/>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314</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3561</v>
      </c>
      <c r="D409" s="165"/>
      <c r="E409" s="166">
        <v>23</v>
      </c>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335</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6"/>
      <c r="D410" s="247"/>
      <c r="E410" s="247"/>
      <c r="F410" s="247"/>
      <c r="G410" s="247"/>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315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ht="22.5" outlineLevel="1" x14ac:dyDescent="0.2">
      <c r="A411" s="174">
        <v>42</v>
      </c>
      <c r="B411" s="175" t="s">
        <v>3562</v>
      </c>
      <c r="C411" s="185" t="s">
        <v>3563</v>
      </c>
      <c r="D411" s="176" t="s">
        <v>1058</v>
      </c>
      <c r="E411" s="177">
        <v>11.5</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342</v>
      </c>
      <c r="T411" s="180" t="s">
        <v>311</v>
      </c>
      <c r="U411" s="160">
        <v>0</v>
      </c>
      <c r="V411" s="160">
        <f>ROUND(E411*U411,2)</f>
        <v>0</v>
      </c>
      <c r="W411" s="160"/>
      <c r="X411" s="150"/>
      <c r="Y411" s="150"/>
      <c r="Z411" s="150"/>
      <c r="AA411" s="150"/>
      <c r="AB411" s="150"/>
      <c r="AC411" s="150"/>
      <c r="AD411" s="150"/>
      <c r="AE411" s="150"/>
      <c r="AF411" s="150"/>
      <c r="AG411" s="150" t="s">
        <v>358</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4" t="s">
        <v>3554</v>
      </c>
      <c r="D412" s="245"/>
      <c r="E412" s="245"/>
      <c r="F412" s="245"/>
      <c r="G412" s="245"/>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314</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55" t="s">
        <v>3564</v>
      </c>
      <c r="D413" s="256"/>
      <c r="E413" s="256"/>
      <c r="F413" s="256"/>
      <c r="G413" s="256"/>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314</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55" t="s">
        <v>3556</v>
      </c>
      <c r="D414" s="256"/>
      <c r="E414" s="256"/>
      <c r="F414" s="256"/>
      <c r="G414" s="256"/>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314</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55" t="s">
        <v>3565</v>
      </c>
      <c r="D415" s="256"/>
      <c r="E415" s="256"/>
      <c r="F415" s="256"/>
      <c r="G415" s="256"/>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314</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55" t="s">
        <v>3558</v>
      </c>
      <c r="D416" s="256"/>
      <c r="E416" s="256"/>
      <c r="F416" s="256"/>
      <c r="G416" s="256"/>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314</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55" t="s">
        <v>3559</v>
      </c>
      <c r="D417" s="256"/>
      <c r="E417" s="256"/>
      <c r="F417" s="256"/>
      <c r="G417" s="256"/>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314</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55" t="s">
        <v>3560</v>
      </c>
      <c r="D418" s="256"/>
      <c r="E418" s="256"/>
      <c r="F418" s="256"/>
      <c r="G418" s="256"/>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314</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86" t="s">
        <v>3566</v>
      </c>
      <c r="D419" s="165"/>
      <c r="E419" s="166">
        <v>11.5</v>
      </c>
      <c r="F419" s="160"/>
      <c r="G419" s="160"/>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335</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6"/>
      <c r="D420" s="247"/>
      <c r="E420" s="247"/>
      <c r="F420" s="247"/>
      <c r="G420" s="247"/>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315</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4">
        <v>43</v>
      </c>
      <c r="B421" s="175" t="s">
        <v>3567</v>
      </c>
      <c r="C421" s="185" t="s">
        <v>3568</v>
      </c>
      <c r="D421" s="176" t="s">
        <v>929</v>
      </c>
      <c r="E421" s="177">
        <v>1</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c r="S421" s="179" t="s">
        <v>342</v>
      </c>
      <c r="T421" s="180" t="s">
        <v>311</v>
      </c>
      <c r="U421" s="160">
        <v>0</v>
      </c>
      <c r="V421" s="160">
        <f>ROUND(E421*U421,2)</f>
        <v>0</v>
      </c>
      <c r="W421" s="160"/>
      <c r="X421" s="150"/>
      <c r="Y421" s="150"/>
      <c r="Z421" s="150"/>
      <c r="AA421" s="150"/>
      <c r="AB421" s="150"/>
      <c r="AC421" s="150"/>
      <c r="AD421" s="150"/>
      <c r="AE421" s="150"/>
      <c r="AF421" s="150"/>
      <c r="AG421" s="150" t="s">
        <v>358</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ht="101.25" outlineLevel="1" x14ac:dyDescent="0.2">
      <c r="A422" s="157"/>
      <c r="B422" s="158"/>
      <c r="C422" s="244" t="s">
        <v>3569</v>
      </c>
      <c r="D422" s="245"/>
      <c r="E422" s="245"/>
      <c r="F422" s="245"/>
      <c r="G422" s="245"/>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314</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81" t="str">
        <f>C422</f>
        <v>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(4x150x700)mm,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v>
      </c>
      <c r="BB422" s="150"/>
      <c r="BC422" s="150"/>
      <c r="BD422" s="150"/>
      <c r="BE422" s="150"/>
      <c r="BF422" s="150"/>
      <c r="BG422" s="150"/>
      <c r="BH422" s="150"/>
    </row>
    <row r="423" spans="1:60" outlineLevel="1" x14ac:dyDescent="0.2">
      <c r="A423" s="157"/>
      <c r="B423" s="158"/>
      <c r="C423" s="186" t="s">
        <v>3429</v>
      </c>
      <c r="D423" s="165"/>
      <c r="E423" s="166">
        <v>1</v>
      </c>
      <c r="F423" s="160"/>
      <c r="G423" s="160"/>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335</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46"/>
      <c r="D424" s="247"/>
      <c r="E424" s="247"/>
      <c r="F424" s="247"/>
      <c r="G424" s="247"/>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315</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74">
        <v>44</v>
      </c>
      <c r="B425" s="175" t="s">
        <v>3570</v>
      </c>
      <c r="C425" s="185" t="s">
        <v>3571</v>
      </c>
      <c r="D425" s="176" t="s">
        <v>929</v>
      </c>
      <c r="E425" s="177">
        <v>3</v>
      </c>
      <c r="F425" s="178"/>
      <c r="G425" s="179">
        <f>ROUND(E425*F425,2)</f>
        <v>0</v>
      </c>
      <c r="H425" s="178"/>
      <c r="I425" s="179">
        <f>ROUND(E425*H425,2)</f>
        <v>0</v>
      </c>
      <c r="J425" s="178"/>
      <c r="K425" s="179">
        <f>ROUND(E425*J425,2)</f>
        <v>0</v>
      </c>
      <c r="L425" s="179">
        <v>21</v>
      </c>
      <c r="M425" s="179">
        <f>G425*(1+L425/100)</f>
        <v>0</v>
      </c>
      <c r="N425" s="179">
        <v>0</v>
      </c>
      <c r="O425" s="179">
        <f>ROUND(E425*N425,2)</f>
        <v>0</v>
      </c>
      <c r="P425" s="179">
        <v>0</v>
      </c>
      <c r="Q425" s="179">
        <f>ROUND(E425*P425,2)</f>
        <v>0</v>
      </c>
      <c r="R425" s="179"/>
      <c r="S425" s="179" t="s">
        <v>342</v>
      </c>
      <c r="T425" s="180" t="s">
        <v>311</v>
      </c>
      <c r="U425" s="160">
        <v>0</v>
      </c>
      <c r="V425" s="160">
        <f>ROUND(E425*U425,2)</f>
        <v>0</v>
      </c>
      <c r="W425" s="160"/>
      <c r="X425" s="150"/>
      <c r="Y425" s="150"/>
      <c r="Z425" s="150"/>
      <c r="AA425" s="150"/>
      <c r="AB425" s="150"/>
      <c r="AC425" s="150"/>
      <c r="AD425" s="150"/>
      <c r="AE425" s="150"/>
      <c r="AF425" s="150"/>
      <c r="AG425" s="150" t="s">
        <v>358</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ht="101.25" outlineLevel="1" x14ac:dyDescent="0.2">
      <c r="A426" s="157"/>
      <c r="B426" s="158"/>
      <c r="C426" s="244" t="s">
        <v>3572</v>
      </c>
      <c r="D426" s="245"/>
      <c r="E426" s="245"/>
      <c r="F426" s="245"/>
      <c r="G426" s="245"/>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314</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81" t="str">
        <f>C426</f>
        <v>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v>
      </c>
      <c r="BB426" s="150"/>
      <c r="BC426" s="150"/>
      <c r="BD426" s="150"/>
      <c r="BE426" s="150"/>
      <c r="BF426" s="150"/>
      <c r="BG426" s="150"/>
      <c r="BH426" s="150"/>
    </row>
    <row r="427" spans="1:60" outlineLevel="1" x14ac:dyDescent="0.2">
      <c r="A427" s="157"/>
      <c r="B427" s="158"/>
      <c r="C427" s="186" t="s">
        <v>3462</v>
      </c>
      <c r="D427" s="165"/>
      <c r="E427" s="166">
        <v>3</v>
      </c>
      <c r="F427" s="160"/>
      <c r="G427" s="160"/>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335</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6"/>
      <c r="D428" s="247"/>
      <c r="E428" s="247"/>
      <c r="F428" s="247"/>
      <c r="G428" s="247"/>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315</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45</v>
      </c>
      <c r="B429" s="175" t="s">
        <v>3573</v>
      </c>
      <c r="C429" s="185" t="s">
        <v>3574</v>
      </c>
      <c r="D429" s="176" t="s">
        <v>929</v>
      </c>
      <c r="E429" s="177">
        <v>3</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342</v>
      </c>
      <c r="T429" s="180" t="s">
        <v>311</v>
      </c>
      <c r="U429" s="160">
        <v>0</v>
      </c>
      <c r="V429" s="160">
        <f>ROUND(E429*U429,2)</f>
        <v>0</v>
      </c>
      <c r="W429" s="160"/>
      <c r="X429" s="150"/>
      <c r="Y429" s="150"/>
      <c r="Z429" s="150"/>
      <c r="AA429" s="150"/>
      <c r="AB429" s="150"/>
      <c r="AC429" s="150"/>
      <c r="AD429" s="150"/>
      <c r="AE429" s="150"/>
      <c r="AF429" s="150"/>
      <c r="AG429" s="150" t="s">
        <v>358</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4" t="s">
        <v>3575</v>
      </c>
      <c r="D430" s="245"/>
      <c r="E430" s="245"/>
      <c r="F430" s="245"/>
      <c r="G430" s="245"/>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314</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55" t="s">
        <v>3576</v>
      </c>
      <c r="D431" s="256"/>
      <c r="E431" s="256"/>
      <c r="F431" s="256"/>
      <c r="G431" s="256"/>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314</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55" t="s">
        <v>3577</v>
      </c>
      <c r="D432" s="256"/>
      <c r="E432" s="256"/>
      <c r="F432" s="256"/>
      <c r="G432" s="256"/>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314</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55" t="s">
        <v>3578</v>
      </c>
      <c r="D433" s="256"/>
      <c r="E433" s="256"/>
      <c r="F433" s="256"/>
      <c r="G433" s="256"/>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314</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55" t="s">
        <v>3579</v>
      </c>
      <c r="D434" s="256"/>
      <c r="E434" s="256"/>
      <c r="F434" s="256"/>
      <c r="G434" s="256"/>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314</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55" t="s">
        <v>3580</v>
      </c>
      <c r="D435" s="256"/>
      <c r="E435" s="256"/>
      <c r="F435" s="256"/>
      <c r="G435" s="256"/>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314</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55" t="s">
        <v>3581</v>
      </c>
      <c r="D436" s="256"/>
      <c r="E436" s="256"/>
      <c r="F436" s="256"/>
      <c r="G436" s="256"/>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314</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255" t="s">
        <v>3582</v>
      </c>
      <c r="D437" s="256"/>
      <c r="E437" s="256"/>
      <c r="F437" s="256"/>
      <c r="G437" s="256"/>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314</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55" t="s">
        <v>3583</v>
      </c>
      <c r="D438" s="256"/>
      <c r="E438" s="256"/>
      <c r="F438" s="256"/>
      <c r="G438" s="256"/>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314</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55" t="s">
        <v>3584</v>
      </c>
      <c r="D439" s="256"/>
      <c r="E439" s="256"/>
      <c r="F439" s="256"/>
      <c r="G439" s="256"/>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314</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55" t="s">
        <v>3585</v>
      </c>
      <c r="D440" s="256"/>
      <c r="E440" s="256"/>
      <c r="F440" s="256"/>
      <c r="G440" s="256"/>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314</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55" t="s">
        <v>3586</v>
      </c>
      <c r="D441" s="256"/>
      <c r="E441" s="256"/>
      <c r="F441" s="256"/>
      <c r="G441" s="256"/>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314</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55" t="s">
        <v>3587</v>
      </c>
      <c r="D442" s="256"/>
      <c r="E442" s="256"/>
      <c r="F442" s="256"/>
      <c r="G442" s="256"/>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314</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255" t="s">
        <v>3588</v>
      </c>
      <c r="D443" s="256"/>
      <c r="E443" s="256"/>
      <c r="F443" s="256"/>
      <c r="G443" s="256"/>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314</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55" t="s">
        <v>3589</v>
      </c>
      <c r="D444" s="256"/>
      <c r="E444" s="256"/>
      <c r="F444" s="256"/>
      <c r="G444" s="256"/>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314</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255" t="s">
        <v>3590</v>
      </c>
      <c r="D445" s="256"/>
      <c r="E445" s="256"/>
      <c r="F445" s="256"/>
      <c r="G445" s="256"/>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314</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55" t="s">
        <v>3591</v>
      </c>
      <c r="D446" s="256"/>
      <c r="E446" s="256"/>
      <c r="F446" s="256"/>
      <c r="G446" s="256"/>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314</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55" t="s">
        <v>3592</v>
      </c>
      <c r="D447" s="256"/>
      <c r="E447" s="256"/>
      <c r="F447" s="256"/>
      <c r="G447" s="256"/>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314</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55" t="s">
        <v>3593</v>
      </c>
      <c r="D448" s="256"/>
      <c r="E448" s="256"/>
      <c r="F448" s="256"/>
      <c r="G448" s="256"/>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314</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255" t="s">
        <v>3594</v>
      </c>
      <c r="D449" s="256"/>
      <c r="E449" s="256"/>
      <c r="F449" s="256"/>
      <c r="G449" s="256"/>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314</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55" t="s">
        <v>3595</v>
      </c>
      <c r="D450" s="256"/>
      <c r="E450" s="256"/>
      <c r="F450" s="256"/>
      <c r="G450" s="256"/>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314</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55" t="s">
        <v>3596</v>
      </c>
      <c r="D451" s="256"/>
      <c r="E451" s="256"/>
      <c r="F451" s="256"/>
      <c r="G451" s="256"/>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314</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55" t="s">
        <v>3597</v>
      </c>
      <c r="D452" s="256"/>
      <c r="E452" s="256"/>
      <c r="F452" s="256"/>
      <c r="G452" s="256"/>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314</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55" t="s">
        <v>3598</v>
      </c>
      <c r="D453" s="256"/>
      <c r="E453" s="256"/>
      <c r="F453" s="256"/>
      <c r="G453" s="256"/>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314</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55" t="s">
        <v>3599</v>
      </c>
      <c r="D454" s="256"/>
      <c r="E454" s="256"/>
      <c r="F454" s="256"/>
      <c r="G454" s="256"/>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314</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55" t="s">
        <v>3600</v>
      </c>
      <c r="D455" s="256"/>
      <c r="E455" s="256"/>
      <c r="F455" s="256"/>
      <c r="G455" s="256"/>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314</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55" t="s">
        <v>3601</v>
      </c>
      <c r="D456" s="256"/>
      <c r="E456" s="256"/>
      <c r="F456" s="256"/>
      <c r="G456" s="256"/>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314</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55" t="s">
        <v>3602</v>
      </c>
      <c r="D457" s="256"/>
      <c r="E457" s="256"/>
      <c r="F457" s="256"/>
      <c r="G457" s="256"/>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314</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55" t="s">
        <v>3603</v>
      </c>
      <c r="D458" s="256"/>
      <c r="E458" s="256"/>
      <c r="F458" s="256"/>
      <c r="G458" s="256"/>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314</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55" t="s">
        <v>3604</v>
      </c>
      <c r="D459" s="256"/>
      <c r="E459" s="256"/>
      <c r="F459" s="256"/>
      <c r="G459" s="256"/>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314</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55" t="s">
        <v>3605</v>
      </c>
      <c r="D460" s="256"/>
      <c r="E460" s="256"/>
      <c r="F460" s="256"/>
      <c r="G460" s="256"/>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314</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55" t="s">
        <v>3606</v>
      </c>
      <c r="D461" s="256"/>
      <c r="E461" s="256"/>
      <c r="F461" s="256"/>
      <c r="G461" s="256"/>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314</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55" t="s">
        <v>3607</v>
      </c>
      <c r="D462" s="256"/>
      <c r="E462" s="256"/>
      <c r="F462" s="256"/>
      <c r="G462" s="256"/>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314</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55" t="s">
        <v>3608</v>
      </c>
      <c r="D463" s="256"/>
      <c r="E463" s="256"/>
      <c r="F463" s="256"/>
      <c r="G463" s="256"/>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314</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94" t="s">
        <v>2978</v>
      </c>
      <c r="D464" s="162"/>
      <c r="E464" s="163"/>
      <c r="F464" s="164"/>
      <c r="G464" s="164"/>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314</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55" t="s">
        <v>3609</v>
      </c>
      <c r="D465" s="256"/>
      <c r="E465" s="256"/>
      <c r="F465" s="256"/>
      <c r="G465" s="256"/>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314</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6" t="s">
        <v>3462</v>
      </c>
      <c r="D466" s="165"/>
      <c r="E466" s="166">
        <v>3</v>
      </c>
      <c r="F466" s="160"/>
      <c r="G466" s="160"/>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335</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6"/>
      <c r="D467" s="247"/>
      <c r="E467" s="247"/>
      <c r="F467" s="247"/>
      <c r="G467" s="247"/>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315</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74">
        <v>46</v>
      </c>
      <c r="B468" s="175" t="s">
        <v>3610</v>
      </c>
      <c r="C468" s="185" t="s">
        <v>3574</v>
      </c>
      <c r="D468" s="176" t="s">
        <v>929</v>
      </c>
      <c r="E468" s="177">
        <v>1</v>
      </c>
      <c r="F468" s="178"/>
      <c r="G468" s="179">
        <f>ROUND(E468*F468,2)</f>
        <v>0</v>
      </c>
      <c r="H468" s="178"/>
      <c r="I468" s="179">
        <f>ROUND(E468*H468,2)</f>
        <v>0</v>
      </c>
      <c r="J468" s="178"/>
      <c r="K468" s="179">
        <f>ROUND(E468*J468,2)</f>
        <v>0</v>
      </c>
      <c r="L468" s="179">
        <v>21</v>
      </c>
      <c r="M468" s="179">
        <f>G468*(1+L468/100)</f>
        <v>0</v>
      </c>
      <c r="N468" s="179">
        <v>0</v>
      </c>
      <c r="O468" s="179">
        <f>ROUND(E468*N468,2)</f>
        <v>0</v>
      </c>
      <c r="P468" s="179">
        <v>0</v>
      </c>
      <c r="Q468" s="179">
        <f>ROUND(E468*P468,2)</f>
        <v>0</v>
      </c>
      <c r="R468" s="179"/>
      <c r="S468" s="179" t="s">
        <v>342</v>
      </c>
      <c r="T468" s="180" t="s">
        <v>311</v>
      </c>
      <c r="U468" s="160">
        <v>0</v>
      </c>
      <c r="V468" s="160">
        <f>ROUND(E468*U468,2)</f>
        <v>0</v>
      </c>
      <c r="W468" s="160"/>
      <c r="X468" s="150"/>
      <c r="Y468" s="150"/>
      <c r="Z468" s="150"/>
      <c r="AA468" s="150"/>
      <c r="AB468" s="150"/>
      <c r="AC468" s="150"/>
      <c r="AD468" s="150"/>
      <c r="AE468" s="150"/>
      <c r="AF468" s="150"/>
      <c r="AG468" s="150" t="s">
        <v>358</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44" t="s">
        <v>3575</v>
      </c>
      <c r="D469" s="245"/>
      <c r="E469" s="245"/>
      <c r="F469" s="245"/>
      <c r="G469" s="245"/>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314</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55" t="s">
        <v>3576</v>
      </c>
      <c r="D470" s="256"/>
      <c r="E470" s="256"/>
      <c r="F470" s="256"/>
      <c r="G470" s="256"/>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314</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55" t="s">
        <v>3577</v>
      </c>
      <c r="D471" s="256"/>
      <c r="E471" s="256"/>
      <c r="F471" s="256"/>
      <c r="G471" s="256"/>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314</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55" t="s">
        <v>3578</v>
      </c>
      <c r="D472" s="256"/>
      <c r="E472" s="256"/>
      <c r="F472" s="256"/>
      <c r="G472" s="256"/>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314</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55" t="s">
        <v>3579</v>
      </c>
      <c r="D473" s="256"/>
      <c r="E473" s="256"/>
      <c r="F473" s="256"/>
      <c r="G473" s="256"/>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314</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55" t="s">
        <v>3580</v>
      </c>
      <c r="D474" s="256"/>
      <c r="E474" s="256"/>
      <c r="F474" s="256"/>
      <c r="G474" s="256"/>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314</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55" t="s">
        <v>3581</v>
      </c>
      <c r="D475" s="256"/>
      <c r="E475" s="256"/>
      <c r="F475" s="256"/>
      <c r="G475" s="256"/>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314</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55" t="s">
        <v>3582</v>
      </c>
      <c r="D476" s="256"/>
      <c r="E476" s="256"/>
      <c r="F476" s="256"/>
      <c r="G476" s="256"/>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314</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55" t="s">
        <v>3583</v>
      </c>
      <c r="D477" s="256"/>
      <c r="E477" s="256"/>
      <c r="F477" s="256"/>
      <c r="G477" s="256"/>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314</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55" t="s">
        <v>3584</v>
      </c>
      <c r="D478" s="256"/>
      <c r="E478" s="256"/>
      <c r="F478" s="256"/>
      <c r="G478" s="256"/>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314</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55" t="s">
        <v>3585</v>
      </c>
      <c r="D479" s="256"/>
      <c r="E479" s="256"/>
      <c r="F479" s="256"/>
      <c r="G479" s="256"/>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314</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255" t="s">
        <v>3586</v>
      </c>
      <c r="D480" s="256"/>
      <c r="E480" s="256"/>
      <c r="F480" s="256"/>
      <c r="G480" s="256"/>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314</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55" t="s">
        <v>3587</v>
      </c>
      <c r="D481" s="256"/>
      <c r="E481" s="256"/>
      <c r="F481" s="256"/>
      <c r="G481" s="256"/>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314</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255" t="s">
        <v>3588</v>
      </c>
      <c r="D482" s="256"/>
      <c r="E482" s="256"/>
      <c r="F482" s="256"/>
      <c r="G482" s="256"/>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314</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55" t="s">
        <v>3589</v>
      </c>
      <c r="D483" s="256"/>
      <c r="E483" s="256"/>
      <c r="F483" s="256"/>
      <c r="G483" s="256"/>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314</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55" t="s">
        <v>3590</v>
      </c>
      <c r="D484" s="256"/>
      <c r="E484" s="256"/>
      <c r="F484" s="256"/>
      <c r="G484" s="256"/>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314</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55" t="s">
        <v>3591</v>
      </c>
      <c r="D485" s="256"/>
      <c r="E485" s="256"/>
      <c r="F485" s="256"/>
      <c r="G485" s="256"/>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314</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55" t="s">
        <v>3592</v>
      </c>
      <c r="D486" s="256"/>
      <c r="E486" s="256"/>
      <c r="F486" s="256"/>
      <c r="G486" s="256"/>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314</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55" t="s">
        <v>3593</v>
      </c>
      <c r="D487" s="256"/>
      <c r="E487" s="256"/>
      <c r="F487" s="256"/>
      <c r="G487" s="256"/>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314</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55" t="s">
        <v>3594</v>
      </c>
      <c r="D488" s="256"/>
      <c r="E488" s="256"/>
      <c r="F488" s="256"/>
      <c r="G488" s="256"/>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314</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55" t="s">
        <v>3595</v>
      </c>
      <c r="D489" s="256"/>
      <c r="E489" s="256"/>
      <c r="F489" s="256"/>
      <c r="G489" s="256"/>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314</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55" t="s">
        <v>3596</v>
      </c>
      <c r="D490" s="256"/>
      <c r="E490" s="256"/>
      <c r="F490" s="256"/>
      <c r="G490" s="256"/>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314</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55" t="s">
        <v>3597</v>
      </c>
      <c r="D491" s="256"/>
      <c r="E491" s="256"/>
      <c r="F491" s="256"/>
      <c r="G491" s="256"/>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314</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55" t="s">
        <v>3598</v>
      </c>
      <c r="D492" s="256"/>
      <c r="E492" s="256"/>
      <c r="F492" s="256"/>
      <c r="G492" s="256"/>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314</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55" t="s">
        <v>3599</v>
      </c>
      <c r="D493" s="256"/>
      <c r="E493" s="256"/>
      <c r="F493" s="256"/>
      <c r="G493" s="256"/>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314</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55" t="s">
        <v>3600</v>
      </c>
      <c r="D494" s="256"/>
      <c r="E494" s="256"/>
      <c r="F494" s="256"/>
      <c r="G494" s="256"/>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314</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55" t="s">
        <v>3601</v>
      </c>
      <c r="D495" s="256"/>
      <c r="E495" s="256"/>
      <c r="F495" s="256"/>
      <c r="G495" s="256"/>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314</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55" t="s">
        <v>3602</v>
      </c>
      <c r="D496" s="256"/>
      <c r="E496" s="256"/>
      <c r="F496" s="256"/>
      <c r="G496" s="256"/>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314</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55" t="s">
        <v>3603</v>
      </c>
      <c r="D497" s="256"/>
      <c r="E497" s="256"/>
      <c r="F497" s="256"/>
      <c r="G497" s="256"/>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314</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55" t="s">
        <v>3604</v>
      </c>
      <c r="D498" s="256"/>
      <c r="E498" s="256"/>
      <c r="F498" s="256"/>
      <c r="G498" s="256"/>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314</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55" t="s">
        <v>3605</v>
      </c>
      <c r="D499" s="256"/>
      <c r="E499" s="256"/>
      <c r="F499" s="256"/>
      <c r="G499" s="256"/>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314</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255" t="s">
        <v>3606</v>
      </c>
      <c r="D500" s="256"/>
      <c r="E500" s="256"/>
      <c r="F500" s="256"/>
      <c r="G500" s="256"/>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314</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55" t="s">
        <v>3607</v>
      </c>
      <c r="D501" s="256"/>
      <c r="E501" s="256"/>
      <c r="F501" s="256"/>
      <c r="G501" s="256"/>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314</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55" t="s">
        <v>3608</v>
      </c>
      <c r="D502" s="256"/>
      <c r="E502" s="256"/>
      <c r="F502" s="256"/>
      <c r="G502" s="256"/>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314</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194" t="s">
        <v>2978</v>
      </c>
      <c r="D503" s="162"/>
      <c r="E503" s="163"/>
      <c r="F503" s="164"/>
      <c r="G503" s="164"/>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314</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55" t="s">
        <v>3611</v>
      </c>
      <c r="D504" s="256"/>
      <c r="E504" s="256"/>
      <c r="F504" s="256"/>
      <c r="G504" s="256"/>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314</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186" t="s">
        <v>3429</v>
      </c>
      <c r="D505" s="165"/>
      <c r="E505" s="166">
        <v>1</v>
      </c>
      <c r="F505" s="160"/>
      <c r="G505" s="160"/>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335</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46"/>
      <c r="D506" s="247"/>
      <c r="E506" s="247"/>
      <c r="F506" s="247"/>
      <c r="G506" s="247"/>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315</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74">
        <v>47</v>
      </c>
      <c r="B507" s="175" t="s">
        <v>3612</v>
      </c>
      <c r="C507" s="185" t="s">
        <v>3613</v>
      </c>
      <c r="D507" s="176" t="s">
        <v>1058</v>
      </c>
      <c r="E507" s="177">
        <v>45</v>
      </c>
      <c r="F507" s="178"/>
      <c r="G507" s="179">
        <f>ROUND(E507*F507,2)</f>
        <v>0</v>
      </c>
      <c r="H507" s="178"/>
      <c r="I507" s="179">
        <f>ROUND(E507*H507,2)</f>
        <v>0</v>
      </c>
      <c r="J507" s="178"/>
      <c r="K507" s="179">
        <f>ROUND(E507*J507,2)</f>
        <v>0</v>
      </c>
      <c r="L507" s="179">
        <v>21</v>
      </c>
      <c r="M507" s="179">
        <f>G507*(1+L507/100)</f>
        <v>0</v>
      </c>
      <c r="N507" s="179">
        <v>0</v>
      </c>
      <c r="O507" s="179">
        <f>ROUND(E507*N507,2)</f>
        <v>0</v>
      </c>
      <c r="P507" s="179">
        <v>0</v>
      </c>
      <c r="Q507" s="179">
        <f>ROUND(E507*P507,2)</f>
        <v>0</v>
      </c>
      <c r="R507" s="179"/>
      <c r="S507" s="179" t="s">
        <v>342</v>
      </c>
      <c r="T507" s="180" t="s">
        <v>311</v>
      </c>
      <c r="U507" s="160">
        <v>0</v>
      </c>
      <c r="V507" s="160">
        <f>ROUND(E507*U507,2)</f>
        <v>0</v>
      </c>
      <c r="W507" s="160"/>
      <c r="X507" s="150"/>
      <c r="Y507" s="150"/>
      <c r="Z507" s="150"/>
      <c r="AA507" s="150"/>
      <c r="AB507" s="150"/>
      <c r="AC507" s="150"/>
      <c r="AD507" s="150"/>
      <c r="AE507" s="150"/>
      <c r="AF507" s="150"/>
      <c r="AG507" s="150" t="s">
        <v>358</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44" t="s">
        <v>3614</v>
      </c>
      <c r="D508" s="245"/>
      <c r="E508" s="245"/>
      <c r="F508" s="245"/>
      <c r="G508" s="245"/>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314</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55" t="s">
        <v>3615</v>
      </c>
      <c r="D509" s="256"/>
      <c r="E509" s="256"/>
      <c r="F509" s="256"/>
      <c r="G509" s="256"/>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314</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94" t="s">
        <v>2978</v>
      </c>
      <c r="D510" s="162"/>
      <c r="E510" s="163"/>
      <c r="F510" s="164"/>
      <c r="G510" s="164"/>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314</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55" t="s">
        <v>3502</v>
      </c>
      <c r="D511" s="256"/>
      <c r="E511" s="256"/>
      <c r="F511" s="256"/>
      <c r="G511" s="256"/>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314</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55" t="s">
        <v>3449</v>
      </c>
      <c r="D512" s="256"/>
      <c r="E512" s="256"/>
      <c r="F512" s="256"/>
      <c r="G512" s="256"/>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314</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55" t="s">
        <v>3450</v>
      </c>
      <c r="D513" s="256"/>
      <c r="E513" s="256"/>
      <c r="F513" s="256"/>
      <c r="G513" s="256"/>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314</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55" t="s">
        <v>3504</v>
      </c>
      <c r="D514" s="256"/>
      <c r="E514" s="256"/>
      <c r="F514" s="256"/>
      <c r="G514" s="256"/>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314</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55" t="s">
        <v>3616</v>
      </c>
      <c r="D515" s="256"/>
      <c r="E515" s="256"/>
      <c r="F515" s="256"/>
      <c r="G515" s="256"/>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314</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186" t="s">
        <v>3617</v>
      </c>
      <c r="D516" s="165"/>
      <c r="E516" s="166">
        <v>45</v>
      </c>
      <c r="F516" s="160"/>
      <c r="G516" s="160"/>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335</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46"/>
      <c r="D517" s="247"/>
      <c r="E517" s="247"/>
      <c r="F517" s="247"/>
      <c r="G517" s="247"/>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315</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74">
        <v>48</v>
      </c>
      <c r="B518" s="175" t="s">
        <v>3618</v>
      </c>
      <c r="C518" s="185" t="s">
        <v>3619</v>
      </c>
      <c r="D518" s="176" t="s">
        <v>929</v>
      </c>
      <c r="E518" s="177">
        <v>4</v>
      </c>
      <c r="F518" s="178"/>
      <c r="G518" s="179">
        <f>ROUND(E518*F518,2)</f>
        <v>0</v>
      </c>
      <c r="H518" s="178"/>
      <c r="I518" s="179">
        <f>ROUND(E518*H518,2)</f>
        <v>0</v>
      </c>
      <c r="J518" s="178"/>
      <c r="K518" s="179">
        <f>ROUND(E518*J518,2)</f>
        <v>0</v>
      </c>
      <c r="L518" s="179">
        <v>21</v>
      </c>
      <c r="M518" s="179">
        <f>G518*(1+L518/100)</f>
        <v>0</v>
      </c>
      <c r="N518" s="179">
        <v>0</v>
      </c>
      <c r="O518" s="179">
        <f>ROUND(E518*N518,2)</f>
        <v>0</v>
      </c>
      <c r="P518" s="179">
        <v>0</v>
      </c>
      <c r="Q518" s="179">
        <f>ROUND(E518*P518,2)</f>
        <v>0</v>
      </c>
      <c r="R518" s="179"/>
      <c r="S518" s="179" t="s">
        <v>342</v>
      </c>
      <c r="T518" s="180" t="s">
        <v>311</v>
      </c>
      <c r="U518" s="160">
        <v>0</v>
      </c>
      <c r="V518" s="160">
        <f>ROUND(E518*U518,2)</f>
        <v>0</v>
      </c>
      <c r="W518" s="160"/>
      <c r="X518" s="150"/>
      <c r="Y518" s="150"/>
      <c r="Z518" s="150"/>
      <c r="AA518" s="150"/>
      <c r="AB518" s="150"/>
      <c r="AC518" s="150"/>
      <c r="AD518" s="150"/>
      <c r="AE518" s="150"/>
      <c r="AF518" s="150"/>
      <c r="AG518" s="150" t="s">
        <v>358</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ht="22.5" outlineLevel="1" x14ac:dyDescent="0.2">
      <c r="A519" s="157"/>
      <c r="B519" s="158"/>
      <c r="C519" s="244" t="s">
        <v>3620</v>
      </c>
      <c r="D519" s="245"/>
      <c r="E519" s="245"/>
      <c r="F519" s="245"/>
      <c r="G519" s="245"/>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314</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81" t="str">
        <f>C519</f>
        <v>Multifunkční  panel, minimálně 19" LCD dotyková obrazovka, krytí obrazovky IP65, včetně siťového rozvaděče se zabudovaným počítačem, který je umístěn mimo operační sál.</v>
      </c>
      <c r="BB519" s="150"/>
      <c r="BC519" s="150"/>
      <c r="BD519" s="150"/>
      <c r="BE519" s="150"/>
      <c r="BF519" s="150"/>
      <c r="BG519" s="150"/>
      <c r="BH519" s="150"/>
    </row>
    <row r="520" spans="1:60" outlineLevel="1" x14ac:dyDescent="0.2">
      <c r="A520" s="157"/>
      <c r="B520" s="158"/>
      <c r="C520" s="255" t="s">
        <v>3621</v>
      </c>
      <c r="D520" s="256"/>
      <c r="E520" s="256"/>
      <c r="F520" s="256"/>
      <c r="G520" s="256"/>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314</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255" t="s">
        <v>3622</v>
      </c>
      <c r="D521" s="256"/>
      <c r="E521" s="256"/>
      <c r="F521" s="256"/>
      <c r="G521" s="256"/>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314</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55" t="s">
        <v>3623</v>
      </c>
      <c r="D522" s="256"/>
      <c r="E522" s="256"/>
      <c r="F522" s="256"/>
      <c r="G522" s="256"/>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314</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255" t="s">
        <v>3624</v>
      </c>
      <c r="D523" s="256"/>
      <c r="E523" s="256"/>
      <c r="F523" s="256"/>
      <c r="G523" s="256"/>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314</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55" t="s">
        <v>3625</v>
      </c>
      <c r="D524" s="256"/>
      <c r="E524" s="256"/>
      <c r="F524" s="256"/>
      <c r="G524" s="256"/>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314</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255" t="s">
        <v>3626</v>
      </c>
      <c r="D525" s="256"/>
      <c r="E525" s="256"/>
      <c r="F525" s="256"/>
      <c r="G525" s="256"/>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314</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55" t="s">
        <v>3627</v>
      </c>
      <c r="D526" s="256"/>
      <c r="E526" s="256"/>
      <c r="F526" s="256"/>
      <c r="G526" s="256"/>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314</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255" t="s">
        <v>3628</v>
      </c>
      <c r="D527" s="256"/>
      <c r="E527" s="256"/>
      <c r="F527" s="256"/>
      <c r="G527" s="256"/>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314</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55" t="s">
        <v>3629</v>
      </c>
      <c r="D528" s="256"/>
      <c r="E528" s="256"/>
      <c r="F528" s="256"/>
      <c r="G528" s="256"/>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314</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ht="22.5" outlineLevel="1" x14ac:dyDescent="0.2">
      <c r="A529" s="157"/>
      <c r="B529" s="158"/>
      <c r="C529" s="255" t="s">
        <v>3630</v>
      </c>
      <c r="D529" s="256"/>
      <c r="E529" s="256"/>
      <c r="F529" s="256"/>
      <c r="G529" s="256"/>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314</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81" t="str">
        <f>C529</f>
        <v>- uchování všech chybových hlášení ( podtlaky a přetlaky plynů, poruchy ZIS , stavy klimatizační  jednotky, poruchy osvětlení na OS - vše minimálně po dobu 90 dnů).</v>
      </c>
      <c r="BB529" s="150"/>
      <c r="BC529" s="150"/>
      <c r="BD529" s="150"/>
      <c r="BE529" s="150"/>
      <c r="BF529" s="150"/>
      <c r="BG529" s="150"/>
      <c r="BH529" s="150"/>
    </row>
    <row r="530" spans="1:60" outlineLevel="1" x14ac:dyDescent="0.2">
      <c r="A530" s="157"/>
      <c r="B530" s="158"/>
      <c r="C530" s="186" t="s">
        <v>3443</v>
      </c>
      <c r="D530" s="165"/>
      <c r="E530" s="166">
        <v>4</v>
      </c>
      <c r="F530" s="160"/>
      <c r="G530" s="160"/>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335</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46"/>
      <c r="D531" s="247"/>
      <c r="E531" s="247"/>
      <c r="F531" s="247"/>
      <c r="G531" s="247"/>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315</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74">
        <v>49</v>
      </c>
      <c r="B532" s="175" t="s">
        <v>3631</v>
      </c>
      <c r="C532" s="185" t="s">
        <v>3632</v>
      </c>
      <c r="D532" s="176" t="s">
        <v>929</v>
      </c>
      <c r="E532" s="177">
        <v>8</v>
      </c>
      <c r="F532" s="178"/>
      <c r="G532" s="179">
        <f>ROUND(E532*F532,2)</f>
        <v>0</v>
      </c>
      <c r="H532" s="178"/>
      <c r="I532" s="179">
        <f>ROUND(E532*H532,2)</f>
        <v>0</v>
      </c>
      <c r="J532" s="178"/>
      <c r="K532" s="179">
        <f>ROUND(E532*J532,2)</f>
        <v>0</v>
      </c>
      <c r="L532" s="179">
        <v>21</v>
      </c>
      <c r="M532" s="179">
        <f>G532*(1+L532/100)</f>
        <v>0</v>
      </c>
      <c r="N532" s="179">
        <v>0</v>
      </c>
      <c r="O532" s="179">
        <f>ROUND(E532*N532,2)</f>
        <v>0</v>
      </c>
      <c r="P532" s="179">
        <v>0</v>
      </c>
      <c r="Q532" s="179">
        <f>ROUND(E532*P532,2)</f>
        <v>0</v>
      </c>
      <c r="R532" s="179"/>
      <c r="S532" s="179" t="s">
        <v>342</v>
      </c>
      <c r="T532" s="180" t="s">
        <v>311</v>
      </c>
      <c r="U532" s="160">
        <v>0</v>
      </c>
      <c r="V532" s="160">
        <f>ROUND(E532*U532,2)</f>
        <v>0</v>
      </c>
      <c r="W532" s="160"/>
      <c r="X532" s="150"/>
      <c r="Y532" s="150"/>
      <c r="Z532" s="150"/>
      <c r="AA532" s="150"/>
      <c r="AB532" s="150"/>
      <c r="AC532" s="150"/>
      <c r="AD532" s="150"/>
      <c r="AE532" s="150"/>
      <c r="AF532" s="150"/>
      <c r="AG532" s="150" t="s">
        <v>358</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244" t="s">
        <v>3633</v>
      </c>
      <c r="D533" s="245"/>
      <c r="E533" s="245"/>
      <c r="F533" s="245"/>
      <c r="G533" s="245"/>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314</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55" t="s">
        <v>3433</v>
      </c>
      <c r="D534" s="256"/>
      <c r="E534" s="256"/>
      <c r="F534" s="256"/>
      <c r="G534" s="256"/>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314</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55" t="s">
        <v>3434</v>
      </c>
      <c r="D535" s="256"/>
      <c r="E535" s="256"/>
      <c r="F535" s="256"/>
      <c r="G535" s="256"/>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314</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55" t="s">
        <v>3435</v>
      </c>
      <c r="D536" s="256"/>
      <c r="E536" s="256"/>
      <c r="F536" s="256"/>
      <c r="G536" s="256"/>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314</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186" t="s">
        <v>3436</v>
      </c>
      <c r="D537" s="165"/>
      <c r="E537" s="166">
        <v>8</v>
      </c>
      <c r="F537" s="160"/>
      <c r="G537" s="160"/>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335</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46"/>
      <c r="D538" s="247"/>
      <c r="E538" s="247"/>
      <c r="F538" s="247"/>
      <c r="G538" s="247"/>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315</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74">
        <v>50</v>
      </c>
      <c r="B539" s="175" t="s">
        <v>3634</v>
      </c>
      <c r="C539" s="185" t="s">
        <v>3635</v>
      </c>
      <c r="D539" s="176" t="s">
        <v>929</v>
      </c>
      <c r="E539" s="177">
        <v>4</v>
      </c>
      <c r="F539" s="178"/>
      <c r="G539" s="179">
        <f>ROUND(E539*F539,2)</f>
        <v>0</v>
      </c>
      <c r="H539" s="178"/>
      <c r="I539" s="179">
        <f>ROUND(E539*H539,2)</f>
        <v>0</v>
      </c>
      <c r="J539" s="178"/>
      <c r="K539" s="179">
        <f>ROUND(E539*J539,2)</f>
        <v>0</v>
      </c>
      <c r="L539" s="179">
        <v>21</v>
      </c>
      <c r="M539" s="179">
        <f>G539*(1+L539/100)</f>
        <v>0</v>
      </c>
      <c r="N539" s="179">
        <v>0</v>
      </c>
      <c r="O539" s="179">
        <f>ROUND(E539*N539,2)</f>
        <v>0</v>
      </c>
      <c r="P539" s="179">
        <v>0</v>
      </c>
      <c r="Q539" s="179">
        <f>ROUND(E539*P539,2)</f>
        <v>0</v>
      </c>
      <c r="R539" s="179"/>
      <c r="S539" s="179" t="s">
        <v>342</v>
      </c>
      <c r="T539" s="180" t="s">
        <v>311</v>
      </c>
      <c r="U539" s="160">
        <v>0</v>
      </c>
      <c r="V539" s="160">
        <f>ROUND(E539*U539,2)</f>
        <v>0</v>
      </c>
      <c r="W539" s="160"/>
      <c r="X539" s="150"/>
      <c r="Y539" s="150"/>
      <c r="Z539" s="150"/>
      <c r="AA539" s="150"/>
      <c r="AB539" s="150"/>
      <c r="AC539" s="150"/>
      <c r="AD539" s="150"/>
      <c r="AE539" s="150"/>
      <c r="AF539" s="150"/>
      <c r="AG539" s="150" t="s">
        <v>358</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244" t="s">
        <v>3636</v>
      </c>
      <c r="D540" s="245"/>
      <c r="E540" s="245"/>
      <c r="F540" s="245"/>
      <c r="G540" s="245"/>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314</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255" t="s">
        <v>3637</v>
      </c>
      <c r="D541" s="256"/>
      <c r="E541" s="256"/>
      <c r="F541" s="256"/>
      <c r="G541" s="256"/>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314</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55" t="s">
        <v>3638</v>
      </c>
      <c r="D542" s="256"/>
      <c r="E542" s="256"/>
      <c r="F542" s="256"/>
      <c r="G542" s="256"/>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314</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55" t="s">
        <v>3639</v>
      </c>
      <c r="D543" s="256"/>
      <c r="E543" s="256"/>
      <c r="F543" s="256"/>
      <c r="G543" s="256"/>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314</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186" t="s">
        <v>3443</v>
      </c>
      <c r="D544" s="165"/>
      <c r="E544" s="166">
        <v>4</v>
      </c>
      <c r="F544" s="160"/>
      <c r="G544" s="160"/>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335</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46"/>
      <c r="D545" s="247"/>
      <c r="E545" s="247"/>
      <c r="F545" s="247"/>
      <c r="G545" s="247"/>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315</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74">
        <v>51</v>
      </c>
      <c r="B546" s="175" t="s">
        <v>3640</v>
      </c>
      <c r="C546" s="185" t="s">
        <v>3641</v>
      </c>
      <c r="D546" s="176" t="s">
        <v>929</v>
      </c>
      <c r="E546" s="177">
        <v>3</v>
      </c>
      <c r="F546" s="178"/>
      <c r="G546" s="179">
        <f>ROUND(E546*F546,2)</f>
        <v>0</v>
      </c>
      <c r="H546" s="178"/>
      <c r="I546" s="179">
        <f>ROUND(E546*H546,2)</f>
        <v>0</v>
      </c>
      <c r="J546" s="178"/>
      <c r="K546" s="179">
        <f>ROUND(E546*J546,2)</f>
        <v>0</v>
      </c>
      <c r="L546" s="179">
        <v>21</v>
      </c>
      <c r="M546" s="179">
        <f>G546*(1+L546/100)</f>
        <v>0</v>
      </c>
      <c r="N546" s="179">
        <v>0</v>
      </c>
      <c r="O546" s="179">
        <f>ROUND(E546*N546,2)</f>
        <v>0</v>
      </c>
      <c r="P546" s="179">
        <v>0</v>
      </c>
      <c r="Q546" s="179">
        <f>ROUND(E546*P546,2)</f>
        <v>0</v>
      </c>
      <c r="R546" s="179"/>
      <c r="S546" s="179" t="s">
        <v>342</v>
      </c>
      <c r="T546" s="180" t="s">
        <v>311</v>
      </c>
      <c r="U546" s="160">
        <v>0</v>
      </c>
      <c r="V546" s="160">
        <f>ROUND(E546*U546,2)</f>
        <v>0</v>
      </c>
      <c r="W546" s="160"/>
      <c r="X546" s="150"/>
      <c r="Y546" s="150"/>
      <c r="Z546" s="150"/>
      <c r="AA546" s="150"/>
      <c r="AB546" s="150"/>
      <c r="AC546" s="150"/>
      <c r="AD546" s="150"/>
      <c r="AE546" s="150"/>
      <c r="AF546" s="150"/>
      <c r="AG546" s="150" t="s">
        <v>358</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44" t="s">
        <v>3642</v>
      </c>
      <c r="D547" s="245"/>
      <c r="E547" s="245"/>
      <c r="F547" s="245"/>
      <c r="G547" s="245"/>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314</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55" t="s">
        <v>3534</v>
      </c>
      <c r="D548" s="256"/>
      <c r="E548" s="256"/>
      <c r="F548" s="256"/>
      <c r="G548" s="256"/>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314</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55" t="s">
        <v>3643</v>
      </c>
      <c r="D549" s="256"/>
      <c r="E549" s="256"/>
      <c r="F549" s="256"/>
      <c r="G549" s="256"/>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314</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55" t="s">
        <v>3644</v>
      </c>
      <c r="D550" s="256"/>
      <c r="E550" s="256"/>
      <c r="F550" s="256"/>
      <c r="G550" s="256"/>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314</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55" t="s">
        <v>3645</v>
      </c>
      <c r="D551" s="256"/>
      <c r="E551" s="256"/>
      <c r="F551" s="256"/>
      <c r="G551" s="256"/>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314</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55" t="s">
        <v>3646</v>
      </c>
      <c r="D552" s="256"/>
      <c r="E552" s="256"/>
      <c r="F552" s="256"/>
      <c r="G552" s="256"/>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314</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255" t="s">
        <v>3647</v>
      </c>
      <c r="D553" s="256"/>
      <c r="E553" s="256"/>
      <c r="F553" s="256"/>
      <c r="G553" s="256"/>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314</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55" t="s">
        <v>3648</v>
      </c>
      <c r="D554" s="256"/>
      <c r="E554" s="256"/>
      <c r="F554" s="256"/>
      <c r="G554" s="256"/>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314</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55" t="s">
        <v>3649</v>
      </c>
      <c r="D555" s="256"/>
      <c r="E555" s="256"/>
      <c r="F555" s="256"/>
      <c r="G555" s="256"/>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314</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55" t="s">
        <v>3650</v>
      </c>
      <c r="D556" s="256"/>
      <c r="E556" s="256"/>
      <c r="F556" s="256"/>
      <c r="G556" s="256"/>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314</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ht="22.5" outlineLevel="1" x14ac:dyDescent="0.2">
      <c r="A557" s="157"/>
      <c r="B557" s="158"/>
      <c r="C557" s="255" t="s">
        <v>3651</v>
      </c>
      <c r="D557" s="256"/>
      <c r="E557" s="256"/>
      <c r="F557" s="256"/>
      <c r="G557" s="256"/>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314</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81" t="str">
        <f>C557</f>
        <v xml:space="preserve">            funkce částečného otevření pro průchod personálu a plné otevření pro průjezd pacienta vč. ovládacích tlačítek ze strany chodby a operačního sálu</v>
      </c>
      <c r="BB557" s="150"/>
      <c r="BC557" s="150"/>
      <c r="BD557" s="150"/>
      <c r="BE557" s="150"/>
      <c r="BF557" s="150"/>
      <c r="BG557" s="150"/>
      <c r="BH557" s="150"/>
    </row>
    <row r="558" spans="1:60" outlineLevel="1" x14ac:dyDescent="0.2">
      <c r="A558" s="157"/>
      <c r="B558" s="158"/>
      <c r="C558" s="255" t="s">
        <v>3652</v>
      </c>
      <c r="D558" s="256"/>
      <c r="E558" s="256"/>
      <c r="F558" s="256"/>
      <c r="G558" s="256"/>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314</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55" t="s">
        <v>3653</v>
      </c>
      <c r="D559" s="256"/>
      <c r="E559" s="256"/>
      <c r="F559" s="256"/>
      <c r="G559" s="256"/>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314</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55" t="s">
        <v>3654</v>
      </c>
      <c r="D560" s="256"/>
      <c r="E560" s="256"/>
      <c r="F560" s="256"/>
      <c r="G560" s="256"/>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314</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55" t="s">
        <v>3655</v>
      </c>
      <c r="D561" s="256"/>
      <c r="E561" s="256"/>
      <c r="F561" s="256"/>
      <c r="G561" s="256"/>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314</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ht="22.5" outlineLevel="1" x14ac:dyDescent="0.2">
      <c r="A562" s="157"/>
      <c r="B562" s="158"/>
      <c r="C562" s="255" t="s">
        <v>3656</v>
      </c>
      <c r="D562" s="256"/>
      <c r="E562" s="256"/>
      <c r="F562" s="256"/>
      <c r="G562" s="256"/>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314</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81" t="str">
        <f>C562</f>
        <v xml:space="preserve">                                KRYT POJEZDU - ANTIBAKTERIÁLNÍ PRÁŠKOVÁ BARVA S VRSTVOU TLOUŠŤKY 60 - 100 µM V BAREVNÉ ÚPRAVĚ V ODSTÍNU NCS DLE BAREVNÉHO ŘEŠENÍ</v>
      </c>
      <c r="BB562" s="150"/>
      <c r="BC562" s="150"/>
      <c r="BD562" s="150"/>
      <c r="BE562" s="150"/>
      <c r="BF562" s="150"/>
      <c r="BG562" s="150"/>
      <c r="BH562" s="150"/>
    </row>
    <row r="563" spans="1:60" outlineLevel="1" x14ac:dyDescent="0.2">
      <c r="A563" s="157"/>
      <c r="B563" s="158"/>
      <c r="C563" s="255" t="s">
        <v>3657</v>
      </c>
      <c r="D563" s="256"/>
      <c r="E563" s="256"/>
      <c r="F563" s="256"/>
      <c r="G563" s="256"/>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314</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ht="22.5" outlineLevel="1" x14ac:dyDescent="0.2">
      <c r="A564" s="157"/>
      <c r="B564" s="158"/>
      <c r="C564" s="255" t="s">
        <v>3658</v>
      </c>
      <c r="D564" s="256"/>
      <c r="E564" s="256"/>
      <c r="F564" s="256"/>
      <c r="G564" s="256"/>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314</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81" t="str">
        <f>C564</f>
        <v>Pozn.Pokud bude vzájemná vzdálenost pojezdů sousedících dveří na stejné straně stěny menší než 300mm, bude kryt pojezdu těchto dveří proveden společný pro  oboje dveře</v>
      </c>
      <c r="BB564" s="150"/>
      <c r="BC564" s="150"/>
      <c r="BD564" s="150"/>
      <c r="BE564" s="150"/>
      <c r="BF564" s="150"/>
      <c r="BG564" s="150"/>
      <c r="BH564" s="150"/>
    </row>
    <row r="565" spans="1:60" outlineLevel="1" x14ac:dyDescent="0.2">
      <c r="A565" s="157"/>
      <c r="B565" s="158"/>
      <c r="C565" s="186" t="s">
        <v>3470</v>
      </c>
      <c r="D565" s="165"/>
      <c r="E565" s="166"/>
      <c r="F565" s="160"/>
      <c r="G565" s="160"/>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335</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186" t="s">
        <v>3659</v>
      </c>
      <c r="D566" s="165"/>
      <c r="E566" s="166">
        <v>2</v>
      </c>
      <c r="F566" s="160"/>
      <c r="G566" s="160"/>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335</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186" t="s">
        <v>3660</v>
      </c>
      <c r="D567" s="165"/>
      <c r="E567" s="166">
        <v>1</v>
      </c>
      <c r="F567" s="160"/>
      <c r="G567" s="160"/>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335</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6"/>
      <c r="D568" s="247"/>
      <c r="E568" s="247"/>
      <c r="F568" s="247"/>
      <c r="G568" s="247"/>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315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ht="22.5" outlineLevel="1" x14ac:dyDescent="0.2">
      <c r="A569" s="174">
        <v>52</v>
      </c>
      <c r="B569" s="175" t="s">
        <v>3661</v>
      </c>
      <c r="C569" s="185" t="s">
        <v>3662</v>
      </c>
      <c r="D569" s="176" t="s">
        <v>929</v>
      </c>
      <c r="E569" s="177">
        <v>4</v>
      </c>
      <c r="F569" s="178"/>
      <c r="G569" s="179">
        <f>ROUND(E569*F569,2)</f>
        <v>0</v>
      </c>
      <c r="H569" s="178"/>
      <c r="I569" s="179">
        <f>ROUND(E569*H569,2)</f>
        <v>0</v>
      </c>
      <c r="J569" s="178"/>
      <c r="K569" s="179">
        <f>ROUND(E569*J569,2)</f>
        <v>0</v>
      </c>
      <c r="L569" s="179">
        <v>21</v>
      </c>
      <c r="M569" s="179">
        <f>G569*(1+L569/100)</f>
        <v>0</v>
      </c>
      <c r="N569" s="179">
        <v>0</v>
      </c>
      <c r="O569" s="179">
        <f>ROUND(E569*N569,2)</f>
        <v>0</v>
      </c>
      <c r="P569" s="179">
        <v>0</v>
      </c>
      <c r="Q569" s="179">
        <f>ROUND(E569*P569,2)</f>
        <v>0</v>
      </c>
      <c r="R569" s="179"/>
      <c r="S569" s="179" t="s">
        <v>342</v>
      </c>
      <c r="T569" s="180" t="s">
        <v>311</v>
      </c>
      <c r="U569" s="160">
        <v>0</v>
      </c>
      <c r="V569" s="160">
        <f>ROUND(E569*U569,2)</f>
        <v>0</v>
      </c>
      <c r="W569" s="160"/>
      <c r="X569" s="150"/>
      <c r="Y569" s="150"/>
      <c r="Z569" s="150"/>
      <c r="AA569" s="150"/>
      <c r="AB569" s="150"/>
      <c r="AC569" s="150"/>
      <c r="AD569" s="150"/>
      <c r="AE569" s="150"/>
      <c r="AF569" s="150"/>
      <c r="AG569" s="150" t="s">
        <v>358</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44" t="s">
        <v>3642</v>
      </c>
      <c r="D570" s="245"/>
      <c r="E570" s="245"/>
      <c r="F570" s="245"/>
      <c r="G570" s="245"/>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314</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55" t="s">
        <v>3534</v>
      </c>
      <c r="D571" s="256"/>
      <c r="E571" s="256"/>
      <c r="F571" s="256"/>
      <c r="G571" s="256"/>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314</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55" t="s">
        <v>3643</v>
      </c>
      <c r="D572" s="256"/>
      <c r="E572" s="256"/>
      <c r="F572" s="256"/>
      <c r="G572" s="256"/>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314</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255" t="s">
        <v>3663</v>
      </c>
      <c r="D573" s="256"/>
      <c r="E573" s="256"/>
      <c r="F573" s="256"/>
      <c r="G573" s="256"/>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314</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55" t="s">
        <v>3664</v>
      </c>
      <c r="D574" s="256"/>
      <c r="E574" s="256"/>
      <c r="F574" s="256"/>
      <c r="G574" s="256"/>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314</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55" t="s">
        <v>3665</v>
      </c>
      <c r="D575" s="256"/>
      <c r="E575" s="256"/>
      <c r="F575" s="256"/>
      <c r="G575" s="256"/>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314</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55" t="s">
        <v>3666</v>
      </c>
      <c r="D576" s="256"/>
      <c r="E576" s="256"/>
      <c r="F576" s="256"/>
      <c r="G576" s="256"/>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314</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55" t="s">
        <v>3648</v>
      </c>
      <c r="D577" s="256"/>
      <c r="E577" s="256"/>
      <c r="F577" s="256"/>
      <c r="G577" s="256"/>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314</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55" t="s">
        <v>3667</v>
      </c>
      <c r="D578" s="256"/>
      <c r="E578" s="256"/>
      <c r="F578" s="256"/>
      <c r="G578" s="256"/>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314</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55" t="s">
        <v>3650</v>
      </c>
      <c r="D579" s="256"/>
      <c r="E579" s="256"/>
      <c r="F579" s="256"/>
      <c r="G579" s="256"/>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314</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ht="22.5" outlineLevel="1" x14ac:dyDescent="0.2">
      <c r="A580" s="157"/>
      <c r="B580" s="158"/>
      <c r="C580" s="255" t="s">
        <v>3668</v>
      </c>
      <c r="D580" s="256"/>
      <c r="E580" s="256"/>
      <c r="F580" s="256"/>
      <c r="G580" s="256"/>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314</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81" t="str">
        <f>C580</f>
        <v xml:space="preserve">            funkce částečného otevření pro průchod personálu a plné otevření pro průjezd pacienta vč. ovládacích tlačítek ze strany mytí a operačního sálu</v>
      </c>
      <c r="BB580" s="150"/>
      <c r="BC580" s="150"/>
      <c r="BD580" s="150"/>
      <c r="BE580" s="150"/>
      <c r="BF580" s="150"/>
      <c r="BG580" s="150"/>
      <c r="BH580" s="150"/>
    </row>
    <row r="581" spans="1:60" outlineLevel="1" x14ac:dyDescent="0.2">
      <c r="A581" s="157"/>
      <c r="B581" s="158"/>
      <c r="C581" s="255" t="s">
        <v>3652</v>
      </c>
      <c r="D581" s="256"/>
      <c r="E581" s="256"/>
      <c r="F581" s="256"/>
      <c r="G581" s="256"/>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314</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255" t="s">
        <v>3653</v>
      </c>
      <c r="D582" s="256"/>
      <c r="E582" s="256"/>
      <c r="F582" s="256"/>
      <c r="G582" s="256"/>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314</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55" t="s">
        <v>3669</v>
      </c>
      <c r="D583" s="256"/>
      <c r="E583" s="256"/>
      <c r="F583" s="256"/>
      <c r="G583" s="256"/>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314</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255" t="s">
        <v>3655</v>
      </c>
      <c r="D584" s="256"/>
      <c r="E584" s="256"/>
      <c r="F584" s="256"/>
      <c r="G584" s="256"/>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314</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ht="22.5" outlineLevel="1" x14ac:dyDescent="0.2">
      <c r="A585" s="157"/>
      <c r="B585" s="158"/>
      <c r="C585" s="255" t="s">
        <v>3656</v>
      </c>
      <c r="D585" s="256"/>
      <c r="E585" s="256"/>
      <c r="F585" s="256"/>
      <c r="G585" s="256"/>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314</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81" t="str">
        <f>C585</f>
        <v xml:space="preserve">                                KRYT POJEZDU - ANTIBAKTERIÁLNÍ PRÁŠKOVÁ BARVA S VRSTVOU TLOUŠŤKY 60 - 100 µM V BAREVNÉ ÚPRAVĚ V ODSTÍNU NCS DLE BAREVNÉHO ŘEŠENÍ</v>
      </c>
      <c r="BB585" s="150"/>
      <c r="BC585" s="150"/>
      <c r="BD585" s="150"/>
      <c r="BE585" s="150"/>
      <c r="BF585" s="150"/>
      <c r="BG585" s="150"/>
      <c r="BH585" s="150"/>
    </row>
    <row r="586" spans="1:60" ht="22.5" outlineLevel="1" x14ac:dyDescent="0.2">
      <c r="A586" s="157"/>
      <c r="B586" s="158"/>
      <c r="C586" s="255" t="s">
        <v>3658</v>
      </c>
      <c r="D586" s="256"/>
      <c r="E586" s="256"/>
      <c r="F586" s="256"/>
      <c r="G586" s="256"/>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314</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81" t="str">
        <f>C586</f>
        <v>Pozn.Pokud bude vzájemná vzdálenost pojezdů sousedících dveří na stejné straně stěny menší než 300mm, bude kryt pojezdu těchto dveří proveden společný pro  oboje dveře</v>
      </c>
      <c r="BB586" s="150"/>
      <c r="BC586" s="150"/>
      <c r="BD586" s="150"/>
      <c r="BE586" s="150"/>
      <c r="BF586" s="150"/>
      <c r="BG586" s="150"/>
      <c r="BH586" s="150"/>
    </row>
    <row r="587" spans="1:60" outlineLevel="1" x14ac:dyDescent="0.2">
      <c r="A587" s="157"/>
      <c r="B587" s="158"/>
      <c r="C587" s="186" t="s">
        <v>3470</v>
      </c>
      <c r="D587" s="165"/>
      <c r="E587" s="166"/>
      <c r="F587" s="160"/>
      <c r="G587" s="160"/>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335</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86" t="s">
        <v>3670</v>
      </c>
      <c r="D588" s="165"/>
      <c r="E588" s="166">
        <v>1</v>
      </c>
      <c r="F588" s="160"/>
      <c r="G588" s="160"/>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335</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3671</v>
      </c>
      <c r="D589" s="165"/>
      <c r="E589" s="166">
        <v>3</v>
      </c>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335</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246"/>
      <c r="D590" s="247"/>
      <c r="E590" s="247"/>
      <c r="F590" s="247"/>
      <c r="G590" s="247"/>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315</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74">
        <v>53</v>
      </c>
      <c r="B591" s="175" t="s">
        <v>3672</v>
      </c>
      <c r="C591" s="185" t="s">
        <v>3673</v>
      </c>
      <c r="D591" s="176" t="s">
        <v>929</v>
      </c>
      <c r="E591" s="177">
        <v>2</v>
      </c>
      <c r="F591" s="178"/>
      <c r="G591" s="179">
        <f>ROUND(E591*F591,2)</f>
        <v>0</v>
      </c>
      <c r="H591" s="178"/>
      <c r="I591" s="179">
        <f>ROUND(E591*H591,2)</f>
        <v>0</v>
      </c>
      <c r="J591" s="178"/>
      <c r="K591" s="179">
        <f>ROUND(E591*J591,2)</f>
        <v>0</v>
      </c>
      <c r="L591" s="179">
        <v>21</v>
      </c>
      <c r="M591" s="179">
        <f>G591*(1+L591/100)</f>
        <v>0</v>
      </c>
      <c r="N591" s="179">
        <v>0</v>
      </c>
      <c r="O591" s="179">
        <f>ROUND(E591*N591,2)</f>
        <v>0</v>
      </c>
      <c r="P591" s="179">
        <v>0</v>
      </c>
      <c r="Q591" s="179">
        <f>ROUND(E591*P591,2)</f>
        <v>0</v>
      </c>
      <c r="R591" s="179"/>
      <c r="S591" s="179" t="s">
        <v>342</v>
      </c>
      <c r="T591" s="180" t="s">
        <v>311</v>
      </c>
      <c r="U591" s="160">
        <v>0</v>
      </c>
      <c r="V591" s="160">
        <f>ROUND(E591*U591,2)</f>
        <v>0</v>
      </c>
      <c r="W591" s="160"/>
      <c r="X591" s="150"/>
      <c r="Y591" s="150"/>
      <c r="Z591" s="150"/>
      <c r="AA591" s="150"/>
      <c r="AB591" s="150"/>
      <c r="AC591" s="150"/>
      <c r="AD591" s="150"/>
      <c r="AE591" s="150"/>
      <c r="AF591" s="150"/>
      <c r="AG591" s="150" t="s">
        <v>358</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244" t="s">
        <v>3642</v>
      </c>
      <c r="D592" s="245"/>
      <c r="E592" s="245"/>
      <c r="F592" s="245"/>
      <c r="G592" s="245"/>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314</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55" t="s">
        <v>3534</v>
      </c>
      <c r="D593" s="256"/>
      <c r="E593" s="256"/>
      <c r="F593" s="256"/>
      <c r="G593" s="256"/>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314</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255" t="s">
        <v>3643</v>
      </c>
      <c r="D594" s="256"/>
      <c r="E594" s="256"/>
      <c r="F594" s="256"/>
      <c r="G594" s="256"/>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314</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55" t="s">
        <v>3644</v>
      </c>
      <c r="D595" s="256"/>
      <c r="E595" s="256"/>
      <c r="F595" s="256"/>
      <c r="G595" s="256"/>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314</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255" t="s">
        <v>3645</v>
      </c>
      <c r="D596" s="256"/>
      <c r="E596" s="256"/>
      <c r="F596" s="256"/>
      <c r="G596" s="256"/>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314</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255" t="s">
        <v>3646</v>
      </c>
      <c r="D597" s="256"/>
      <c r="E597" s="256"/>
      <c r="F597" s="256"/>
      <c r="G597" s="256"/>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314</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55" t="s">
        <v>3647</v>
      </c>
      <c r="D598" s="256"/>
      <c r="E598" s="256"/>
      <c r="F598" s="256"/>
      <c r="G598" s="256"/>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314</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255" t="s">
        <v>3674</v>
      </c>
      <c r="D599" s="256"/>
      <c r="E599" s="256"/>
      <c r="F599" s="256"/>
      <c r="G599" s="256"/>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314</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55" t="s">
        <v>3649</v>
      </c>
      <c r="D600" s="256"/>
      <c r="E600" s="256"/>
      <c r="F600" s="256"/>
      <c r="G600" s="256"/>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314</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255" t="s">
        <v>3650</v>
      </c>
      <c r="D601" s="256"/>
      <c r="E601" s="256"/>
      <c r="F601" s="256"/>
      <c r="G601" s="256"/>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314</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ht="22.5" outlineLevel="1" x14ac:dyDescent="0.2">
      <c r="A602" s="157"/>
      <c r="B602" s="158"/>
      <c r="C602" s="255" t="s">
        <v>3651</v>
      </c>
      <c r="D602" s="256"/>
      <c r="E602" s="256"/>
      <c r="F602" s="256"/>
      <c r="G602" s="256"/>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314</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81" t="str">
        <f>C602</f>
        <v xml:space="preserve">            funkce částečného otevření pro průchod personálu a plné otevření pro průjezd pacienta vč. ovládacích tlačítek ze strany chodby a operačního sálu</v>
      </c>
      <c r="BB602" s="150"/>
      <c r="BC602" s="150"/>
      <c r="BD602" s="150"/>
      <c r="BE602" s="150"/>
      <c r="BF602" s="150"/>
      <c r="BG602" s="150"/>
      <c r="BH602" s="150"/>
    </row>
    <row r="603" spans="1:60" outlineLevel="1" x14ac:dyDescent="0.2">
      <c r="A603" s="157"/>
      <c r="B603" s="158"/>
      <c r="C603" s="255" t="s">
        <v>3652</v>
      </c>
      <c r="D603" s="256"/>
      <c r="E603" s="256"/>
      <c r="F603" s="256"/>
      <c r="G603" s="256"/>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314</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255" t="s">
        <v>3653</v>
      </c>
      <c r="D604" s="256"/>
      <c r="E604" s="256"/>
      <c r="F604" s="256"/>
      <c r="G604" s="256"/>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314</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255" t="s">
        <v>3654</v>
      </c>
      <c r="D605" s="256"/>
      <c r="E605" s="256"/>
      <c r="F605" s="256"/>
      <c r="G605" s="256"/>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314</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55" t="s">
        <v>3675</v>
      </c>
      <c r="D606" s="256"/>
      <c r="E606" s="256"/>
      <c r="F606" s="256"/>
      <c r="G606" s="256"/>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314</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ht="22.5" outlineLevel="1" x14ac:dyDescent="0.2">
      <c r="A607" s="157"/>
      <c r="B607" s="158"/>
      <c r="C607" s="255" t="s">
        <v>3676</v>
      </c>
      <c r="D607" s="256"/>
      <c r="E607" s="256"/>
      <c r="F607" s="256"/>
      <c r="G607" s="256"/>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314</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81" t="str">
        <f>C607</f>
        <v xml:space="preserve">                                 KRYT POJEZDU - ANTIBAKTERIÁLNÍ PRÁŠKOVÁ BARVA S VRSTVOU TLOUŠŤKY 60 - 100 µM V BAREVNÉ ÚPRAVĚ V ODSTÍNU NCS DLE  BAREVNÉHO ŘEŠENÍ"</v>
      </c>
      <c r="BB607" s="150"/>
      <c r="BC607" s="150"/>
      <c r="BD607" s="150"/>
      <c r="BE607" s="150"/>
      <c r="BF607" s="150"/>
      <c r="BG607" s="150"/>
      <c r="BH607" s="150"/>
    </row>
    <row r="608" spans="1:60" outlineLevel="1" x14ac:dyDescent="0.2">
      <c r="A608" s="157"/>
      <c r="B608" s="158"/>
      <c r="C608" s="255" t="s">
        <v>3657</v>
      </c>
      <c r="D608" s="256"/>
      <c r="E608" s="256"/>
      <c r="F608" s="256"/>
      <c r="G608" s="256"/>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314</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ht="22.5" outlineLevel="1" x14ac:dyDescent="0.2">
      <c r="A609" s="157"/>
      <c r="B609" s="158"/>
      <c r="C609" s="255" t="s">
        <v>3658</v>
      </c>
      <c r="D609" s="256"/>
      <c r="E609" s="256"/>
      <c r="F609" s="256"/>
      <c r="G609" s="256"/>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314</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81" t="str">
        <f>C609</f>
        <v>Pozn.Pokud bude vzájemná vzdálenost pojezdů sousedících dveří na stejné straně stěny menší než 300mm, bude kryt pojezdu těchto dveří proveden společný pro  oboje dveře</v>
      </c>
      <c r="BB609" s="150"/>
      <c r="BC609" s="150"/>
      <c r="BD609" s="150"/>
      <c r="BE609" s="150"/>
      <c r="BF609" s="150"/>
      <c r="BG609" s="150"/>
      <c r="BH609" s="150"/>
    </row>
    <row r="610" spans="1:60" outlineLevel="1" x14ac:dyDescent="0.2">
      <c r="A610" s="157"/>
      <c r="B610" s="158"/>
      <c r="C610" s="186" t="s">
        <v>3470</v>
      </c>
      <c r="D610" s="165"/>
      <c r="E610" s="166"/>
      <c r="F610" s="160"/>
      <c r="G610" s="160"/>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335</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3659</v>
      </c>
      <c r="D611" s="165"/>
      <c r="E611" s="166">
        <v>2</v>
      </c>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335</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246"/>
      <c r="D612" s="247"/>
      <c r="E612" s="247"/>
      <c r="F612" s="247"/>
      <c r="G612" s="247"/>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315</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ht="22.5" outlineLevel="1" x14ac:dyDescent="0.2">
      <c r="A613" s="174">
        <v>54</v>
      </c>
      <c r="B613" s="175" t="s">
        <v>3677</v>
      </c>
      <c r="C613" s="185" t="s">
        <v>3678</v>
      </c>
      <c r="D613" s="176" t="s">
        <v>929</v>
      </c>
      <c r="E613" s="177">
        <v>4</v>
      </c>
      <c r="F613" s="178"/>
      <c r="G613" s="179">
        <f>ROUND(E613*F613,2)</f>
        <v>0</v>
      </c>
      <c r="H613" s="178"/>
      <c r="I613" s="179">
        <f>ROUND(E613*H613,2)</f>
        <v>0</v>
      </c>
      <c r="J613" s="178"/>
      <c r="K613" s="179">
        <f>ROUND(E613*J613,2)</f>
        <v>0</v>
      </c>
      <c r="L613" s="179">
        <v>21</v>
      </c>
      <c r="M613" s="179">
        <f>G613*(1+L613/100)</f>
        <v>0</v>
      </c>
      <c r="N613" s="179">
        <v>0</v>
      </c>
      <c r="O613" s="179">
        <f>ROUND(E613*N613,2)</f>
        <v>0</v>
      </c>
      <c r="P613" s="179">
        <v>0</v>
      </c>
      <c r="Q613" s="179">
        <f>ROUND(E613*P613,2)</f>
        <v>0</v>
      </c>
      <c r="R613" s="179"/>
      <c r="S613" s="179" t="s">
        <v>342</v>
      </c>
      <c r="T613" s="180" t="s">
        <v>311</v>
      </c>
      <c r="U613" s="160">
        <v>0</v>
      </c>
      <c r="V613" s="160">
        <f>ROUND(E613*U613,2)</f>
        <v>0</v>
      </c>
      <c r="W613" s="160"/>
      <c r="X613" s="150"/>
      <c r="Y613" s="150"/>
      <c r="Z613" s="150"/>
      <c r="AA613" s="150"/>
      <c r="AB613" s="150"/>
      <c r="AC613" s="150"/>
      <c r="AD613" s="150"/>
      <c r="AE613" s="150"/>
      <c r="AF613" s="150"/>
      <c r="AG613" s="150" t="s">
        <v>358</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244" t="s">
        <v>3642</v>
      </c>
      <c r="D614" s="245"/>
      <c r="E614" s="245"/>
      <c r="F614" s="245"/>
      <c r="G614" s="245"/>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314</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55" t="s">
        <v>3679</v>
      </c>
      <c r="D615" s="256"/>
      <c r="E615" s="256"/>
      <c r="F615" s="256"/>
      <c r="G615" s="256"/>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314</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255" t="s">
        <v>3643</v>
      </c>
      <c r="D616" s="256"/>
      <c r="E616" s="256"/>
      <c r="F616" s="256"/>
      <c r="G616" s="256"/>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314</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55" t="s">
        <v>3663</v>
      </c>
      <c r="D617" s="256"/>
      <c r="E617" s="256"/>
      <c r="F617" s="256"/>
      <c r="G617" s="256"/>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314</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55" t="s">
        <v>3664</v>
      </c>
      <c r="D618" s="256"/>
      <c r="E618" s="256"/>
      <c r="F618" s="256"/>
      <c r="G618" s="256"/>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314</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255" t="s">
        <v>3665</v>
      </c>
      <c r="D619" s="256"/>
      <c r="E619" s="256"/>
      <c r="F619" s="256"/>
      <c r="G619" s="256"/>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314</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255" t="s">
        <v>3666</v>
      </c>
      <c r="D620" s="256"/>
      <c r="E620" s="256"/>
      <c r="F620" s="256"/>
      <c r="G620" s="256"/>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314</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255" t="s">
        <v>3674</v>
      </c>
      <c r="D621" s="256"/>
      <c r="E621" s="256"/>
      <c r="F621" s="256"/>
      <c r="G621" s="256"/>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314</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55" t="s">
        <v>3667</v>
      </c>
      <c r="D622" s="256"/>
      <c r="E622" s="256"/>
      <c r="F622" s="256"/>
      <c r="G622" s="256"/>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314</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55" t="s">
        <v>3650</v>
      </c>
      <c r="D623" s="256"/>
      <c r="E623" s="256"/>
      <c r="F623" s="256"/>
      <c r="G623" s="256"/>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314</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ht="22.5" outlineLevel="1" x14ac:dyDescent="0.2">
      <c r="A624" s="157"/>
      <c r="B624" s="158"/>
      <c r="C624" s="255" t="s">
        <v>3668</v>
      </c>
      <c r="D624" s="256"/>
      <c r="E624" s="256"/>
      <c r="F624" s="256"/>
      <c r="G624" s="256"/>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314</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81" t="str">
        <f>C624</f>
        <v xml:space="preserve">            funkce částečného otevření pro průchod personálu a plné otevření pro průjezd pacienta vč. ovládacích tlačítek ze strany mytí a operačního sálu</v>
      </c>
      <c r="BB624" s="150"/>
      <c r="BC624" s="150"/>
      <c r="BD624" s="150"/>
      <c r="BE624" s="150"/>
      <c r="BF624" s="150"/>
      <c r="BG624" s="150"/>
      <c r="BH624" s="150"/>
    </row>
    <row r="625" spans="1:60" outlineLevel="1" x14ac:dyDescent="0.2">
      <c r="A625" s="157"/>
      <c r="B625" s="158"/>
      <c r="C625" s="255" t="s">
        <v>3652</v>
      </c>
      <c r="D625" s="256"/>
      <c r="E625" s="256"/>
      <c r="F625" s="256"/>
      <c r="G625" s="256"/>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314</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55" t="s">
        <v>3653</v>
      </c>
      <c r="D626" s="256"/>
      <c r="E626" s="256"/>
      <c r="F626" s="256"/>
      <c r="G626" s="256"/>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314</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55" t="s">
        <v>3680</v>
      </c>
      <c r="D627" s="256"/>
      <c r="E627" s="256"/>
      <c r="F627" s="256"/>
      <c r="G627" s="256"/>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314</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255" t="s">
        <v>3675</v>
      </c>
      <c r="D628" s="256"/>
      <c r="E628" s="256"/>
      <c r="F628" s="256"/>
      <c r="G628" s="256"/>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314</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ht="22.5" outlineLevel="1" x14ac:dyDescent="0.2">
      <c r="A629" s="157"/>
      <c r="B629" s="158"/>
      <c r="C629" s="255" t="s">
        <v>3676</v>
      </c>
      <c r="D629" s="256"/>
      <c r="E629" s="256"/>
      <c r="F629" s="256"/>
      <c r="G629" s="256"/>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314</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81" t="str">
        <f>C629</f>
        <v xml:space="preserve">                                 KRYT POJEZDU - ANTIBAKTERIÁLNÍ PRÁŠKOVÁ BARVA S VRSTVOU TLOUŠŤKY 60 - 100 µM V BAREVNÉ ÚPRAVĚ V ODSTÍNU NCS DLE  BAREVNÉHO ŘEŠENÍ"</v>
      </c>
      <c r="BB629" s="150"/>
      <c r="BC629" s="150"/>
      <c r="BD629" s="150"/>
      <c r="BE629" s="150"/>
      <c r="BF629" s="150"/>
      <c r="BG629" s="150"/>
      <c r="BH629" s="150"/>
    </row>
    <row r="630" spans="1:60" ht="22.5" outlineLevel="1" x14ac:dyDescent="0.2">
      <c r="A630" s="157"/>
      <c r="B630" s="158"/>
      <c r="C630" s="255" t="s">
        <v>3658</v>
      </c>
      <c r="D630" s="256"/>
      <c r="E630" s="256"/>
      <c r="F630" s="256"/>
      <c r="G630" s="256"/>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314</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81" t="str">
        <f>C630</f>
        <v>Pozn.Pokud bude vzájemná vzdálenost pojezdů sousedících dveří na stejné straně stěny menší než 300mm, bude kryt pojezdu těchto dveří proveden společný pro  oboje dveře</v>
      </c>
      <c r="BB630" s="150"/>
      <c r="BC630" s="150"/>
      <c r="BD630" s="150"/>
      <c r="BE630" s="150"/>
      <c r="BF630" s="150"/>
      <c r="BG630" s="150"/>
      <c r="BH630" s="150"/>
    </row>
    <row r="631" spans="1:60" outlineLevel="1" x14ac:dyDescent="0.2">
      <c r="A631" s="157"/>
      <c r="B631" s="158"/>
      <c r="C631" s="186" t="s">
        <v>3470</v>
      </c>
      <c r="D631" s="165"/>
      <c r="E631" s="166"/>
      <c r="F631" s="160"/>
      <c r="G631" s="160"/>
      <c r="H631" s="160"/>
      <c r="I631" s="160"/>
      <c r="J631" s="160"/>
      <c r="K631" s="160"/>
      <c r="L631" s="160"/>
      <c r="M631" s="160"/>
      <c r="N631" s="160"/>
      <c r="O631" s="160"/>
      <c r="P631" s="160"/>
      <c r="Q631" s="160"/>
      <c r="R631" s="160"/>
      <c r="S631" s="160"/>
      <c r="T631" s="160"/>
      <c r="U631" s="160"/>
      <c r="V631" s="160"/>
      <c r="W631" s="160"/>
      <c r="X631" s="150"/>
      <c r="Y631" s="150"/>
      <c r="Z631" s="150"/>
      <c r="AA631" s="150"/>
      <c r="AB631" s="150"/>
      <c r="AC631" s="150"/>
      <c r="AD631" s="150"/>
      <c r="AE631" s="150"/>
      <c r="AF631" s="150"/>
      <c r="AG631" s="150" t="s">
        <v>335</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86" t="s">
        <v>3681</v>
      </c>
      <c r="D632" s="165"/>
      <c r="E632" s="166">
        <v>3</v>
      </c>
      <c r="F632" s="160"/>
      <c r="G632" s="1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335</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86" t="s">
        <v>3660</v>
      </c>
      <c r="D633" s="165"/>
      <c r="E633" s="166">
        <v>1</v>
      </c>
      <c r="F633" s="160"/>
      <c r="G633" s="160"/>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335</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246"/>
      <c r="D634" s="247"/>
      <c r="E634" s="247"/>
      <c r="F634" s="247"/>
      <c r="G634" s="247"/>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315</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74">
        <v>55</v>
      </c>
      <c r="B635" s="175" t="s">
        <v>3682</v>
      </c>
      <c r="C635" s="185" t="s">
        <v>3683</v>
      </c>
      <c r="D635" s="176" t="s">
        <v>929</v>
      </c>
      <c r="E635" s="177">
        <v>6</v>
      </c>
      <c r="F635" s="178"/>
      <c r="G635" s="179">
        <f>ROUND(E635*F635,2)</f>
        <v>0</v>
      </c>
      <c r="H635" s="178"/>
      <c r="I635" s="179">
        <f>ROUND(E635*H635,2)</f>
        <v>0</v>
      </c>
      <c r="J635" s="178"/>
      <c r="K635" s="179">
        <f>ROUND(E635*J635,2)</f>
        <v>0</v>
      </c>
      <c r="L635" s="179">
        <v>21</v>
      </c>
      <c r="M635" s="179">
        <f>G635*(1+L635/100)</f>
        <v>0</v>
      </c>
      <c r="N635" s="179">
        <v>0</v>
      </c>
      <c r="O635" s="179">
        <f>ROUND(E635*N635,2)</f>
        <v>0</v>
      </c>
      <c r="P635" s="179">
        <v>0</v>
      </c>
      <c r="Q635" s="179">
        <f>ROUND(E635*P635,2)</f>
        <v>0</v>
      </c>
      <c r="R635" s="179"/>
      <c r="S635" s="179" t="s">
        <v>342</v>
      </c>
      <c r="T635" s="180" t="s">
        <v>311</v>
      </c>
      <c r="U635" s="160">
        <v>0</v>
      </c>
      <c r="V635" s="160">
        <f>ROUND(E635*U635,2)</f>
        <v>0</v>
      </c>
      <c r="W635" s="160"/>
      <c r="X635" s="150"/>
      <c r="Y635" s="150"/>
      <c r="Z635" s="150"/>
      <c r="AA635" s="150"/>
      <c r="AB635" s="150"/>
      <c r="AC635" s="150"/>
      <c r="AD635" s="150"/>
      <c r="AE635" s="150"/>
      <c r="AF635" s="150"/>
      <c r="AG635" s="150" t="s">
        <v>358</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44" t="s">
        <v>3642</v>
      </c>
      <c r="D636" s="245"/>
      <c r="E636" s="245"/>
      <c r="F636" s="245"/>
      <c r="G636" s="245"/>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314</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255" t="s">
        <v>3534</v>
      </c>
      <c r="D637" s="256"/>
      <c r="E637" s="256"/>
      <c r="F637" s="256"/>
      <c r="G637" s="256"/>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314</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255" t="s">
        <v>3643</v>
      </c>
      <c r="D638" s="256"/>
      <c r="E638" s="256"/>
      <c r="F638" s="256"/>
      <c r="G638" s="256"/>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314</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255" t="s">
        <v>3644</v>
      </c>
      <c r="D639" s="256"/>
      <c r="E639" s="256"/>
      <c r="F639" s="256"/>
      <c r="G639" s="256"/>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314</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55" t="s">
        <v>3645</v>
      </c>
      <c r="D640" s="256"/>
      <c r="E640" s="256"/>
      <c r="F640" s="256"/>
      <c r="G640" s="256"/>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314</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255" t="s">
        <v>3684</v>
      </c>
      <c r="D641" s="256"/>
      <c r="E641" s="256"/>
      <c r="F641" s="256"/>
      <c r="G641" s="256"/>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314</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55" t="s">
        <v>3685</v>
      </c>
      <c r="D642" s="256"/>
      <c r="E642" s="256"/>
      <c r="F642" s="256"/>
      <c r="G642" s="256"/>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314</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255" t="s">
        <v>3674</v>
      </c>
      <c r="D643" s="256"/>
      <c r="E643" s="256"/>
      <c r="F643" s="256"/>
      <c r="G643" s="256"/>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314</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55" t="s">
        <v>3686</v>
      </c>
      <c r="D644" s="256"/>
      <c r="E644" s="256"/>
      <c r="F644" s="256"/>
      <c r="G644" s="256"/>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314</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255" t="s">
        <v>3650</v>
      </c>
      <c r="D645" s="256"/>
      <c r="E645" s="256"/>
      <c r="F645" s="256"/>
      <c r="G645" s="256"/>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314</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ht="22.5" outlineLevel="1" x14ac:dyDescent="0.2">
      <c r="A646" s="157"/>
      <c r="B646" s="158"/>
      <c r="C646" s="255" t="s">
        <v>3668</v>
      </c>
      <c r="D646" s="256"/>
      <c r="E646" s="256"/>
      <c r="F646" s="256"/>
      <c r="G646" s="256"/>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314</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81" t="str">
        <f>C646</f>
        <v xml:space="preserve">            funkce částečného otevření pro průchod personálu a plné otevření pro průjezd pacienta vč. ovládacích tlačítek ze strany mytí a operačního sálu</v>
      </c>
      <c r="BB646" s="150"/>
      <c r="BC646" s="150"/>
      <c r="BD646" s="150"/>
      <c r="BE646" s="150"/>
      <c r="BF646" s="150"/>
      <c r="BG646" s="150"/>
      <c r="BH646" s="150"/>
    </row>
    <row r="647" spans="1:60" outlineLevel="1" x14ac:dyDescent="0.2">
      <c r="A647" s="157"/>
      <c r="B647" s="158"/>
      <c r="C647" s="255" t="s">
        <v>3652</v>
      </c>
      <c r="D647" s="256"/>
      <c r="E647" s="256"/>
      <c r="F647" s="256"/>
      <c r="G647" s="256"/>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314</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55" t="s">
        <v>3653</v>
      </c>
      <c r="D648" s="256"/>
      <c r="E648" s="256"/>
      <c r="F648" s="256"/>
      <c r="G648" s="256"/>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314</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255" t="s">
        <v>3654</v>
      </c>
      <c r="D649" s="256"/>
      <c r="E649" s="256"/>
      <c r="F649" s="256"/>
      <c r="G649" s="256"/>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314</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255" t="s">
        <v>3675</v>
      </c>
      <c r="D650" s="256"/>
      <c r="E650" s="256"/>
      <c r="F650" s="256"/>
      <c r="G650" s="256"/>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314</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ht="22.5" outlineLevel="1" x14ac:dyDescent="0.2">
      <c r="A651" s="157"/>
      <c r="B651" s="158"/>
      <c r="C651" s="255" t="s">
        <v>3687</v>
      </c>
      <c r="D651" s="256"/>
      <c r="E651" s="256"/>
      <c r="F651" s="256"/>
      <c r="G651" s="256"/>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314</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81" t="str">
        <f>C651</f>
        <v xml:space="preserve">                                 KRYT POJEZDU - ANTIBAKTERIÁLNÍ PRÁŠKOVÁ BARVA S VRSTVOU TLOUŠŤKY 60 - 100 µM V BAREVNÉ ÚPRAVĚ V ODSTÍNU NCS DLE   BAREVNÉHO ŘEŠENÍ"</v>
      </c>
      <c r="BB651" s="150"/>
      <c r="BC651" s="150"/>
      <c r="BD651" s="150"/>
      <c r="BE651" s="150"/>
      <c r="BF651" s="150"/>
      <c r="BG651" s="150"/>
      <c r="BH651" s="150"/>
    </row>
    <row r="652" spans="1:60" outlineLevel="1" x14ac:dyDescent="0.2">
      <c r="A652" s="157"/>
      <c r="B652" s="158"/>
      <c r="C652" s="255" t="s">
        <v>3657</v>
      </c>
      <c r="D652" s="256"/>
      <c r="E652" s="256"/>
      <c r="F652" s="256"/>
      <c r="G652" s="256"/>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314</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ht="22.5" outlineLevel="1" x14ac:dyDescent="0.2">
      <c r="A653" s="157"/>
      <c r="B653" s="158"/>
      <c r="C653" s="255" t="s">
        <v>3688</v>
      </c>
      <c r="D653" s="256"/>
      <c r="E653" s="256"/>
      <c r="F653" s="256"/>
      <c r="G653" s="256"/>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314</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81" t="str">
        <f>C653</f>
        <v>Pozn.Pokud bude vzájemná vzdálenost pojezdů sousedících dveří na stejné straně stěny menší než 300mm, bude kryt pojezdu těchto dveří proveden společný pro oboje dveře</v>
      </c>
      <c r="BB653" s="150"/>
      <c r="BC653" s="150"/>
      <c r="BD653" s="150"/>
      <c r="BE653" s="150"/>
      <c r="BF653" s="150"/>
      <c r="BG653" s="150"/>
      <c r="BH653" s="150"/>
    </row>
    <row r="654" spans="1:60" outlineLevel="1" x14ac:dyDescent="0.2">
      <c r="A654" s="157"/>
      <c r="B654" s="158"/>
      <c r="C654" s="186" t="s">
        <v>3470</v>
      </c>
      <c r="D654" s="165"/>
      <c r="E654" s="166"/>
      <c r="F654" s="160"/>
      <c r="G654" s="160"/>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335</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186" t="s">
        <v>3689</v>
      </c>
      <c r="D655" s="165"/>
      <c r="E655" s="166">
        <v>5</v>
      </c>
      <c r="F655" s="160"/>
      <c r="G655" s="160"/>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335</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186" t="s">
        <v>3660</v>
      </c>
      <c r="D656" s="165"/>
      <c r="E656" s="166">
        <v>1</v>
      </c>
      <c r="F656" s="160"/>
      <c r="G656" s="160"/>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335</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46"/>
      <c r="D657" s="247"/>
      <c r="E657" s="247"/>
      <c r="F657" s="247"/>
      <c r="G657" s="247"/>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315</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ht="22.5" outlineLevel="1" x14ac:dyDescent="0.2">
      <c r="A658" s="174">
        <v>56</v>
      </c>
      <c r="B658" s="175" t="s">
        <v>3690</v>
      </c>
      <c r="C658" s="185" t="s">
        <v>3691</v>
      </c>
      <c r="D658" s="176" t="s">
        <v>929</v>
      </c>
      <c r="E658" s="177">
        <v>4</v>
      </c>
      <c r="F658" s="178"/>
      <c r="G658" s="179">
        <f>ROUND(E658*F658,2)</f>
        <v>0</v>
      </c>
      <c r="H658" s="178"/>
      <c r="I658" s="179">
        <f>ROUND(E658*H658,2)</f>
        <v>0</v>
      </c>
      <c r="J658" s="178"/>
      <c r="K658" s="179">
        <f>ROUND(E658*J658,2)</f>
        <v>0</v>
      </c>
      <c r="L658" s="179">
        <v>21</v>
      </c>
      <c r="M658" s="179">
        <f>G658*(1+L658/100)</f>
        <v>0</v>
      </c>
      <c r="N658" s="179">
        <v>0</v>
      </c>
      <c r="O658" s="179">
        <f>ROUND(E658*N658,2)</f>
        <v>0</v>
      </c>
      <c r="P658" s="179">
        <v>0</v>
      </c>
      <c r="Q658" s="179">
        <f>ROUND(E658*P658,2)</f>
        <v>0</v>
      </c>
      <c r="R658" s="179"/>
      <c r="S658" s="179" t="s">
        <v>342</v>
      </c>
      <c r="T658" s="180" t="s">
        <v>311</v>
      </c>
      <c r="U658" s="160">
        <v>0</v>
      </c>
      <c r="V658" s="160">
        <f>ROUND(E658*U658,2)</f>
        <v>0</v>
      </c>
      <c r="W658" s="160"/>
      <c r="X658" s="150"/>
      <c r="Y658" s="150"/>
      <c r="Z658" s="150"/>
      <c r="AA658" s="150"/>
      <c r="AB658" s="150"/>
      <c r="AC658" s="150"/>
      <c r="AD658" s="150"/>
      <c r="AE658" s="150"/>
      <c r="AF658" s="150"/>
      <c r="AG658" s="150" t="s">
        <v>358</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244" t="s">
        <v>3642</v>
      </c>
      <c r="D659" s="245"/>
      <c r="E659" s="245"/>
      <c r="F659" s="245"/>
      <c r="G659" s="245"/>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314</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255" t="s">
        <v>3534</v>
      </c>
      <c r="D660" s="256"/>
      <c r="E660" s="256"/>
      <c r="F660" s="256"/>
      <c r="G660" s="256"/>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314</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255" t="s">
        <v>3643</v>
      </c>
      <c r="D661" s="256"/>
      <c r="E661" s="256"/>
      <c r="F661" s="256"/>
      <c r="G661" s="256"/>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314</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255" t="s">
        <v>3663</v>
      </c>
      <c r="D662" s="256"/>
      <c r="E662" s="256"/>
      <c r="F662" s="256"/>
      <c r="G662" s="256"/>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314</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255" t="s">
        <v>3664</v>
      </c>
      <c r="D663" s="256"/>
      <c r="E663" s="256"/>
      <c r="F663" s="256"/>
      <c r="G663" s="256"/>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314</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55" t="s">
        <v>3692</v>
      </c>
      <c r="D664" s="256"/>
      <c r="E664" s="256"/>
      <c r="F664" s="256"/>
      <c r="G664" s="256"/>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314</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255" t="s">
        <v>3693</v>
      </c>
      <c r="D665" s="256"/>
      <c r="E665" s="256"/>
      <c r="F665" s="256"/>
      <c r="G665" s="256"/>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314</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55" t="s">
        <v>3674</v>
      </c>
      <c r="D666" s="256"/>
      <c r="E666" s="256"/>
      <c r="F666" s="256"/>
      <c r="G666" s="256"/>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314</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255" t="s">
        <v>3667</v>
      </c>
      <c r="D667" s="256"/>
      <c r="E667" s="256"/>
      <c r="F667" s="256"/>
      <c r="G667" s="256"/>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314</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55" t="s">
        <v>3650</v>
      </c>
      <c r="D668" s="256"/>
      <c r="E668" s="256"/>
      <c r="F668" s="256"/>
      <c r="G668" s="256"/>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314</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ht="22.5" outlineLevel="1" x14ac:dyDescent="0.2">
      <c r="A669" s="157"/>
      <c r="B669" s="158"/>
      <c r="C669" s="255" t="s">
        <v>3668</v>
      </c>
      <c r="D669" s="256"/>
      <c r="E669" s="256"/>
      <c r="F669" s="256"/>
      <c r="G669" s="256"/>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314</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81" t="str">
        <f>C669</f>
        <v xml:space="preserve">            funkce částečného otevření pro průchod personálu a plné otevření pro průjezd pacienta vč. ovládacích tlačítek ze strany mytí a operačního sálu</v>
      </c>
      <c r="BB669" s="150"/>
      <c r="BC669" s="150"/>
      <c r="BD669" s="150"/>
      <c r="BE669" s="150"/>
      <c r="BF669" s="150"/>
      <c r="BG669" s="150"/>
      <c r="BH669" s="150"/>
    </row>
    <row r="670" spans="1:60" outlineLevel="1" x14ac:dyDescent="0.2">
      <c r="A670" s="157"/>
      <c r="B670" s="158"/>
      <c r="C670" s="255" t="s">
        <v>3652</v>
      </c>
      <c r="D670" s="256"/>
      <c r="E670" s="256"/>
      <c r="F670" s="256"/>
      <c r="G670" s="256"/>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314</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255" t="s">
        <v>3653</v>
      </c>
      <c r="D671" s="256"/>
      <c r="E671" s="256"/>
      <c r="F671" s="256"/>
      <c r="G671" s="256"/>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314</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255" t="s">
        <v>3680</v>
      </c>
      <c r="D672" s="256"/>
      <c r="E672" s="256"/>
      <c r="F672" s="256"/>
      <c r="G672" s="256"/>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314</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255" t="s">
        <v>3675</v>
      </c>
      <c r="D673" s="256"/>
      <c r="E673" s="256"/>
      <c r="F673" s="256"/>
      <c r="G673" s="256"/>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314</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2.5" outlineLevel="1" x14ac:dyDescent="0.2">
      <c r="A674" s="157"/>
      <c r="B674" s="158"/>
      <c r="C674" s="255" t="s">
        <v>3676</v>
      </c>
      <c r="D674" s="256"/>
      <c r="E674" s="256"/>
      <c r="F674" s="256"/>
      <c r="G674" s="256"/>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314</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81" t="str">
        <f>C674</f>
        <v xml:space="preserve">                                 KRYT POJEZDU - ANTIBAKTERIÁLNÍ PRÁŠKOVÁ BARVA S VRSTVOU TLOUŠŤKY 60 - 100 µM V BAREVNÉ ÚPRAVĚ V ODSTÍNU NCS DLE  BAREVNÉHO ŘEŠENÍ"</v>
      </c>
      <c r="BB674" s="150"/>
      <c r="BC674" s="150"/>
      <c r="BD674" s="150"/>
      <c r="BE674" s="150"/>
      <c r="BF674" s="150"/>
      <c r="BG674" s="150"/>
      <c r="BH674" s="150"/>
    </row>
    <row r="675" spans="1:60" ht="22.5" outlineLevel="1" x14ac:dyDescent="0.2">
      <c r="A675" s="157"/>
      <c r="B675" s="158"/>
      <c r="C675" s="255" t="s">
        <v>3688</v>
      </c>
      <c r="D675" s="256"/>
      <c r="E675" s="256"/>
      <c r="F675" s="256"/>
      <c r="G675" s="256"/>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314</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81" t="str">
        <f>C675</f>
        <v>Pozn.Pokud bude vzájemná vzdálenost pojezdů sousedících dveří na stejné straně stěny menší než 300mm, bude kryt pojezdu těchto dveří proveden společný pro oboje dveře</v>
      </c>
      <c r="BB675" s="150"/>
      <c r="BC675" s="150"/>
      <c r="BD675" s="150"/>
      <c r="BE675" s="150"/>
      <c r="BF675" s="150"/>
      <c r="BG675" s="150"/>
      <c r="BH675" s="150"/>
    </row>
    <row r="676" spans="1:60" outlineLevel="1" x14ac:dyDescent="0.2">
      <c r="A676" s="157"/>
      <c r="B676" s="158"/>
      <c r="C676" s="186" t="s">
        <v>3470</v>
      </c>
      <c r="D676" s="165"/>
      <c r="E676" s="166"/>
      <c r="F676" s="160"/>
      <c r="G676" s="160"/>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335</v>
      </c>
      <c r="AH676" s="150">
        <v>0</v>
      </c>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86" t="s">
        <v>3681</v>
      </c>
      <c r="D677" s="165"/>
      <c r="E677" s="166">
        <v>3</v>
      </c>
      <c r="F677" s="160"/>
      <c r="G677" s="160"/>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335</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186" t="s">
        <v>3660</v>
      </c>
      <c r="D678" s="165"/>
      <c r="E678" s="166">
        <v>1</v>
      </c>
      <c r="F678" s="160"/>
      <c r="G678" s="160"/>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335</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246"/>
      <c r="D679" s="247"/>
      <c r="E679" s="247"/>
      <c r="F679" s="247"/>
      <c r="G679" s="247"/>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315</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ht="22.5" outlineLevel="1" x14ac:dyDescent="0.2">
      <c r="A680" s="174">
        <v>57</v>
      </c>
      <c r="B680" s="175" t="s">
        <v>3694</v>
      </c>
      <c r="C680" s="185" t="s">
        <v>3695</v>
      </c>
      <c r="D680" s="176" t="s">
        <v>929</v>
      </c>
      <c r="E680" s="177">
        <v>4</v>
      </c>
      <c r="F680" s="178"/>
      <c r="G680" s="179">
        <f>ROUND(E680*F680,2)</f>
        <v>0</v>
      </c>
      <c r="H680" s="178"/>
      <c r="I680" s="179">
        <f>ROUND(E680*H680,2)</f>
        <v>0</v>
      </c>
      <c r="J680" s="178"/>
      <c r="K680" s="179">
        <f>ROUND(E680*J680,2)</f>
        <v>0</v>
      </c>
      <c r="L680" s="179">
        <v>21</v>
      </c>
      <c r="M680" s="179">
        <f>G680*(1+L680/100)</f>
        <v>0</v>
      </c>
      <c r="N680" s="179">
        <v>0</v>
      </c>
      <c r="O680" s="179">
        <f>ROUND(E680*N680,2)</f>
        <v>0</v>
      </c>
      <c r="P680" s="179">
        <v>0</v>
      </c>
      <c r="Q680" s="179">
        <f>ROUND(E680*P680,2)</f>
        <v>0</v>
      </c>
      <c r="R680" s="179"/>
      <c r="S680" s="179" t="s">
        <v>342</v>
      </c>
      <c r="T680" s="180" t="s">
        <v>311</v>
      </c>
      <c r="U680" s="160">
        <v>0</v>
      </c>
      <c r="V680" s="160">
        <f>ROUND(E680*U680,2)</f>
        <v>0</v>
      </c>
      <c r="W680" s="160"/>
      <c r="X680" s="150"/>
      <c r="Y680" s="150"/>
      <c r="Z680" s="150"/>
      <c r="AA680" s="150"/>
      <c r="AB680" s="150"/>
      <c r="AC680" s="150"/>
      <c r="AD680" s="150"/>
      <c r="AE680" s="150"/>
      <c r="AF680" s="150"/>
      <c r="AG680" s="150" t="s">
        <v>358</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244" t="s">
        <v>3696</v>
      </c>
      <c r="D681" s="245"/>
      <c r="E681" s="245"/>
      <c r="F681" s="245"/>
      <c r="G681" s="245"/>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314</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55" t="s">
        <v>3534</v>
      </c>
      <c r="D682" s="256"/>
      <c r="E682" s="256"/>
      <c r="F682" s="256"/>
      <c r="G682" s="256"/>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314</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255" t="s">
        <v>3643</v>
      </c>
      <c r="D683" s="256"/>
      <c r="E683" s="256"/>
      <c r="F683" s="256"/>
      <c r="G683" s="256"/>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314</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255" t="s">
        <v>3663</v>
      </c>
      <c r="D684" s="256"/>
      <c r="E684" s="256"/>
      <c r="F684" s="256"/>
      <c r="G684" s="256"/>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314</v>
      </c>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255" t="s">
        <v>3697</v>
      </c>
      <c r="D685" s="256"/>
      <c r="E685" s="256"/>
      <c r="F685" s="256"/>
      <c r="G685" s="256"/>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314</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55" t="s">
        <v>3698</v>
      </c>
      <c r="D686" s="256"/>
      <c r="E686" s="256"/>
      <c r="F686" s="256"/>
      <c r="G686" s="256"/>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314</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255" t="s">
        <v>3693</v>
      </c>
      <c r="D687" s="256"/>
      <c r="E687" s="256"/>
      <c r="F687" s="256"/>
      <c r="G687" s="256"/>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314</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255" t="s">
        <v>3648</v>
      </c>
      <c r="D688" s="256"/>
      <c r="E688" s="256"/>
      <c r="F688" s="256"/>
      <c r="G688" s="256"/>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314</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255" t="s">
        <v>3667</v>
      </c>
      <c r="D689" s="256"/>
      <c r="E689" s="256"/>
      <c r="F689" s="256"/>
      <c r="G689" s="256"/>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314</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55" t="s">
        <v>3650</v>
      </c>
      <c r="D690" s="256"/>
      <c r="E690" s="256"/>
      <c r="F690" s="256"/>
      <c r="G690" s="256"/>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314</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ht="22.5" outlineLevel="1" x14ac:dyDescent="0.2">
      <c r="A691" s="157"/>
      <c r="B691" s="158"/>
      <c r="C691" s="255" t="s">
        <v>3668</v>
      </c>
      <c r="D691" s="256"/>
      <c r="E691" s="256"/>
      <c r="F691" s="256"/>
      <c r="G691" s="256"/>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314</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81" t="str">
        <f>C691</f>
        <v xml:space="preserve">            funkce částečného otevření pro průchod personálu a plné otevření pro průjezd pacienta vč. ovládacích tlačítek ze strany mytí a operačního sálu</v>
      </c>
      <c r="BB691" s="150"/>
      <c r="BC691" s="150"/>
      <c r="BD691" s="150"/>
      <c r="BE691" s="150"/>
      <c r="BF691" s="150"/>
      <c r="BG691" s="150"/>
      <c r="BH691" s="150"/>
    </row>
    <row r="692" spans="1:60" outlineLevel="1" x14ac:dyDescent="0.2">
      <c r="A692" s="157"/>
      <c r="B692" s="158"/>
      <c r="C692" s="255" t="s">
        <v>3652</v>
      </c>
      <c r="D692" s="256"/>
      <c r="E692" s="256"/>
      <c r="F692" s="256"/>
      <c r="G692" s="256"/>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314</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255" t="s">
        <v>3653</v>
      </c>
      <c r="D693" s="256"/>
      <c r="E693" s="256"/>
      <c r="F693" s="256"/>
      <c r="G693" s="256"/>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314</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55" t="s">
        <v>3699</v>
      </c>
      <c r="D694" s="256"/>
      <c r="E694" s="256"/>
      <c r="F694" s="256"/>
      <c r="G694" s="256"/>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314</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255" t="s">
        <v>3675</v>
      </c>
      <c r="D695" s="256"/>
      <c r="E695" s="256"/>
      <c r="F695" s="256"/>
      <c r="G695" s="256"/>
      <c r="H695" s="160"/>
      <c r="I695" s="160"/>
      <c r="J695" s="160"/>
      <c r="K695" s="160"/>
      <c r="L695" s="160"/>
      <c r="M695" s="160"/>
      <c r="N695" s="160"/>
      <c r="O695" s="160"/>
      <c r="P695" s="160"/>
      <c r="Q695" s="160"/>
      <c r="R695" s="160"/>
      <c r="S695" s="160"/>
      <c r="T695" s="160"/>
      <c r="U695" s="160"/>
      <c r="V695" s="160"/>
      <c r="W695" s="160"/>
      <c r="X695" s="150"/>
      <c r="Y695" s="150"/>
      <c r="Z695" s="150"/>
      <c r="AA695" s="150"/>
      <c r="AB695" s="150"/>
      <c r="AC695" s="150"/>
      <c r="AD695" s="150"/>
      <c r="AE695" s="150"/>
      <c r="AF695" s="150"/>
      <c r="AG695" s="150" t="s">
        <v>314</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ht="22.5" outlineLevel="1" x14ac:dyDescent="0.2">
      <c r="A696" s="157"/>
      <c r="B696" s="158"/>
      <c r="C696" s="255" t="s">
        <v>3700</v>
      </c>
      <c r="D696" s="256"/>
      <c r="E696" s="256"/>
      <c r="F696" s="256"/>
      <c r="G696" s="256"/>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314</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81" t="str">
        <f>C696</f>
        <v xml:space="preserve">                                 KRYT POHONU - ANTIBAKTERIÁLNÍ PRÁŠKOVÁ BARVA S VRSTVOU TLOUŠŤKY 60 - 100 µM V BAREVNÉ ÚPRAVĚ V ODSTÍNU NCS DLE  BAREVNÉHO ŘEŠENÍ"</v>
      </c>
      <c r="BB696" s="150"/>
      <c r="BC696" s="150"/>
      <c r="BD696" s="150"/>
      <c r="BE696" s="150"/>
      <c r="BF696" s="150"/>
      <c r="BG696" s="150"/>
      <c r="BH696" s="150"/>
    </row>
    <row r="697" spans="1:60" ht="22.5" outlineLevel="1" x14ac:dyDescent="0.2">
      <c r="A697" s="157"/>
      <c r="B697" s="158"/>
      <c r="C697" s="255" t="s">
        <v>3701</v>
      </c>
      <c r="D697" s="256"/>
      <c r="E697" s="256"/>
      <c r="F697" s="256"/>
      <c r="G697" s="256"/>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314</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81" t="str">
        <f>C697</f>
        <v>Pozn.Pokud bude vzájemná vzdálenost pojezdů sousedících dveří na stejné straně stěny menší než 300mm, bude kryt pojezdu těchto dveří proveden společný pro  oboje dveře.</v>
      </c>
      <c r="BB697" s="150"/>
      <c r="BC697" s="150"/>
      <c r="BD697" s="150"/>
      <c r="BE697" s="150"/>
      <c r="BF697" s="150"/>
      <c r="BG697" s="150"/>
      <c r="BH697" s="150"/>
    </row>
    <row r="698" spans="1:60" outlineLevel="1" x14ac:dyDescent="0.2">
      <c r="A698" s="157"/>
      <c r="B698" s="158"/>
      <c r="C698" s="186" t="s">
        <v>3702</v>
      </c>
      <c r="D698" s="165"/>
      <c r="E698" s="166"/>
      <c r="F698" s="160"/>
      <c r="G698" s="160"/>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335</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186" t="s">
        <v>3670</v>
      </c>
      <c r="D699" s="165"/>
      <c r="E699" s="166">
        <v>1</v>
      </c>
      <c r="F699" s="160"/>
      <c r="G699" s="160"/>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335</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186" t="s">
        <v>3671</v>
      </c>
      <c r="D700" s="165"/>
      <c r="E700" s="166">
        <v>3</v>
      </c>
      <c r="F700" s="160"/>
      <c r="G700" s="160"/>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335</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246"/>
      <c r="D701" s="247"/>
      <c r="E701" s="247"/>
      <c r="F701" s="247"/>
      <c r="G701" s="247"/>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315</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ht="22.5" outlineLevel="1" x14ac:dyDescent="0.2">
      <c r="A702" s="174">
        <v>58</v>
      </c>
      <c r="B702" s="175" t="s">
        <v>3703</v>
      </c>
      <c r="C702" s="185" t="s">
        <v>3704</v>
      </c>
      <c r="D702" s="176" t="s">
        <v>929</v>
      </c>
      <c r="E702" s="177">
        <v>1</v>
      </c>
      <c r="F702" s="178"/>
      <c r="G702" s="179">
        <f>ROUND(E702*F702,2)</f>
        <v>0</v>
      </c>
      <c r="H702" s="178"/>
      <c r="I702" s="179">
        <f>ROUND(E702*H702,2)</f>
        <v>0</v>
      </c>
      <c r="J702" s="178"/>
      <c r="K702" s="179">
        <f>ROUND(E702*J702,2)</f>
        <v>0</v>
      </c>
      <c r="L702" s="179">
        <v>21</v>
      </c>
      <c r="M702" s="179">
        <f>G702*(1+L702/100)</f>
        <v>0</v>
      </c>
      <c r="N702" s="179">
        <v>0</v>
      </c>
      <c r="O702" s="179">
        <f>ROUND(E702*N702,2)</f>
        <v>0</v>
      </c>
      <c r="P702" s="179">
        <v>0</v>
      </c>
      <c r="Q702" s="179">
        <f>ROUND(E702*P702,2)</f>
        <v>0</v>
      </c>
      <c r="R702" s="179"/>
      <c r="S702" s="179" t="s">
        <v>342</v>
      </c>
      <c r="T702" s="180" t="s">
        <v>311</v>
      </c>
      <c r="U702" s="160">
        <v>0</v>
      </c>
      <c r="V702" s="160">
        <f>ROUND(E702*U702,2)</f>
        <v>0</v>
      </c>
      <c r="W702" s="160"/>
      <c r="X702" s="150"/>
      <c r="Y702" s="150"/>
      <c r="Z702" s="150"/>
      <c r="AA702" s="150"/>
      <c r="AB702" s="150"/>
      <c r="AC702" s="150"/>
      <c r="AD702" s="150"/>
      <c r="AE702" s="150"/>
      <c r="AF702" s="150"/>
      <c r="AG702" s="150" t="s">
        <v>358</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44" t="s">
        <v>3696</v>
      </c>
      <c r="D703" s="245"/>
      <c r="E703" s="245"/>
      <c r="F703" s="245"/>
      <c r="G703" s="245"/>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314</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255" t="s">
        <v>3534</v>
      </c>
      <c r="D704" s="256"/>
      <c r="E704" s="256"/>
      <c r="F704" s="256"/>
      <c r="G704" s="256"/>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314</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255" t="s">
        <v>3643</v>
      </c>
      <c r="D705" s="256"/>
      <c r="E705" s="256"/>
      <c r="F705" s="256"/>
      <c r="G705" s="256"/>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314</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255" t="s">
        <v>3663</v>
      </c>
      <c r="D706" s="256"/>
      <c r="E706" s="256"/>
      <c r="F706" s="256"/>
      <c r="G706" s="256"/>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314</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255" t="s">
        <v>3697</v>
      </c>
      <c r="D707" s="256"/>
      <c r="E707" s="256"/>
      <c r="F707" s="256"/>
      <c r="G707" s="256"/>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314</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255" t="s">
        <v>3665</v>
      </c>
      <c r="D708" s="256"/>
      <c r="E708" s="256"/>
      <c r="F708" s="256"/>
      <c r="G708" s="256"/>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314</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55" t="s">
        <v>3705</v>
      </c>
      <c r="D709" s="256"/>
      <c r="E709" s="256"/>
      <c r="F709" s="256"/>
      <c r="G709" s="256"/>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314</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255" t="s">
        <v>3648</v>
      </c>
      <c r="D710" s="256"/>
      <c r="E710" s="256"/>
      <c r="F710" s="256"/>
      <c r="G710" s="256"/>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314</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55" t="s">
        <v>3667</v>
      </c>
      <c r="D711" s="256"/>
      <c r="E711" s="256"/>
      <c r="F711" s="256"/>
      <c r="G711" s="256"/>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314</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255" t="s">
        <v>3650</v>
      </c>
      <c r="D712" s="256"/>
      <c r="E712" s="256"/>
      <c r="F712" s="256"/>
      <c r="G712" s="256"/>
      <c r="H712" s="160"/>
      <c r="I712" s="160"/>
      <c r="J712" s="160"/>
      <c r="K712" s="160"/>
      <c r="L712" s="160"/>
      <c r="M712" s="160"/>
      <c r="N712" s="160"/>
      <c r="O712" s="160"/>
      <c r="P712" s="160"/>
      <c r="Q712" s="160"/>
      <c r="R712" s="160"/>
      <c r="S712" s="160"/>
      <c r="T712" s="160"/>
      <c r="U712" s="160"/>
      <c r="V712" s="160"/>
      <c r="W712" s="160"/>
      <c r="X712" s="150"/>
      <c r="Y712" s="150"/>
      <c r="Z712" s="150"/>
      <c r="AA712" s="150"/>
      <c r="AB712" s="150"/>
      <c r="AC712" s="150"/>
      <c r="AD712" s="150"/>
      <c r="AE712" s="150"/>
      <c r="AF712" s="150"/>
      <c r="AG712" s="150" t="s">
        <v>314</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ht="22.5" outlineLevel="1" x14ac:dyDescent="0.2">
      <c r="A713" s="157"/>
      <c r="B713" s="158"/>
      <c r="C713" s="255" t="s">
        <v>3668</v>
      </c>
      <c r="D713" s="256"/>
      <c r="E713" s="256"/>
      <c r="F713" s="256"/>
      <c r="G713" s="256"/>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314</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81" t="str">
        <f>C713</f>
        <v xml:space="preserve">            funkce částečného otevření pro průchod personálu a plné otevření pro průjezd pacienta vč. ovládacích tlačítek ze strany mytí a operačního sálu</v>
      </c>
      <c r="BB713" s="150"/>
      <c r="BC713" s="150"/>
      <c r="BD713" s="150"/>
      <c r="BE713" s="150"/>
      <c r="BF713" s="150"/>
      <c r="BG713" s="150"/>
      <c r="BH713" s="150"/>
    </row>
    <row r="714" spans="1:60" outlineLevel="1" x14ac:dyDescent="0.2">
      <c r="A714" s="157"/>
      <c r="B714" s="158"/>
      <c r="C714" s="255" t="s">
        <v>3652</v>
      </c>
      <c r="D714" s="256"/>
      <c r="E714" s="256"/>
      <c r="F714" s="256"/>
      <c r="G714" s="256"/>
      <c r="H714" s="160"/>
      <c r="I714" s="160"/>
      <c r="J714" s="160"/>
      <c r="K714" s="160"/>
      <c r="L714" s="160"/>
      <c r="M714" s="160"/>
      <c r="N714" s="160"/>
      <c r="O714" s="160"/>
      <c r="P714" s="160"/>
      <c r="Q714" s="160"/>
      <c r="R714" s="160"/>
      <c r="S714" s="160"/>
      <c r="T714" s="160"/>
      <c r="U714" s="160"/>
      <c r="V714" s="160"/>
      <c r="W714" s="160"/>
      <c r="X714" s="150"/>
      <c r="Y714" s="150"/>
      <c r="Z714" s="150"/>
      <c r="AA714" s="150"/>
      <c r="AB714" s="150"/>
      <c r="AC714" s="150"/>
      <c r="AD714" s="150"/>
      <c r="AE714" s="150"/>
      <c r="AF714" s="150"/>
      <c r="AG714" s="150" t="s">
        <v>314</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55" t="s">
        <v>3653</v>
      </c>
      <c r="D715" s="256"/>
      <c r="E715" s="256"/>
      <c r="F715" s="256"/>
      <c r="G715" s="256"/>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314</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255" t="s">
        <v>3680</v>
      </c>
      <c r="D716" s="256"/>
      <c r="E716" s="256"/>
      <c r="F716" s="256"/>
      <c r="G716" s="256"/>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314</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55" t="s">
        <v>3675</v>
      </c>
      <c r="D717" s="256"/>
      <c r="E717" s="256"/>
      <c r="F717" s="256"/>
      <c r="G717" s="256"/>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314</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ht="22.5" outlineLevel="1" x14ac:dyDescent="0.2">
      <c r="A718" s="157"/>
      <c r="B718" s="158"/>
      <c r="C718" s="255" t="s">
        <v>3706</v>
      </c>
      <c r="D718" s="256"/>
      <c r="E718" s="256"/>
      <c r="F718" s="256"/>
      <c r="G718" s="256"/>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314</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81" t="str">
        <f>C718</f>
        <v xml:space="preserve">                                 KRYT POJEZDU - ANTIBAKTERIÁLNÍ PRÁŠKOVÁ BARVA S VRSTVOU TLOUŠŤKY 60 - 100 µM V BAREVNÉ ÚPRAVĚ V ODSTÍNU NCS DLE BAREVNÉHO ŘEŠENÍ"</v>
      </c>
      <c r="BB718" s="150"/>
      <c r="BC718" s="150"/>
      <c r="BD718" s="150"/>
      <c r="BE718" s="150"/>
      <c r="BF718" s="150"/>
      <c r="BG718" s="150"/>
      <c r="BH718" s="150"/>
    </row>
    <row r="719" spans="1:60" ht="22.5" outlineLevel="1" x14ac:dyDescent="0.2">
      <c r="A719" s="157"/>
      <c r="B719" s="158"/>
      <c r="C719" s="255" t="s">
        <v>3707</v>
      </c>
      <c r="D719" s="256"/>
      <c r="E719" s="256"/>
      <c r="F719" s="256"/>
      <c r="G719" s="256"/>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314</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81" t="str">
        <f>C719</f>
        <v>Pozn.Pokud bude vzájemná vzdálenost pojezdů sousedících dveří na stejné straně stěny menší než 300mm, bude kryt pojezdu těchto dveří proveden společný pro oboje dveře.</v>
      </c>
      <c r="BB719" s="150"/>
      <c r="BC719" s="150"/>
      <c r="BD719" s="150"/>
      <c r="BE719" s="150"/>
      <c r="BF719" s="150"/>
      <c r="BG719" s="150"/>
      <c r="BH719" s="150"/>
    </row>
    <row r="720" spans="1:60" outlineLevel="1" x14ac:dyDescent="0.2">
      <c r="A720" s="157"/>
      <c r="B720" s="158"/>
      <c r="C720" s="186" t="s">
        <v>3470</v>
      </c>
      <c r="D720" s="165"/>
      <c r="E720" s="166"/>
      <c r="F720" s="160"/>
      <c r="G720" s="160"/>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335</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186" t="s">
        <v>3670</v>
      </c>
      <c r="D721" s="165"/>
      <c r="E721" s="166">
        <v>1</v>
      </c>
      <c r="F721" s="160"/>
      <c r="G721" s="160"/>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335</v>
      </c>
      <c r="AH721" s="150">
        <v>0</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246"/>
      <c r="D722" s="247"/>
      <c r="E722" s="247"/>
      <c r="F722" s="247"/>
      <c r="G722" s="247"/>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315</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v>59</v>
      </c>
      <c r="B723" s="158" t="s">
        <v>1090</v>
      </c>
      <c r="C723" s="190" t="s">
        <v>3708</v>
      </c>
      <c r="D723" s="159" t="s">
        <v>0</v>
      </c>
      <c r="E723" s="182"/>
      <c r="F723" s="161"/>
      <c r="G723" s="160">
        <f>ROUND(E723*F723,2)</f>
        <v>0</v>
      </c>
      <c r="H723" s="161"/>
      <c r="I723" s="160">
        <f>ROUND(E723*H723,2)</f>
        <v>0</v>
      </c>
      <c r="J723" s="161"/>
      <c r="K723" s="160">
        <f>ROUND(E723*J723,2)</f>
        <v>0</v>
      </c>
      <c r="L723" s="160">
        <v>21</v>
      </c>
      <c r="M723" s="160">
        <f>G723*(1+L723/100)</f>
        <v>0</v>
      </c>
      <c r="N723" s="160">
        <v>0</v>
      </c>
      <c r="O723" s="160">
        <f>ROUND(E723*N723,2)</f>
        <v>0</v>
      </c>
      <c r="P723" s="160">
        <v>0</v>
      </c>
      <c r="Q723" s="160">
        <f>ROUND(E723*P723,2)</f>
        <v>0</v>
      </c>
      <c r="R723" s="160"/>
      <c r="S723" s="160" t="s">
        <v>342</v>
      </c>
      <c r="T723" s="160" t="s">
        <v>311</v>
      </c>
      <c r="U723" s="160">
        <v>0</v>
      </c>
      <c r="V723" s="160">
        <f>ROUND(E723*U723,2)</f>
        <v>0</v>
      </c>
      <c r="W723" s="160"/>
      <c r="X723" s="150"/>
      <c r="Y723" s="150"/>
      <c r="Z723" s="150"/>
      <c r="AA723" s="150"/>
      <c r="AB723" s="150"/>
      <c r="AC723" s="150"/>
      <c r="AD723" s="150"/>
      <c r="AE723" s="150"/>
      <c r="AF723" s="150"/>
      <c r="AG723" s="150" t="s">
        <v>961</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186" t="s">
        <v>1026</v>
      </c>
      <c r="D724" s="165"/>
      <c r="E724" s="166"/>
      <c r="F724" s="160"/>
      <c r="G724" s="160"/>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335</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ht="22.5" outlineLevel="1" x14ac:dyDescent="0.2">
      <c r="A725" s="157"/>
      <c r="B725" s="158"/>
      <c r="C725" s="186" t="s">
        <v>3709</v>
      </c>
      <c r="D725" s="165"/>
      <c r="E725" s="166"/>
      <c r="F725" s="160"/>
      <c r="G725" s="160"/>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335</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186" t="s">
        <v>3710</v>
      </c>
      <c r="D726" s="165"/>
      <c r="E726" s="166"/>
      <c r="F726" s="160"/>
      <c r="G726" s="160"/>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335</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186" t="s">
        <v>3711</v>
      </c>
      <c r="D727" s="165"/>
      <c r="E727" s="166">
        <v>275341.28360000002</v>
      </c>
      <c r="F727" s="160"/>
      <c r="G727" s="160"/>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335</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46"/>
      <c r="D728" s="247"/>
      <c r="E728" s="247"/>
      <c r="F728" s="247"/>
      <c r="G728" s="247"/>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315</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x14ac:dyDescent="0.2">
      <c r="A729" s="168" t="s">
        <v>305</v>
      </c>
      <c r="B729" s="169" t="s">
        <v>268</v>
      </c>
      <c r="C729" s="184" t="s">
        <v>269</v>
      </c>
      <c r="D729" s="170"/>
      <c r="E729" s="171"/>
      <c r="F729" s="172"/>
      <c r="G729" s="172">
        <f>SUMIF(AG730:AG752,"&lt;&gt;NOR",G730:G752)</f>
        <v>0</v>
      </c>
      <c r="H729" s="172"/>
      <c r="I729" s="172">
        <f>SUM(I730:I752)</f>
        <v>0</v>
      </c>
      <c r="J729" s="172"/>
      <c r="K729" s="172">
        <f>SUM(K730:K752)</f>
        <v>0</v>
      </c>
      <c r="L729" s="172"/>
      <c r="M729" s="172">
        <f>SUM(M730:M752)</f>
        <v>0</v>
      </c>
      <c r="N729" s="172"/>
      <c r="O729" s="172">
        <f>SUM(O730:O752)</f>
        <v>0</v>
      </c>
      <c r="P729" s="172"/>
      <c r="Q729" s="172">
        <f>SUM(Q730:Q752)</f>
        <v>0</v>
      </c>
      <c r="R729" s="172"/>
      <c r="S729" s="172"/>
      <c r="T729" s="173"/>
      <c r="U729" s="167"/>
      <c r="V729" s="167">
        <f>SUM(V730:V752)</f>
        <v>0</v>
      </c>
      <c r="W729" s="167"/>
      <c r="AG729" t="s">
        <v>306</v>
      </c>
    </row>
    <row r="730" spans="1:60" outlineLevel="1" x14ac:dyDescent="0.2">
      <c r="A730" s="174">
        <v>60</v>
      </c>
      <c r="B730" s="175" t="s">
        <v>3712</v>
      </c>
      <c r="C730" s="185" t="s">
        <v>3713</v>
      </c>
      <c r="D730" s="176" t="s">
        <v>929</v>
      </c>
      <c r="E730" s="177">
        <v>13</v>
      </c>
      <c r="F730" s="178"/>
      <c r="G730" s="179">
        <f>ROUND(E730*F730,2)</f>
        <v>0</v>
      </c>
      <c r="H730" s="178"/>
      <c r="I730" s="179">
        <f>ROUND(E730*H730,2)</f>
        <v>0</v>
      </c>
      <c r="J730" s="178"/>
      <c r="K730" s="179">
        <f>ROUND(E730*J730,2)</f>
        <v>0</v>
      </c>
      <c r="L730" s="179">
        <v>21</v>
      </c>
      <c r="M730" s="179">
        <f>G730*(1+L730/100)</f>
        <v>0</v>
      </c>
      <c r="N730" s="179">
        <v>0</v>
      </c>
      <c r="O730" s="179">
        <f>ROUND(E730*N730,2)</f>
        <v>0</v>
      </c>
      <c r="P730" s="179">
        <v>0</v>
      </c>
      <c r="Q730" s="179">
        <f>ROUND(E730*P730,2)</f>
        <v>0</v>
      </c>
      <c r="R730" s="179"/>
      <c r="S730" s="179" t="s">
        <v>342</v>
      </c>
      <c r="T730" s="180" t="s">
        <v>311</v>
      </c>
      <c r="U730" s="160">
        <v>0</v>
      </c>
      <c r="V730" s="160">
        <f>ROUND(E730*U730,2)</f>
        <v>0</v>
      </c>
      <c r="W730" s="160"/>
      <c r="X730" s="150"/>
      <c r="Y730" s="150"/>
      <c r="Z730" s="150"/>
      <c r="AA730" s="150"/>
      <c r="AB730" s="150"/>
      <c r="AC730" s="150"/>
      <c r="AD730" s="150"/>
      <c r="AE730" s="150"/>
      <c r="AF730" s="150"/>
      <c r="AG730" s="150" t="s">
        <v>358</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ht="22.5" outlineLevel="1" x14ac:dyDescent="0.2">
      <c r="A731" s="157"/>
      <c r="B731" s="158"/>
      <c r="C731" s="244" t="s">
        <v>3714</v>
      </c>
      <c r="D731" s="245"/>
      <c r="E731" s="245"/>
      <c r="F731" s="245"/>
      <c r="G731" s="245"/>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314</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81" t="str">
        <f>C731</f>
        <v>vestavné do systémového kovového podhledu M625, IP54, mikrosmatický optický systém,  index podání barev Ra&gt;80, 4000K, 4397 lm (dodávka vestaveb OS).</v>
      </c>
      <c r="BB731" s="150"/>
      <c r="BC731" s="150"/>
      <c r="BD731" s="150"/>
      <c r="BE731" s="150"/>
      <c r="BF731" s="150"/>
      <c r="BG731" s="150"/>
      <c r="BH731" s="150"/>
    </row>
    <row r="732" spans="1:60" outlineLevel="1" x14ac:dyDescent="0.2">
      <c r="A732" s="157"/>
      <c r="B732" s="158"/>
      <c r="C732" s="186" t="s">
        <v>3715</v>
      </c>
      <c r="D732" s="165"/>
      <c r="E732" s="166">
        <v>13</v>
      </c>
      <c r="F732" s="160"/>
      <c r="G732" s="160"/>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335</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246"/>
      <c r="D733" s="247"/>
      <c r="E733" s="247"/>
      <c r="F733" s="247"/>
      <c r="G733" s="247"/>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315</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74">
        <v>61</v>
      </c>
      <c r="B734" s="175" t="s">
        <v>3716</v>
      </c>
      <c r="C734" s="185" t="s">
        <v>3717</v>
      </c>
      <c r="D734" s="176" t="s">
        <v>929</v>
      </c>
      <c r="E734" s="177">
        <v>24</v>
      </c>
      <c r="F734" s="178"/>
      <c r="G734" s="179">
        <f>ROUND(E734*F734,2)</f>
        <v>0</v>
      </c>
      <c r="H734" s="178"/>
      <c r="I734" s="179">
        <f>ROUND(E734*H734,2)</f>
        <v>0</v>
      </c>
      <c r="J734" s="178"/>
      <c r="K734" s="179">
        <f>ROUND(E734*J734,2)</f>
        <v>0</v>
      </c>
      <c r="L734" s="179">
        <v>21</v>
      </c>
      <c r="M734" s="179">
        <f>G734*(1+L734/100)</f>
        <v>0</v>
      </c>
      <c r="N734" s="179">
        <v>0</v>
      </c>
      <c r="O734" s="179">
        <f>ROUND(E734*N734,2)</f>
        <v>0</v>
      </c>
      <c r="P734" s="179">
        <v>0</v>
      </c>
      <c r="Q734" s="179">
        <f>ROUND(E734*P734,2)</f>
        <v>0</v>
      </c>
      <c r="R734" s="179"/>
      <c r="S734" s="179" t="s">
        <v>342</v>
      </c>
      <c r="T734" s="180" t="s">
        <v>311</v>
      </c>
      <c r="U734" s="160">
        <v>0</v>
      </c>
      <c r="V734" s="160">
        <f>ROUND(E734*U734,2)</f>
        <v>0</v>
      </c>
      <c r="W734" s="160"/>
      <c r="X734" s="150"/>
      <c r="Y734" s="150"/>
      <c r="Z734" s="150"/>
      <c r="AA734" s="150"/>
      <c r="AB734" s="150"/>
      <c r="AC734" s="150"/>
      <c r="AD734" s="150"/>
      <c r="AE734" s="150"/>
      <c r="AF734" s="150"/>
      <c r="AG734" s="150" t="s">
        <v>358</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ht="22.5" outlineLevel="1" x14ac:dyDescent="0.2">
      <c r="A735" s="157"/>
      <c r="B735" s="158"/>
      <c r="C735" s="244" t="s">
        <v>3718</v>
      </c>
      <c r="D735" s="245"/>
      <c r="E735" s="245"/>
      <c r="F735" s="245"/>
      <c r="G735" s="245"/>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314</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81" t="str">
        <f>C735</f>
        <v>vestavné do systémového kovového podhledu M625x1250, IP65, optický systém s tvrzeným oboustranně matovaným krycím sklem,  index podání barev Ra&gt;90, 4000K, 1000 lm, stmívatelné systémem DALI (dodávka vestaveb OS)</v>
      </c>
      <c r="BB735" s="150"/>
      <c r="BC735" s="150"/>
      <c r="BD735" s="150"/>
      <c r="BE735" s="150"/>
      <c r="BF735" s="150"/>
      <c r="BG735" s="150"/>
      <c r="BH735" s="150"/>
    </row>
    <row r="736" spans="1:60" outlineLevel="1" x14ac:dyDescent="0.2">
      <c r="A736" s="157"/>
      <c r="B736" s="158"/>
      <c r="C736" s="186" t="s">
        <v>3719</v>
      </c>
      <c r="D736" s="165"/>
      <c r="E736" s="166">
        <v>24</v>
      </c>
      <c r="F736" s="160"/>
      <c r="G736" s="160"/>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335</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246"/>
      <c r="D737" s="247"/>
      <c r="E737" s="247"/>
      <c r="F737" s="247"/>
      <c r="G737" s="247"/>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315</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74">
        <v>62</v>
      </c>
      <c r="B738" s="175" t="s">
        <v>3720</v>
      </c>
      <c r="C738" s="185" t="s">
        <v>3721</v>
      </c>
      <c r="D738" s="176" t="s">
        <v>929</v>
      </c>
      <c r="E738" s="177">
        <v>21</v>
      </c>
      <c r="F738" s="178"/>
      <c r="G738" s="179">
        <f>ROUND(E738*F738,2)</f>
        <v>0</v>
      </c>
      <c r="H738" s="178"/>
      <c r="I738" s="179">
        <f>ROUND(E738*H738,2)</f>
        <v>0</v>
      </c>
      <c r="J738" s="178"/>
      <c r="K738" s="179">
        <f>ROUND(E738*J738,2)</f>
        <v>0</v>
      </c>
      <c r="L738" s="179">
        <v>21</v>
      </c>
      <c r="M738" s="179">
        <f>G738*(1+L738/100)</f>
        <v>0</v>
      </c>
      <c r="N738" s="179">
        <v>0</v>
      </c>
      <c r="O738" s="179">
        <f>ROUND(E738*N738,2)</f>
        <v>0</v>
      </c>
      <c r="P738" s="179">
        <v>0</v>
      </c>
      <c r="Q738" s="179">
        <f>ROUND(E738*P738,2)</f>
        <v>0</v>
      </c>
      <c r="R738" s="179"/>
      <c r="S738" s="179" t="s">
        <v>342</v>
      </c>
      <c r="T738" s="180" t="s">
        <v>311</v>
      </c>
      <c r="U738" s="160">
        <v>0</v>
      </c>
      <c r="V738" s="160">
        <f>ROUND(E738*U738,2)</f>
        <v>0</v>
      </c>
      <c r="W738" s="160"/>
      <c r="X738" s="150"/>
      <c r="Y738" s="150"/>
      <c r="Z738" s="150"/>
      <c r="AA738" s="150"/>
      <c r="AB738" s="150"/>
      <c r="AC738" s="150"/>
      <c r="AD738" s="150"/>
      <c r="AE738" s="150"/>
      <c r="AF738" s="150"/>
      <c r="AG738" s="150" t="s">
        <v>358</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ht="22.5" outlineLevel="1" x14ac:dyDescent="0.2">
      <c r="A739" s="157"/>
      <c r="B739" s="158"/>
      <c r="C739" s="244" t="s">
        <v>3722</v>
      </c>
      <c r="D739" s="245"/>
      <c r="E739" s="245"/>
      <c r="F739" s="245"/>
      <c r="G739" s="245"/>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314</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81" t="str">
        <f>C739</f>
        <v>vestavné do systémového kovového podhledu M625x625, optický systém s tvrzeným oboustranně matovaným sklem,  index podání barev Ra&gt;90, 4000K, 4000 lm (dodávka vestaveb OS)</v>
      </c>
      <c r="BB739" s="150"/>
      <c r="BC739" s="150"/>
      <c r="BD739" s="150"/>
      <c r="BE739" s="150"/>
      <c r="BF739" s="150"/>
      <c r="BG739" s="150"/>
      <c r="BH739" s="150"/>
    </row>
    <row r="740" spans="1:60" outlineLevel="1" x14ac:dyDescent="0.2">
      <c r="A740" s="157"/>
      <c r="B740" s="158"/>
      <c r="C740" s="186" t="s">
        <v>3723</v>
      </c>
      <c r="D740" s="165"/>
      <c r="E740" s="166">
        <v>21</v>
      </c>
      <c r="F740" s="160"/>
      <c r="G740" s="160"/>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335</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246"/>
      <c r="D741" s="247"/>
      <c r="E741" s="247"/>
      <c r="F741" s="247"/>
      <c r="G741" s="247"/>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315</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74">
        <v>63</v>
      </c>
      <c r="B742" s="175" t="s">
        <v>3724</v>
      </c>
      <c r="C742" s="185" t="s">
        <v>3725</v>
      </c>
      <c r="D742" s="176" t="s">
        <v>929</v>
      </c>
      <c r="E742" s="177">
        <v>12</v>
      </c>
      <c r="F742" s="178"/>
      <c r="G742" s="179">
        <f>ROUND(E742*F742,2)</f>
        <v>0</v>
      </c>
      <c r="H742" s="178"/>
      <c r="I742" s="179">
        <f>ROUND(E742*H742,2)</f>
        <v>0</v>
      </c>
      <c r="J742" s="178"/>
      <c r="K742" s="179">
        <f>ROUND(E742*J742,2)</f>
        <v>0</v>
      </c>
      <c r="L742" s="179">
        <v>21</v>
      </c>
      <c r="M742" s="179">
        <f>G742*(1+L742/100)</f>
        <v>0</v>
      </c>
      <c r="N742" s="179">
        <v>0</v>
      </c>
      <c r="O742" s="179">
        <f>ROUND(E742*N742,2)</f>
        <v>0</v>
      </c>
      <c r="P742" s="179">
        <v>0</v>
      </c>
      <c r="Q742" s="179">
        <f>ROUND(E742*P742,2)</f>
        <v>0</v>
      </c>
      <c r="R742" s="179"/>
      <c r="S742" s="179" t="s">
        <v>342</v>
      </c>
      <c r="T742" s="180" t="s">
        <v>311</v>
      </c>
      <c r="U742" s="160">
        <v>0</v>
      </c>
      <c r="V742" s="160">
        <f>ROUND(E742*U742,2)</f>
        <v>0</v>
      </c>
      <c r="W742" s="160"/>
      <c r="X742" s="150"/>
      <c r="Y742" s="150"/>
      <c r="Z742" s="150"/>
      <c r="AA742" s="150"/>
      <c r="AB742" s="150"/>
      <c r="AC742" s="150"/>
      <c r="AD742" s="150"/>
      <c r="AE742" s="150"/>
      <c r="AF742" s="150"/>
      <c r="AG742" s="150" t="s">
        <v>358</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22.5" outlineLevel="1" x14ac:dyDescent="0.2">
      <c r="A743" s="157"/>
      <c r="B743" s="158"/>
      <c r="C743" s="244" t="s">
        <v>3726</v>
      </c>
      <c r="D743" s="245"/>
      <c r="E743" s="245"/>
      <c r="F743" s="245"/>
      <c r="G743" s="245"/>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314</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81" t="str">
        <f>C743</f>
        <v>vestavné do systémového kovového podhledu M625x625, optický systém s tvrzeným oboustranně matovaným sklem,  index podání barev Ra&gt;90, 4000K, 4000 lm,  stmívatelné systémem DALI, (dodávka vestaveb OS)</v>
      </c>
      <c r="BB743" s="150"/>
      <c r="BC743" s="150"/>
      <c r="BD743" s="150"/>
      <c r="BE743" s="150"/>
      <c r="BF743" s="150"/>
      <c r="BG743" s="150"/>
      <c r="BH743" s="150"/>
    </row>
    <row r="744" spans="1:60" outlineLevel="1" x14ac:dyDescent="0.2">
      <c r="A744" s="157"/>
      <c r="B744" s="158"/>
      <c r="C744" s="186" t="s">
        <v>3727</v>
      </c>
      <c r="D744" s="165"/>
      <c r="E744" s="166">
        <v>12</v>
      </c>
      <c r="F744" s="160"/>
      <c r="G744" s="160"/>
      <c r="H744" s="160"/>
      <c r="I744" s="160"/>
      <c r="J744" s="160"/>
      <c r="K744" s="160"/>
      <c r="L744" s="160"/>
      <c r="M744" s="160"/>
      <c r="N744" s="160"/>
      <c r="O744" s="160"/>
      <c r="P744" s="160"/>
      <c r="Q744" s="160"/>
      <c r="R744" s="160"/>
      <c r="S744" s="160"/>
      <c r="T744" s="160"/>
      <c r="U744" s="160"/>
      <c r="V744" s="160"/>
      <c r="W744" s="160"/>
      <c r="X744" s="150"/>
      <c r="Y744" s="150"/>
      <c r="Z744" s="150"/>
      <c r="AA744" s="150"/>
      <c r="AB744" s="150"/>
      <c r="AC744" s="150"/>
      <c r="AD744" s="150"/>
      <c r="AE744" s="150"/>
      <c r="AF744" s="150"/>
      <c r="AG744" s="150" t="s">
        <v>335</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46"/>
      <c r="D745" s="247"/>
      <c r="E745" s="247"/>
      <c r="F745" s="247"/>
      <c r="G745" s="247"/>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315</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74">
        <v>64</v>
      </c>
      <c r="B746" s="175" t="s">
        <v>3728</v>
      </c>
      <c r="C746" s="185" t="s">
        <v>3729</v>
      </c>
      <c r="D746" s="176" t="s">
        <v>929</v>
      </c>
      <c r="E746" s="177">
        <v>15</v>
      </c>
      <c r="F746" s="178"/>
      <c r="G746" s="179">
        <f>ROUND(E746*F746,2)</f>
        <v>0</v>
      </c>
      <c r="H746" s="178"/>
      <c r="I746" s="179">
        <f>ROUND(E746*H746,2)</f>
        <v>0</v>
      </c>
      <c r="J746" s="178"/>
      <c r="K746" s="179">
        <f>ROUND(E746*J746,2)</f>
        <v>0</v>
      </c>
      <c r="L746" s="179">
        <v>21</v>
      </c>
      <c r="M746" s="179">
        <f>G746*(1+L746/100)</f>
        <v>0</v>
      </c>
      <c r="N746" s="179">
        <v>0</v>
      </c>
      <c r="O746" s="179">
        <f>ROUND(E746*N746,2)</f>
        <v>0</v>
      </c>
      <c r="P746" s="179">
        <v>0</v>
      </c>
      <c r="Q746" s="179">
        <f>ROUND(E746*P746,2)</f>
        <v>0</v>
      </c>
      <c r="R746" s="179"/>
      <c r="S746" s="179" t="s">
        <v>342</v>
      </c>
      <c r="T746" s="180" t="s">
        <v>311</v>
      </c>
      <c r="U746" s="160">
        <v>0</v>
      </c>
      <c r="V746" s="160">
        <f>ROUND(E746*U746,2)</f>
        <v>0</v>
      </c>
      <c r="W746" s="160"/>
      <c r="X746" s="150"/>
      <c r="Y746" s="150"/>
      <c r="Z746" s="150"/>
      <c r="AA746" s="150"/>
      <c r="AB746" s="150"/>
      <c r="AC746" s="150"/>
      <c r="AD746" s="150"/>
      <c r="AE746" s="150"/>
      <c r="AF746" s="150"/>
      <c r="AG746" s="150" t="s">
        <v>358</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22.5" outlineLevel="1" x14ac:dyDescent="0.2">
      <c r="A747" s="157"/>
      <c r="B747" s="158"/>
      <c r="C747" s="244" t="s">
        <v>3730</v>
      </c>
      <c r="D747" s="245"/>
      <c r="E747" s="245"/>
      <c r="F747" s="245"/>
      <c r="G747" s="245"/>
      <c r="H747" s="160"/>
      <c r="I747" s="160"/>
      <c r="J747" s="160"/>
      <c r="K747" s="160"/>
      <c r="L747" s="160"/>
      <c r="M747" s="160"/>
      <c r="N747" s="160"/>
      <c r="O747" s="160"/>
      <c r="P747" s="160"/>
      <c r="Q747" s="160"/>
      <c r="R747" s="160"/>
      <c r="S747" s="160"/>
      <c r="T747" s="160"/>
      <c r="U747" s="160"/>
      <c r="V747" s="160"/>
      <c r="W747" s="160"/>
      <c r="X747" s="150"/>
      <c r="Y747" s="150"/>
      <c r="Z747" s="150"/>
      <c r="AA747" s="150"/>
      <c r="AB747" s="150"/>
      <c r="AC747" s="150"/>
      <c r="AD747" s="150"/>
      <c r="AE747" s="150"/>
      <c r="AF747" s="150"/>
      <c r="AG747" s="150" t="s">
        <v>314</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81" t="str">
        <f>C747</f>
        <v>vestavěné do příčky, kovové tělo, difuzor z tvrzeného skla, včetně příslušného piktogramu, LED 24x0,2W, 224lm, IP66, 391x174x59,5 mm, (dodávka vestaveb OS)</v>
      </c>
      <c r="BB747" s="150"/>
      <c r="BC747" s="150"/>
      <c r="BD747" s="150"/>
      <c r="BE747" s="150"/>
      <c r="BF747" s="150"/>
      <c r="BG747" s="150"/>
      <c r="BH747" s="150"/>
    </row>
    <row r="748" spans="1:60" outlineLevel="1" x14ac:dyDescent="0.2">
      <c r="A748" s="157"/>
      <c r="B748" s="158"/>
      <c r="C748" s="186" t="s">
        <v>3731</v>
      </c>
      <c r="D748" s="165"/>
      <c r="E748" s="166">
        <v>15</v>
      </c>
      <c r="F748" s="160"/>
      <c r="G748" s="160"/>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335</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246"/>
      <c r="D749" s="247"/>
      <c r="E749" s="247"/>
      <c r="F749" s="247"/>
      <c r="G749" s="247"/>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315</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74">
        <v>65</v>
      </c>
      <c r="B750" s="175" t="s">
        <v>3732</v>
      </c>
      <c r="C750" s="185" t="s">
        <v>3733</v>
      </c>
      <c r="D750" s="176" t="s">
        <v>3417</v>
      </c>
      <c r="E750" s="177">
        <v>1</v>
      </c>
      <c r="F750" s="178"/>
      <c r="G750" s="179">
        <f>ROUND(E750*F750,2)</f>
        <v>0</v>
      </c>
      <c r="H750" s="178"/>
      <c r="I750" s="179">
        <f>ROUND(E750*H750,2)</f>
        <v>0</v>
      </c>
      <c r="J750" s="178"/>
      <c r="K750" s="179">
        <f>ROUND(E750*J750,2)</f>
        <v>0</v>
      </c>
      <c r="L750" s="179">
        <v>21</v>
      </c>
      <c r="M750" s="179">
        <f>G750*(1+L750/100)</f>
        <v>0</v>
      </c>
      <c r="N750" s="179">
        <v>0</v>
      </c>
      <c r="O750" s="179">
        <f>ROUND(E750*N750,2)</f>
        <v>0</v>
      </c>
      <c r="P750" s="179">
        <v>0</v>
      </c>
      <c r="Q750" s="179">
        <f>ROUND(E750*P750,2)</f>
        <v>0</v>
      </c>
      <c r="R750" s="179"/>
      <c r="S750" s="179" t="s">
        <v>342</v>
      </c>
      <c r="T750" s="180" t="s">
        <v>311</v>
      </c>
      <c r="U750" s="160">
        <v>0</v>
      </c>
      <c r="V750" s="160">
        <f>ROUND(E750*U750,2)</f>
        <v>0</v>
      </c>
      <c r="W750" s="160"/>
      <c r="X750" s="150"/>
      <c r="Y750" s="150"/>
      <c r="Z750" s="150"/>
      <c r="AA750" s="150"/>
      <c r="AB750" s="150"/>
      <c r="AC750" s="150"/>
      <c r="AD750" s="150"/>
      <c r="AE750" s="150"/>
      <c r="AF750" s="150"/>
      <c r="AG750" s="150" t="s">
        <v>358</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186" t="s">
        <v>3734</v>
      </c>
      <c r="D751" s="165"/>
      <c r="E751" s="166">
        <v>1</v>
      </c>
      <c r="F751" s="160"/>
      <c r="G751" s="160"/>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335</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246"/>
      <c r="D752" s="247"/>
      <c r="E752" s="247"/>
      <c r="F752" s="247"/>
      <c r="G752" s="247"/>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315</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33" x14ac:dyDescent="0.2">
      <c r="A753" s="5"/>
      <c r="B753" s="6"/>
      <c r="C753" s="187"/>
      <c r="D753" s="8"/>
      <c r="E753" s="5"/>
      <c r="F753" s="5"/>
      <c r="G753" s="5"/>
      <c r="H753" s="5"/>
      <c r="I753" s="5"/>
      <c r="J753" s="5"/>
      <c r="K753" s="5"/>
      <c r="L753" s="5"/>
      <c r="M753" s="5"/>
      <c r="N753" s="5"/>
      <c r="O753" s="5"/>
      <c r="P753" s="5"/>
      <c r="Q753" s="5"/>
      <c r="R753" s="5"/>
      <c r="S753" s="5"/>
      <c r="T753" s="5"/>
      <c r="U753" s="5"/>
      <c r="V753" s="5"/>
      <c r="W753" s="5"/>
      <c r="AE753">
        <v>15</v>
      </c>
      <c r="AF753">
        <v>21</v>
      </c>
    </row>
    <row r="754" spans="1:33" x14ac:dyDescent="0.2">
      <c r="A754" s="153"/>
      <c r="B754" s="154" t="s">
        <v>29</v>
      </c>
      <c r="C754" s="188"/>
      <c r="D754" s="155"/>
      <c r="E754" s="156"/>
      <c r="F754" s="156"/>
      <c r="G754" s="183">
        <f>G8+G29+G38+G44+G88+G729</f>
        <v>0</v>
      </c>
      <c r="H754" s="5"/>
      <c r="I754" s="5"/>
      <c r="J754" s="5"/>
      <c r="K754" s="5"/>
      <c r="L754" s="5"/>
      <c r="M754" s="5"/>
      <c r="N754" s="5"/>
      <c r="O754" s="5"/>
      <c r="P754" s="5"/>
      <c r="Q754" s="5"/>
      <c r="R754" s="5"/>
      <c r="S754" s="5"/>
      <c r="T754" s="5"/>
      <c r="U754" s="5"/>
      <c r="V754" s="5"/>
      <c r="W754" s="5"/>
      <c r="AE754">
        <f>SUMIF(L7:L752,AE753,G7:G752)</f>
        <v>0</v>
      </c>
      <c r="AF754">
        <f>SUMIF(L7:L752,AF753,G7:G752)</f>
        <v>0</v>
      </c>
      <c r="AG754" t="s">
        <v>354</v>
      </c>
    </row>
    <row r="755" spans="1:33" x14ac:dyDescent="0.2">
      <c r="A755" s="261" t="s">
        <v>1295</v>
      </c>
      <c r="B755" s="261"/>
      <c r="C755" s="187"/>
      <c r="D755" s="8"/>
      <c r="E755" s="5"/>
      <c r="F755" s="5"/>
      <c r="G755" s="5"/>
      <c r="H755" s="5"/>
      <c r="I755" s="5"/>
      <c r="J755" s="5"/>
      <c r="K755" s="5"/>
      <c r="L755" s="5"/>
      <c r="M755" s="5"/>
      <c r="N755" s="5"/>
      <c r="O755" s="5"/>
      <c r="P755" s="5"/>
      <c r="Q755" s="5"/>
      <c r="R755" s="5"/>
      <c r="S755" s="5"/>
      <c r="T755" s="5"/>
      <c r="U755" s="5"/>
      <c r="V755" s="5"/>
      <c r="W755" s="5"/>
    </row>
    <row r="756" spans="1:33" x14ac:dyDescent="0.2">
      <c r="A756" s="5"/>
      <c r="B756" s="6" t="s">
        <v>1296</v>
      </c>
      <c r="C756" s="187" t="s">
        <v>1297</v>
      </c>
      <c r="D756" s="8"/>
      <c r="E756" s="5"/>
      <c r="F756" s="5"/>
      <c r="G756" s="5"/>
      <c r="H756" s="5"/>
      <c r="I756" s="5"/>
      <c r="J756" s="5"/>
      <c r="K756" s="5"/>
      <c r="L756" s="5"/>
      <c r="M756" s="5"/>
      <c r="N756" s="5"/>
      <c r="O756" s="5"/>
      <c r="P756" s="5"/>
      <c r="Q756" s="5"/>
      <c r="R756" s="5"/>
      <c r="S756" s="5"/>
      <c r="T756" s="5"/>
      <c r="U756" s="5"/>
      <c r="V756" s="5"/>
      <c r="W756" s="5"/>
      <c r="AG756" t="s">
        <v>1298</v>
      </c>
    </row>
    <row r="757" spans="1:33" x14ac:dyDescent="0.2">
      <c r="A757" s="5"/>
      <c r="B757" s="6" t="s">
        <v>1299</v>
      </c>
      <c r="C757" s="187" t="s">
        <v>1300</v>
      </c>
      <c r="D757" s="8"/>
      <c r="E757" s="5"/>
      <c r="F757" s="5"/>
      <c r="G757" s="5"/>
      <c r="H757" s="5"/>
      <c r="I757" s="5"/>
      <c r="J757" s="5"/>
      <c r="K757" s="5"/>
      <c r="L757" s="5"/>
      <c r="M757" s="5"/>
      <c r="N757" s="5"/>
      <c r="O757" s="5"/>
      <c r="P757" s="5"/>
      <c r="Q757" s="5"/>
      <c r="R757" s="5"/>
      <c r="S757" s="5"/>
      <c r="T757" s="5"/>
      <c r="U757" s="5"/>
      <c r="V757" s="5"/>
      <c r="W757" s="5"/>
      <c r="AG757" t="s">
        <v>1301</v>
      </c>
    </row>
    <row r="758" spans="1:33" x14ac:dyDescent="0.2">
      <c r="A758" s="5"/>
      <c r="B758" s="6"/>
      <c r="C758" s="187" t="s">
        <v>1302</v>
      </c>
      <c r="D758" s="8"/>
      <c r="E758" s="5"/>
      <c r="F758" s="5"/>
      <c r="G758" s="5"/>
      <c r="H758" s="5"/>
      <c r="I758" s="5"/>
      <c r="J758" s="5"/>
      <c r="K758" s="5"/>
      <c r="L758" s="5"/>
      <c r="M758" s="5"/>
      <c r="N758" s="5"/>
      <c r="O758" s="5"/>
      <c r="P758" s="5"/>
      <c r="Q758" s="5"/>
      <c r="R758" s="5"/>
      <c r="S758" s="5"/>
      <c r="T758" s="5"/>
      <c r="U758" s="5"/>
      <c r="V758" s="5"/>
      <c r="W758" s="5"/>
      <c r="AG758" t="s">
        <v>1303</v>
      </c>
    </row>
    <row r="759" spans="1:33" x14ac:dyDescent="0.2">
      <c r="A759" s="5"/>
      <c r="B759" s="6"/>
      <c r="C759" s="187"/>
      <c r="D759" s="8"/>
      <c r="E759" s="5"/>
      <c r="F759" s="5"/>
      <c r="G759" s="5"/>
      <c r="H759" s="5"/>
      <c r="I759" s="5"/>
      <c r="J759" s="5"/>
      <c r="K759" s="5"/>
      <c r="L759" s="5"/>
      <c r="M759" s="5"/>
      <c r="N759" s="5"/>
      <c r="O759" s="5"/>
      <c r="P759" s="5"/>
      <c r="Q759" s="5"/>
      <c r="R759" s="5"/>
      <c r="S759" s="5"/>
      <c r="T759" s="5"/>
      <c r="U759" s="5"/>
      <c r="V759" s="5"/>
      <c r="W759" s="5"/>
    </row>
    <row r="760" spans="1:33" x14ac:dyDescent="0.2">
      <c r="C760" s="189"/>
      <c r="D760" s="141"/>
      <c r="AG760" t="s">
        <v>355</v>
      </c>
    </row>
    <row r="761" spans="1:33" x14ac:dyDescent="0.2">
      <c r="D761" s="141"/>
    </row>
    <row r="762" spans="1:33" x14ac:dyDescent="0.2">
      <c r="D762" s="141"/>
    </row>
    <row r="763" spans="1:33" x14ac:dyDescent="0.2">
      <c r="D763" s="141"/>
    </row>
    <row r="764" spans="1:33" x14ac:dyDescent="0.2">
      <c r="D764" s="141"/>
    </row>
    <row r="765" spans="1:33" x14ac:dyDescent="0.2">
      <c r="D765" s="141"/>
    </row>
    <row r="766" spans="1:33" x14ac:dyDescent="0.2">
      <c r="D766" s="141"/>
    </row>
    <row r="767" spans="1:33" x14ac:dyDescent="0.2">
      <c r="D767" s="141"/>
    </row>
    <row r="768" spans="1:33"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55">
    <mergeCell ref="A1:G1"/>
    <mergeCell ref="C2:G2"/>
    <mergeCell ref="C3:G3"/>
    <mergeCell ref="C4:G4"/>
    <mergeCell ref="A755:B755"/>
    <mergeCell ref="C10:G10"/>
    <mergeCell ref="C28:G28"/>
    <mergeCell ref="C32:G32"/>
    <mergeCell ref="C34:G34"/>
    <mergeCell ref="C35:G35"/>
    <mergeCell ref="C77:G77"/>
    <mergeCell ref="C79:G79"/>
    <mergeCell ref="C82:G82"/>
    <mergeCell ref="C87:G87"/>
    <mergeCell ref="C90:G90"/>
    <mergeCell ref="C97:G97"/>
    <mergeCell ref="C37:G37"/>
    <mergeCell ref="C43:G43"/>
    <mergeCell ref="C63:G63"/>
    <mergeCell ref="C65:G65"/>
    <mergeCell ref="C72:G72"/>
    <mergeCell ref="C74:G74"/>
    <mergeCell ref="C124:G124"/>
    <mergeCell ref="C143:G143"/>
    <mergeCell ref="C163:G163"/>
    <mergeCell ref="C165:G165"/>
    <mergeCell ref="C183:G183"/>
    <mergeCell ref="C185:G185"/>
    <mergeCell ref="C99:G99"/>
    <mergeCell ref="C118:G118"/>
    <mergeCell ref="C120:G120"/>
    <mergeCell ref="C121:G121"/>
    <mergeCell ref="C122:G122"/>
    <mergeCell ref="C123:G123"/>
    <mergeCell ref="C221:G221"/>
    <mergeCell ref="C223:G223"/>
    <mergeCell ref="C225:G225"/>
    <mergeCell ref="C226:G226"/>
    <mergeCell ref="C227:G227"/>
    <mergeCell ref="C228:G228"/>
    <mergeCell ref="C187:G187"/>
    <mergeCell ref="C207:G207"/>
    <mergeCell ref="C209:G209"/>
    <mergeCell ref="C211:G211"/>
    <mergeCell ref="C215:G215"/>
    <mergeCell ref="C219:G219"/>
    <mergeCell ref="C237:G237"/>
    <mergeCell ref="C238:G238"/>
    <mergeCell ref="C240:G240"/>
    <mergeCell ref="C242:G242"/>
    <mergeCell ref="C243:G243"/>
    <mergeCell ref="C244:G244"/>
    <mergeCell ref="C229:G229"/>
    <mergeCell ref="C230:G230"/>
    <mergeCell ref="C231:G231"/>
    <mergeCell ref="C233:G233"/>
    <mergeCell ref="C235:G235"/>
    <mergeCell ref="C236:G236"/>
    <mergeCell ref="C253:G253"/>
    <mergeCell ref="C254:G254"/>
    <mergeCell ref="C255:G255"/>
    <mergeCell ref="C257:G257"/>
    <mergeCell ref="C259:G259"/>
    <mergeCell ref="C260:G260"/>
    <mergeCell ref="C245:G245"/>
    <mergeCell ref="C247:G247"/>
    <mergeCell ref="C249:G249"/>
    <mergeCell ref="C250:G250"/>
    <mergeCell ref="C251:G251"/>
    <mergeCell ref="C252:G252"/>
    <mergeCell ref="C269:G269"/>
    <mergeCell ref="C270:G270"/>
    <mergeCell ref="C271:G271"/>
    <mergeCell ref="C272:G272"/>
    <mergeCell ref="C275:G275"/>
    <mergeCell ref="C277:G277"/>
    <mergeCell ref="C261:G261"/>
    <mergeCell ref="C262:G262"/>
    <mergeCell ref="C263:G263"/>
    <mergeCell ref="C264:G264"/>
    <mergeCell ref="C266:G266"/>
    <mergeCell ref="C268:G268"/>
    <mergeCell ref="C287:G287"/>
    <mergeCell ref="C288:G288"/>
    <mergeCell ref="C289:G289"/>
    <mergeCell ref="C290:G290"/>
    <mergeCell ref="C293:G293"/>
    <mergeCell ref="C295:G295"/>
    <mergeCell ref="C278:G278"/>
    <mergeCell ref="C279:G279"/>
    <mergeCell ref="C280:G280"/>
    <mergeCell ref="C281:G281"/>
    <mergeCell ref="C284:G284"/>
    <mergeCell ref="C286:G286"/>
    <mergeCell ref="C305:G305"/>
    <mergeCell ref="C306:G306"/>
    <mergeCell ref="C307:G307"/>
    <mergeCell ref="C308:G308"/>
    <mergeCell ref="C311:G311"/>
    <mergeCell ref="C313:G313"/>
    <mergeCell ref="C296:G296"/>
    <mergeCell ref="C297:G297"/>
    <mergeCell ref="C298:G298"/>
    <mergeCell ref="C299:G299"/>
    <mergeCell ref="C302:G302"/>
    <mergeCell ref="C304:G304"/>
    <mergeCell ref="C323:G323"/>
    <mergeCell ref="C324:G324"/>
    <mergeCell ref="C325:G325"/>
    <mergeCell ref="C326:G326"/>
    <mergeCell ref="C327:G327"/>
    <mergeCell ref="C328:G328"/>
    <mergeCell ref="C314:G314"/>
    <mergeCell ref="C315:G315"/>
    <mergeCell ref="C316:G316"/>
    <mergeCell ref="C317:G317"/>
    <mergeCell ref="C320:G320"/>
    <mergeCell ref="C322:G322"/>
    <mergeCell ref="C337:G337"/>
    <mergeCell ref="C338:G338"/>
    <mergeCell ref="C339:G339"/>
    <mergeCell ref="C340:G340"/>
    <mergeCell ref="C342:G342"/>
    <mergeCell ref="C344:G344"/>
    <mergeCell ref="C329:G329"/>
    <mergeCell ref="C330:G330"/>
    <mergeCell ref="C332:G332"/>
    <mergeCell ref="C334:G334"/>
    <mergeCell ref="C335:G335"/>
    <mergeCell ref="C336:G336"/>
    <mergeCell ref="C353:G353"/>
    <mergeCell ref="C355:G355"/>
    <mergeCell ref="C356:G356"/>
    <mergeCell ref="C357:G357"/>
    <mergeCell ref="C358:G358"/>
    <mergeCell ref="C359:G359"/>
    <mergeCell ref="C345:G345"/>
    <mergeCell ref="C346:G346"/>
    <mergeCell ref="C347:G347"/>
    <mergeCell ref="C348:G348"/>
    <mergeCell ref="C349:G349"/>
    <mergeCell ref="C351:G351"/>
    <mergeCell ref="C368:G368"/>
    <mergeCell ref="C369:G369"/>
    <mergeCell ref="C370:G370"/>
    <mergeCell ref="C372:G372"/>
    <mergeCell ref="C374:G374"/>
    <mergeCell ref="C375:G375"/>
    <mergeCell ref="C360:G360"/>
    <mergeCell ref="C362:G362"/>
    <mergeCell ref="C364:G364"/>
    <mergeCell ref="C365:G365"/>
    <mergeCell ref="C366:G366"/>
    <mergeCell ref="C367:G367"/>
    <mergeCell ref="C383:G383"/>
    <mergeCell ref="C385:G385"/>
    <mergeCell ref="C386:G386"/>
    <mergeCell ref="C387:G387"/>
    <mergeCell ref="C388:G388"/>
    <mergeCell ref="C389:G389"/>
    <mergeCell ref="C376:G376"/>
    <mergeCell ref="C377:G377"/>
    <mergeCell ref="C378:G378"/>
    <mergeCell ref="C379:G379"/>
    <mergeCell ref="C380:G380"/>
    <mergeCell ref="C381:G381"/>
    <mergeCell ref="C398:G398"/>
    <mergeCell ref="C400:G400"/>
    <mergeCell ref="C402:G402"/>
    <mergeCell ref="C403:G403"/>
    <mergeCell ref="C404:G404"/>
    <mergeCell ref="C405:G405"/>
    <mergeCell ref="C390:G390"/>
    <mergeCell ref="C392:G392"/>
    <mergeCell ref="C394:G394"/>
    <mergeCell ref="C395:G395"/>
    <mergeCell ref="C396:G396"/>
    <mergeCell ref="C397:G397"/>
    <mergeCell ref="C414:G414"/>
    <mergeCell ref="C415:G415"/>
    <mergeCell ref="C416:G416"/>
    <mergeCell ref="C417:G417"/>
    <mergeCell ref="C418:G418"/>
    <mergeCell ref="C420:G420"/>
    <mergeCell ref="C406:G406"/>
    <mergeCell ref="C407:G407"/>
    <mergeCell ref="C408:G408"/>
    <mergeCell ref="C410:G410"/>
    <mergeCell ref="C412:G412"/>
    <mergeCell ref="C413:G413"/>
    <mergeCell ref="C432:G432"/>
    <mergeCell ref="C433:G433"/>
    <mergeCell ref="C434:G434"/>
    <mergeCell ref="C435:G435"/>
    <mergeCell ref="C436:G436"/>
    <mergeCell ref="C437:G437"/>
    <mergeCell ref="C422:G422"/>
    <mergeCell ref="C424:G424"/>
    <mergeCell ref="C426:G426"/>
    <mergeCell ref="C428:G428"/>
    <mergeCell ref="C430:G430"/>
    <mergeCell ref="C431:G431"/>
    <mergeCell ref="C444:G444"/>
    <mergeCell ref="C445:G445"/>
    <mergeCell ref="C446:G446"/>
    <mergeCell ref="C447:G447"/>
    <mergeCell ref="C448:G448"/>
    <mergeCell ref="C449:G449"/>
    <mergeCell ref="C438:G438"/>
    <mergeCell ref="C439:G439"/>
    <mergeCell ref="C440:G440"/>
    <mergeCell ref="C441:G441"/>
    <mergeCell ref="C442:G442"/>
    <mergeCell ref="C443:G443"/>
    <mergeCell ref="C456:G456"/>
    <mergeCell ref="C457:G457"/>
    <mergeCell ref="C458:G458"/>
    <mergeCell ref="C459:G459"/>
    <mergeCell ref="C460:G460"/>
    <mergeCell ref="C461:G461"/>
    <mergeCell ref="C450:G450"/>
    <mergeCell ref="C451:G451"/>
    <mergeCell ref="C452:G452"/>
    <mergeCell ref="C453:G453"/>
    <mergeCell ref="C454:G454"/>
    <mergeCell ref="C455:G455"/>
    <mergeCell ref="C471:G471"/>
    <mergeCell ref="C472:G472"/>
    <mergeCell ref="C473:G473"/>
    <mergeCell ref="C474:G474"/>
    <mergeCell ref="C475:G475"/>
    <mergeCell ref="C476:G476"/>
    <mergeCell ref="C462:G462"/>
    <mergeCell ref="C463:G463"/>
    <mergeCell ref="C465:G465"/>
    <mergeCell ref="C467:G467"/>
    <mergeCell ref="C469:G469"/>
    <mergeCell ref="C470:G470"/>
    <mergeCell ref="C483:G483"/>
    <mergeCell ref="C484:G484"/>
    <mergeCell ref="C485:G485"/>
    <mergeCell ref="C486:G486"/>
    <mergeCell ref="C487:G487"/>
    <mergeCell ref="C488:G488"/>
    <mergeCell ref="C477:G477"/>
    <mergeCell ref="C478:G478"/>
    <mergeCell ref="C479:G479"/>
    <mergeCell ref="C480:G480"/>
    <mergeCell ref="C481:G481"/>
    <mergeCell ref="C482:G482"/>
    <mergeCell ref="C495:G495"/>
    <mergeCell ref="C496:G496"/>
    <mergeCell ref="C497:G497"/>
    <mergeCell ref="C498:G498"/>
    <mergeCell ref="C499:G499"/>
    <mergeCell ref="C500:G500"/>
    <mergeCell ref="C489:G489"/>
    <mergeCell ref="C490:G490"/>
    <mergeCell ref="C491:G491"/>
    <mergeCell ref="C492:G492"/>
    <mergeCell ref="C493:G493"/>
    <mergeCell ref="C494:G494"/>
    <mergeCell ref="C511:G511"/>
    <mergeCell ref="C512:G512"/>
    <mergeCell ref="C513:G513"/>
    <mergeCell ref="C514:G514"/>
    <mergeCell ref="C515:G515"/>
    <mergeCell ref="C517:G517"/>
    <mergeCell ref="C501:G501"/>
    <mergeCell ref="C502:G502"/>
    <mergeCell ref="C504:G504"/>
    <mergeCell ref="C506:G506"/>
    <mergeCell ref="C508:G508"/>
    <mergeCell ref="C509:G509"/>
    <mergeCell ref="C525:G525"/>
    <mergeCell ref="C526:G526"/>
    <mergeCell ref="C527:G527"/>
    <mergeCell ref="C528:G528"/>
    <mergeCell ref="C529:G529"/>
    <mergeCell ref="C531:G531"/>
    <mergeCell ref="C519:G519"/>
    <mergeCell ref="C520:G520"/>
    <mergeCell ref="C521:G521"/>
    <mergeCell ref="C522:G522"/>
    <mergeCell ref="C523:G523"/>
    <mergeCell ref="C524:G524"/>
    <mergeCell ref="C541:G541"/>
    <mergeCell ref="C542:G542"/>
    <mergeCell ref="C543:G543"/>
    <mergeCell ref="C545:G545"/>
    <mergeCell ref="C547:G547"/>
    <mergeCell ref="C548:G548"/>
    <mergeCell ref="C533:G533"/>
    <mergeCell ref="C534:G534"/>
    <mergeCell ref="C535:G535"/>
    <mergeCell ref="C536:G536"/>
    <mergeCell ref="C538:G538"/>
    <mergeCell ref="C540:G540"/>
    <mergeCell ref="C555:G555"/>
    <mergeCell ref="C556:G556"/>
    <mergeCell ref="C557:G557"/>
    <mergeCell ref="C558:G558"/>
    <mergeCell ref="C559:G559"/>
    <mergeCell ref="C560:G560"/>
    <mergeCell ref="C549:G549"/>
    <mergeCell ref="C550:G550"/>
    <mergeCell ref="C551:G551"/>
    <mergeCell ref="C552:G552"/>
    <mergeCell ref="C553:G553"/>
    <mergeCell ref="C554:G554"/>
    <mergeCell ref="C571:G571"/>
    <mergeCell ref="C572:G572"/>
    <mergeCell ref="C573:G573"/>
    <mergeCell ref="C574:G574"/>
    <mergeCell ref="C575:G575"/>
    <mergeCell ref="C576:G576"/>
    <mergeCell ref="C561:G561"/>
    <mergeCell ref="C562:G562"/>
    <mergeCell ref="C563:G563"/>
    <mergeCell ref="C564:G564"/>
    <mergeCell ref="C568:G568"/>
    <mergeCell ref="C570:G570"/>
    <mergeCell ref="C583:G583"/>
    <mergeCell ref="C584:G584"/>
    <mergeCell ref="C585:G585"/>
    <mergeCell ref="C586:G586"/>
    <mergeCell ref="C590:G590"/>
    <mergeCell ref="C592:G592"/>
    <mergeCell ref="C577:G577"/>
    <mergeCell ref="C578:G578"/>
    <mergeCell ref="C579:G579"/>
    <mergeCell ref="C580:G580"/>
    <mergeCell ref="C581:G581"/>
    <mergeCell ref="C582:G582"/>
    <mergeCell ref="C599:G599"/>
    <mergeCell ref="C600:G600"/>
    <mergeCell ref="C601:G601"/>
    <mergeCell ref="C602:G602"/>
    <mergeCell ref="C603:G603"/>
    <mergeCell ref="C604:G604"/>
    <mergeCell ref="C593:G593"/>
    <mergeCell ref="C594:G594"/>
    <mergeCell ref="C595:G595"/>
    <mergeCell ref="C596:G596"/>
    <mergeCell ref="C597:G597"/>
    <mergeCell ref="C598:G598"/>
    <mergeCell ref="C614:G614"/>
    <mergeCell ref="C615:G615"/>
    <mergeCell ref="C616:G616"/>
    <mergeCell ref="C617:G617"/>
    <mergeCell ref="C618:G618"/>
    <mergeCell ref="C619:G619"/>
    <mergeCell ref="C605:G605"/>
    <mergeCell ref="C606:G606"/>
    <mergeCell ref="C607:G607"/>
    <mergeCell ref="C608:G608"/>
    <mergeCell ref="C609:G609"/>
    <mergeCell ref="C612:G612"/>
    <mergeCell ref="C626:G626"/>
    <mergeCell ref="C627:G627"/>
    <mergeCell ref="C628:G628"/>
    <mergeCell ref="C629:G629"/>
    <mergeCell ref="C630:G630"/>
    <mergeCell ref="C634:G634"/>
    <mergeCell ref="C620:G620"/>
    <mergeCell ref="C621:G621"/>
    <mergeCell ref="C622:G622"/>
    <mergeCell ref="C623:G623"/>
    <mergeCell ref="C624:G624"/>
    <mergeCell ref="C625:G625"/>
    <mergeCell ref="C642:G642"/>
    <mergeCell ref="C643:G643"/>
    <mergeCell ref="C644:G644"/>
    <mergeCell ref="C645:G645"/>
    <mergeCell ref="C646:G646"/>
    <mergeCell ref="C647:G647"/>
    <mergeCell ref="C636:G636"/>
    <mergeCell ref="C637:G637"/>
    <mergeCell ref="C638:G638"/>
    <mergeCell ref="C639:G639"/>
    <mergeCell ref="C640:G640"/>
    <mergeCell ref="C641:G641"/>
    <mergeCell ref="C657:G657"/>
    <mergeCell ref="C659:G659"/>
    <mergeCell ref="C660:G660"/>
    <mergeCell ref="C661:G661"/>
    <mergeCell ref="C662:G662"/>
    <mergeCell ref="C663:G663"/>
    <mergeCell ref="C648:G648"/>
    <mergeCell ref="C649:G649"/>
    <mergeCell ref="C650:G650"/>
    <mergeCell ref="C651:G651"/>
    <mergeCell ref="C652:G652"/>
    <mergeCell ref="C653:G653"/>
    <mergeCell ref="C670:G670"/>
    <mergeCell ref="C671:G671"/>
    <mergeCell ref="C672:G672"/>
    <mergeCell ref="C673:G673"/>
    <mergeCell ref="C674:G674"/>
    <mergeCell ref="C675:G675"/>
    <mergeCell ref="C664:G664"/>
    <mergeCell ref="C665:G665"/>
    <mergeCell ref="C666:G666"/>
    <mergeCell ref="C667:G667"/>
    <mergeCell ref="C668:G668"/>
    <mergeCell ref="C669:G669"/>
    <mergeCell ref="C686:G686"/>
    <mergeCell ref="C687:G687"/>
    <mergeCell ref="C688:G688"/>
    <mergeCell ref="C689:G689"/>
    <mergeCell ref="C690:G690"/>
    <mergeCell ref="C691:G691"/>
    <mergeCell ref="C679:G679"/>
    <mergeCell ref="C681:G681"/>
    <mergeCell ref="C682:G682"/>
    <mergeCell ref="C683:G683"/>
    <mergeCell ref="C684:G684"/>
    <mergeCell ref="C685:G685"/>
    <mergeCell ref="C701:G701"/>
    <mergeCell ref="C703:G703"/>
    <mergeCell ref="C704:G704"/>
    <mergeCell ref="C705:G705"/>
    <mergeCell ref="C706:G706"/>
    <mergeCell ref="C707:G707"/>
    <mergeCell ref="C692:G692"/>
    <mergeCell ref="C693:G693"/>
    <mergeCell ref="C694:G694"/>
    <mergeCell ref="C695:G695"/>
    <mergeCell ref="C696:G696"/>
    <mergeCell ref="C697:G697"/>
    <mergeCell ref="C714:G714"/>
    <mergeCell ref="C715:G715"/>
    <mergeCell ref="C716:G716"/>
    <mergeCell ref="C717:G717"/>
    <mergeCell ref="C718:G718"/>
    <mergeCell ref="C719:G719"/>
    <mergeCell ref="C708:G708"/>
    <mergeCell ref="C709:G709"/>
    <mergeCell ref="C710:G710"/>
    <mergeCell ref="C711:G711"/>
    <mergeCell ref="C712:G712"/>
    <mergeCell ref="C713:G713"/>
    <mergeCell ref="C752:G752"/>
    <mergeCell ref="C739:G739"/>
    <mergeCell ref="C741:G741"/>
    <mergeCell ref="C743:G743"/>
    <mergeCell ref="C745:G745"/>
    <mergeCell ref="C747:G747"/>
    <mergeCell ref="C749:G749"/>
    <mergeCell ref="C722:G722"/>
    <mergeCell ref="C728:G728"/>
    <mergeCell ref="C731:G731"/>
    <mergeCell ref="C733:G733"/>
    <mergeCell ref="C735:G735"/>
    <mergeCell ref="C737:G73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75</v>
      </c>
      <c r="C3" s="249" t="s">
        <v>76</v>
      </c>
      <c r="D3" s="250"/>
      <c r="E3" s="250"/>
      <c r="F3" s="250"/>
      <c r="G3" s="251"/>
      <c r="AC3" s="89" t="s">
        <v>3277</v>
      </c>
      <c r="AG3" t="s">
        <v>283</v>
      </c>
    </row>
    <row r="4" spans="1:60" ht="24.95" customHeight="1" x14ac:dyDescent="0.2">
      <c r="A4" s="143" t="s">
        <v>9</v>
      </c>
      <c r="B4" s="144" t="s">
        <v>79</v>
      </c>
      <c r="C4" s="252" t="s">
        <v>80</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92</v>
      </c>
      <c r="C8" s="184" t="s">
        <v>96</v>
      </c>
      <c r="D8" s="170"/>
      <c r="E8" s="171"/>
      <c r="F8" s="172"/>
      <c r="G8" s="172">
        <f>SUMIF(AG9:AG282,"&lt;&gt;NOR",G9:G282)</f>
        <v>0</v>
      </c>
      <c r="H8" s="172"/>
      <c r="I8" s="172">
        <f>SUM(I9:I282)</f>
        <v>0</v>
      </c>
      <c r="J8" s="172"/>
      <c r="K8" s="172">
        <f>SUM(K9:K282)</f>
        <v>0</v>
      </c>
      <c r="L8" s="172"/>
      <c r="M8" s="172">
        <f>SUM(M9:M282)</f>
        <v>0</v>
      </c>
      <c r="N8" s="172"/>
      <c r="O8" s="172">
        <f>SUM(O9:O282)</f>
        <v>0</v>
      </c>
      <c r="P8" s="172"/>
      <c r="Q8" s="172">
        <f>SUM(Q9:Q282)</f>
        <v>0</v>
      </c>
      <c r="R8" s="172"/>
      <c r="S8" s="172"/>
      <c r="T8" s="173"/>
      <c r="U8" s="167"/>
      <c r="V8" s="167">
        <f>SUM(V9:V282)</f>
        <v>0</v>
      </c>
      <c r="W8" s="167"/>
      <c r="AG8" t="s">
        <v>306</v>
      </c>
    </row>
    <row r="9" spans="1:60" ht="22.5" outlineLevel="1" x14ac:dyDescent="0.2">
      <c r="A9" s="174">
        <v>1</v>
      </c>
      <c r="B9" s="175" t="s">
        <v>3735</v>
      </c>
      <c r="C9" s="185" t="s">
        <v>3736</v>
      </c>
      <c r="D9" s="176" t="s">
        <v>929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3737</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3738</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3739</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3740</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335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3741</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3742</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3743</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335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3744</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3745</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57"/>
      <c r="B19" s="158"/>
      <c r="C19" s="186" t="s">
        <v>3746</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3747</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335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3748</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335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3749</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3750</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335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3751</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335</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3752</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335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3753</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335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57"/>
      <c r="B27" s="158"/>
      <c r="C27" s="186" t="s">
        <v>3754</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335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3755</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335</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3756</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335</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3757</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3758</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3759</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335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3760</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335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3761</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335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3762</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335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3763</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335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3764</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335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3765</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335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3766</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335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3767</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335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3768</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3769</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3770</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335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3771</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335</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3772</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335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3773</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3774</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3775</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335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3776</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335</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3777</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3778</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3779</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335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3780</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335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3781</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335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3782</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3783</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335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3784</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335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3785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335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3786</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3787</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335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92</v>
      </c>
      <c r="D61" s="165"/>
      <c r="E61" s="166">
        <v>1</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335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315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74">
        <v>2</v>
      </c>
      <c r="B63" s="175" t="s">
        <v>3788</v>
      </c>
      <c r="C63" s="185" t="s">
        <v>3736</v>
      </c>
      <c r="D63" s="176" t="s">
        <v>929</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342</v>
      </c>
      <c r="T63" s="180" t="s">
        <v>311</v>
      </c>
      <c r="U63" s="160">
        <v>0</v>
      </c>
      <c r="V63" s="160">
        <f>ROUND(E63*U63,2)</f>
        <v>0</v>
      </c>
      <c r="W63" s="160"/>
      <c r="X63" s="150"/>
      <c r="Y63" s="150"/>
      <c r="Z63" s="150"/>
      <c r="AA63" s="150"/>
      <c r="AB63" s="150"/>
      <c r="AC63" s="150"/>
      <c r="AD63" s="150"/>
      <c r="AE63" s="150"/>
      <c r="AF63" s="150"/>
      <c r="AG63" s="150" t="s">
        <v>499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3789</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335</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3738</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335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3739</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3740</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335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3741</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335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3742</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3743</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3744</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335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57"/>
      <c r="B72" s="158"/>
      <c r="C72" s="186" t="s">
        <v>3745</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335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57"/>
      <c r="B73" s="158"/>
      <c r="C73" s="186" t="s">
        <v>3746</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335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186" t="s">
        <v>3747</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335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3790</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335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3791</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335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3750</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3790</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335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3752</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335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3792</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335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2.5" outlineLevel="1" x14ac:dyDescent="0.2">
      <c r="A81" s="157"/>
      <c r="B81" s="158"/>
      <c r="C81" s="186" t="s">
        <v>3754</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3755</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335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3756</v>
      </c>
      <c r="D83" s="165"/>
      <c r="E83" s="166"/>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335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3757</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335</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57"/>
      <c r="B85" s="158"/>
      <c r="C85" s="186" t="s">
        <v>3758</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3759</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3760</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335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3761</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335</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3762</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335</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3763</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3764</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3765</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335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3766</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335</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3767</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335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3768</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3769</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3770</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335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3771</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335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3772</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335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3773</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335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3774</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335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3775</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3776</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3777</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335</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3778</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335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3779</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3780</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3781</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335</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3782</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335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3783</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335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3784</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3785</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335</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3786</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335</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3787</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2978</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92</v>
      </c>
      <c r="D116" s="165"/>
      <c r="E116" s="166">
        <v>1</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ht="22.5" outlineLevel="1" x14ac:dyDescent="0.2">
      <c r="A118" s="174">
        <v>3</v>
      </c>
      <c r="B118" s="175" t="s">
        <v>3793</v>
      </c>
      <c r="C118" s="185" t="s">
        <v>3736</v>
      </c>
      <c r="D118" s="176" t="s">
        <v>929</v>
      </c>
      <c r="E118" s="177">
        <v>1</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342</v>
      </c>
      <c r="T118" s="180" t="s">
        <v>311</v>
      </c>
      <c r="U118" s="160">
        <v>0</v>
      </c>
      <c r="V118" s="160">
        <f>ROUND(E118*U118,2)</f>
        <v>0</v>
      </c>
      <c r="W118" s="160"/>
      <c r="X118" s="150"/>
      <c r="Y118" s="150"/>
      <c r="Z118" s="150"/>
      <c r="AA118" s="150"/>
      <c r="AB118" s="150"/>
      <c r="AC118" s="150"/>
      <c r="AD118" s="150"/>
      <c r="AE118" s="150"/>
      <c r="AF118" s="150"/>
      <c r="AG118" s="150" t="s">
        <v>499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3794</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335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3738</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3739</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335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3740</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335</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3741</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335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3742</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335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3743</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335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3744</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335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22.5" outlineLevel="1" x14ac:dyDescent="0.2">
      <c r="A127" s="157"/>
      <c r="B127" s="158"/>
      <c r="C127" s="186" t="s">
        <v>3745</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335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22.5" outlineLevel="1" x14ac:dyDescent="0.2">
      <c r="A128" s="157"/>
      <c r="B128" s="158"/>
      <c r="C128" s="186" t="s">
        <v>3746</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2.5" outlineLevel="1" x14ac:dyDescent="0.2">
      <c r="A129" s="157"/>
      <c r="B129" s="158"/>
      <c r="C129" s="186" t="s">
        <v>3795</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335</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3796</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335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3791</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335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3750</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335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3790</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335</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3797</v>
      </c>
      <c r="D134" s="165"/>
      <c r="E134" s="166"/>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335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3792</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335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2.5" outlineLevel="1" x14ac:dyDescent="0.2">
      <c r="A136" s="157"/>
      <c r="B136" s="158"/>
      <c r="C136" s="186" t="s">
        <v>3798</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3799</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335</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3756</v>
      </c>
      <c r="D138" s="165"/>
      <c r="E138" s="166"/>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335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3757</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335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2.5" outlineLevel="1" x14ac:dyDescent="0.2">
      <c r="A140" s="157"/>
      <c r="B140" s="158"/>
      <c r="C140" s="186" t="s">
        <v>3758</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335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3759</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335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3760</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335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3761</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335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3762</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3763</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335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3764</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335</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3765</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335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3766</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335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3767</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3768</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3769</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335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3770</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335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3771</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335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3772</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335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3773</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335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3774</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335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3775</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335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3776</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335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3777</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335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3778</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335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3779</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335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3780</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335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3781</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335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3782</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335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3783</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335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3784</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335</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3785</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3786</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3787</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335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92</v>
      </c>
      <c r="D170" s="165"/>
      <c r="E170" s="166">
        <v>1</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335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4</v>
      </c>
      <c r="B172" s="175" t="s">
        <v>3800</v>
      </c>
      <c r="C172" s="185" t="s">
        <v>3801</v>
      </c>
      <c r="D172" s="176" t="s">
        <v>929</v>
      </c>
      <c r="E172" s="177">
        <v>1</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342</v>
      </c>
      <c r="T172" s="180" t="s">
        <v>311</v>
      </c>
      <c r="U172" s="160">
        <v>0</v>
      </c>
      <c r="V172" s="160">
        <f>ROUND(E172*U172,2)</f>
        <v>0</v>
      </c>
      <c r="W172" s="160"/>
      <c r="X172" s="150"/>
      <c r="Y172" s="150"/>
      <c r="Z172" s="150"/>
      <c r="AA172" s="150"/>
      <c r="AB172" s="150"/>
      <c r="AC172" s="150"/>
      <c r="AD172" s="150"/>
      <c r="AE172" s="150"/>
      <c r="AF172" s="150"/>
      <c r="AG172" s="150" t="s">
        <v>1963</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3802</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3738</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335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3803</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335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3804</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335</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3803</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335</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3805</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335</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22.5" outlineLevel="1" x14ac:dyDescent="0.2">
      <c r="A179" s="157"/>
      <c r="B179" s="158"/>
      <c r="C179" s="186" t="s">
        <v>3806</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3757</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3807</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335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3808</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335</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3809</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335</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3810</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335</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3811</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335</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3812</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335</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3813</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335</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92</v>
      </c>
      <c r="D188" s="165"/>
      <c r="E188" s="166">
        <v>1</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335</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6"/>
      <c r="D189" s="247"/>
      <c r="E189" s="247"/>
      <c r="F189" s="247"/>
      <c r="G189" s="247"/>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315</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5</v>
      </c>
      <c r="B190" s="175" t="s">
        <v>3814</v>
      </c>
      <c r="C190" s="185" t="s">
        <v>3801</v>
      </c>
      <c r="D190" s="176" t="s">
        <v>929</v>
      </c>
      <c r="E190" s="177">
        <v>1</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342</v>
      </c>
      <c r="T190" s="180" t="s">
        <v>311</v>
      </c>
      <c r="U190" s="160">
        <v>0</v>
      </c>
      <c r="V190" s="160">
        <f>ROUND(E190*U190,2)</f>
        <v>0</v>
      </c>
      <c r="W190" s="160"/>
      <c r="X190" s="150"/>
      <c r="Y190" s="150"/>
      <c r="Z190" s="150"/>
      <c r="AA190" s="150"/>
      <c r="AB190" s="150"/>
      <c r="AC190" s="150"/>
      <c r="AD190" s="150"/>
      <c r="AE190" s="150"/>
      <c r="AF190" s="150"/>
      <c r="AG190" s="150" t="s">
        <v>1963</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3815</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335</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3738</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3816</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3804</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335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3817</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335</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57"/>
      <c r="B196" s="158"/>
      <c r="C196" s="186" t="s">
        <v>3806</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335</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3818</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335</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3807</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335</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3808</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335</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3809</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335</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3810</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335</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3811</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335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3812</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335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3813</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335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2978</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92</v>
      </c>
      <c r="D206" s="165"/>
      <c r="E206" s="166">
        <v>1</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335</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315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4">
        <v>6</v>
      </c>
      <c r="B208" s="175" t="s">
        <v>3819</v>
      </c>
      <c r="C208" s="185" t="s">
        <v>3820</v>
      </c>
      <c r="D208" s="176" t="s">
        <v>929</v>
      </c>
      <c r="E208" s="177">
        <v>1</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342</v>
      </c>
      <c r="T208" s="180" t="s">
        <v>311</v>
      </c>
      <c r="U208" s="160">
        <v>0</v>
      </c>
      <c r="V208" s="160">
        <f>ROUND(E208*U208,2)</f>
        <v>0</v>
      </c>
      <c r="W208" s="160"/>
      <c r="X208" s="150"/>
      <c r="Y208" s="150"/>
      <c r="Z208" s="150"/>
      <c r="AA208" s="150"/>
      <c r="AB208" s="150"/>
      <c r="AC208" s="150"/>
      <c r="AD208" s="150"/>
      <c r="AE208" s="150"/>
      <c r="AF208" s="150"/>
      <c r="AG208" s="150" t="s">
        <v>1963</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3821</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335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3738</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335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3822</v>
      </c>
      <c r="D211" s="165"/>
      <c r="E211" s="166"/>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335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57"/>
      <c r="B212" s="158"/>
      <c r="C212" s="186" t="s">
        <v>3823</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335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22.5" outlineLevel="1" x14ac:dyDescent="0.2">
      <c r="A213" s="157"/>
      <c r="B213" s="158"/>
      <c r="C213" s="186" t="s">
        <v>3824</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335</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3825</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335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3804</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335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3825</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335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22.5" outlineLevel="1" x14ac:dyDescent="0.2">
      <c r="A217" s="157"/>
      <c r="B217" s="158"/>
      <c r="C217" s="186" t="s">
        <v>3806</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335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3757</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335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3807</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335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3808</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335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3809</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335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3810</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335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3811</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335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3812</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335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3813</v>
      </c>
      <c r="D225" s="165"/>
      <c r="E225" s="166"/>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335</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92</v>
      </c>
      <c r="D226" s="165"/>
      <c r="E226" s="166">
        <v>1</v>
      </c>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335</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6"/>
      <c r="D227" s="247"/>
      <c r="E227" s="247"/>
      <c r="F227" s="247"/>
      <c r="G227" s="247"/>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74">
        <v>7</v>
      </c>
      <c r="B228" s="175" t="s">
        <v>3826</v>
      </c>
      <c r="C228" s="185" t="s">
        <v>3827</v>
      </c>
      <c r="D228" s="176" t="s">
        <v>929</v>
      </c>
      <c r="E228" s="177">
        <v>1</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342</v>
      </c>
      <c r="T228" s="180" t="s">
        <v>311</v>
      </c>
      <c r="U228" s="160">
        <v>0</v>
      </c>
      <c r="V228" s="160">
        <f>ROUND(E228*U228,2)</f>
        <v>0</v>
      </c>
      <c r="W228" s="160"/>
      <c r="X228" s="150"/>
      <c r="Y228" s="150"/>
      <c r="Z228" s="150"/>
      <c r="AA228" s="150"/>
      <c r="AB228" s="150"/>
      <c r="AC228" s="150"/>
      <c r="AD228" s="150"/>
      <c r="AE228" s="150"/>
      <c r="AF228" s="150"/>
      <c r="AG228" s="150" t="s">
        <v>1963</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3828</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335</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3738</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335</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2.5" outlineLevel="1" x14ac:dyDescent="0.2">
      <c r="A231" s="157"/>
      <c r="B231" s="158"/>
      <c r="C231" s="186" t="s">
        <v>3829</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335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3741</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335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3742</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335</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3830</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335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3831</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335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3750</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335</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3832</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335</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3797</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335</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3833</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335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3818</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335</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22.5" outlineLevel="1" x14ac:dyDescent="0.2">
      <c r="A241" s="157"/>
      <c r="B241" s="158"/>
      <c r="C241" s="186" t="s">
        <v>3758</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335</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3759</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335</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92</v>
      </c>
      <c r="D243" s="165"/>
      <c r="E243" s="166">
        <v>1</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335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315</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8</v>
      </c>
      <c r="B245" s="175" t="s">
        <v>3834</v>
      </c>
      <c r="C245" s="185" t="s">
        <v>3827</v>
      </c>
      <c r="D245" s="176" t="s">
        <v>929</v>
      </c>
      <c r="E245" s="177">
        <v>2</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342</v>
      </c>
      <c r="T245" s="180" t="s">
        <v>311</v>
      </c>
      <c r="U245" s="160">
        <v>0</v>
      </c>
      <c r="V245" s="160">
        <f>ROUND(E245*U245,2)</f>
        <v>0</v>
      </c>
      <c r="W245" s="160"/>
      <c r="X245" s="150"/>
      <c r="Y245" s="150"/>
      <c r="Z245" s="150"/>
      <c r="AA245" s="150"/>
      <c r="AB245" s="150"/>
      <c r="AC245" s="150"/>
      <c r="AD245" s="150"/>
      <c r="AE245" s="150"/>
      <c r="AF245" s="150"/>
      <c r="AG245" s="150" t="s">
        <v>1963</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3835</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335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3738</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335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57"/>
      <c r="B248" s="158"/>
      <c r="C248" s="186" t="s">
        <v>3829</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335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3741</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335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3742</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335</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3830</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335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3831</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335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ht="22.5" outlineLevel="1" x14ac:dyDescent="0.2">
      <c r="A253" s="157"/>
      <c r="B253" s="158"/>
      <c r="C253" s="186" t="s">
        <v>3747</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335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3836</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335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3791</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335</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3750</v>
      </c>
      <c r="D256" s="165"/>
      <c r="E256" s="166"/>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335</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3836</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335</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3752</v>
      </c>
      <c r="D258" s="165"/>
      <c r="E258" s="166"/>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335</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3792</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335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3756</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335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3818</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335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57"/>
      <c r="B262" s="158"/>
      <c r="C262" s="186" t="s">
        <v>3758</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335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3759</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335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122</v>
      </c>
      <c r="D264" s="165"/>
      <c r="E264" s="166">
        <v>2</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335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315</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9</v>
      </c>
      <c r="B266" s="175" t="s">
        <v>3837</v>
      </c>
      <c r="C266" s="185" t="s">
        <v>3838</v>
      </c>
      <c r="D266" s="176" t="s">
        <v>929</v>
      </c>
      <c r="E266" s="177">
        <v>1</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342</v>
      </c>
      <c r="T266" s="180" t="s">
        <v>311</v>
      </c>
      <c r="U266" s="160">
        <v>0</v>
      </c>
      <c r="V266" s="160">
        <f>ROUND(E266*U266,2)</f>
        <v>0</v>
      </c>
      <c r="W266" s="160"/>
      <c r="X266" s="150"/>
      <c r="Y266" s="150"/>
      <c r="Z266" s="150"/>
      <c r="AA266" s="150"/>
      <c r="AB266" s="150"/>
      <c r="AC266" s="150"/>
      <c r="AD266" s="150"/>
      <c r="AE266" s="150"/>
      <c r="AF266" s="150"/>
      <c r="AG266" s="150" t="s">
        <v>1963</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3839</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335</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3840</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335</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3841</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335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3842</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335</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3843</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335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3738</v>
      </c>
      <c r="D272" s="165"/>
      <c r="E272" s="166"/>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335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92</v>
      </c>
      <c r="D273" s="165"/>
      <c r="E273" s="166">
        <v>1</v>
      </c>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335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6"/>
      <c r="D274" s="247"/>
      <c r="E274" s="247"/>
      <c r="F274" s="247"/>
      <c r="G274" s="247"/>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315</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74">
        <v>10</v>
      </c>
      <c r="B275" s="175" t="s">
        <v>3844</v>
      </c>
      <c r="C275" s="185" t="s">
        <v>3845</v>
      </c>
      <c r="D275" s="176" t="s">
        <v>929</v>
      </c>
      <c r="E275" s="177">
        <v>4</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342</v>
      </c>
      <c r="T275" s="180" t="s">
        <v>311</v>
      </c>
      <c r="U275" s="160">
        <v>0</v>
      </c>
      <c r="V275" s="160">
        <f>ROUND(E275*U275,2)</f>
        <v>0</v>
      </c>
      <c r="W275" s="160"/>
      <c r="X275" s="150"/>
      <c r="Y275" s="150"/>
      <c r="Z275" s="150"/>
      <c r="AA275" s="150"/>
      <c r="AB275" s="150"/>
      <c r="AC275" s="150"/>
      <c r="AD275" s="150"/>
      <c r="AE275" s="150"/>
      <c r="AF275" s="150"/>
      <c r="AG275" s="150" t="s">
        <v>1963</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3846</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335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3847</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335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3848</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335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3849</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335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3850</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335</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142</v>
      </c>
      <c r="D281" s="165"/>
      <c r="E281" s="166">
        <v>4</v>
      </c>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335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6"/>
      <c r="D282" s="247"/>
      <c r="E282" s="247"/>
      <c r="F282" s="247"/>
      <c r="G282" s="247"/>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x14ac:dyDescent="0.2">
      <c r="A283" s="5"/>
      <c r="B283" s="6"/>
      <c r="C283" s="187"/>
      <c r="D283" s="8"/>
      <c r="E283" s="5"/>
      <c r="F283" s="5"/>
      <c r="G283" s="5"/>
      <c r="H283" s="5"/>
      <c r="I283" s="5"/>
      <c r="J283" s="5"/>
      <c r="K283" s="5"/>
      <c r="L283" s="5"/>
      <c r="M283" s="5"/>
      <c r="N283" s="5"/>
      <c r="O283" s="5"/>
      <c r="P283" s="5"/>
      <c r="Q283" s="5"/>
      <c r="R283" s="5"/>
      <c r="S283" s="5"/>
      <c r="T283" s="5"/>
      <c r="U283" s="5"/>
      <c r="V283" s="5"/>
      <c r="W283" s="5"/>
      <c r="AE283">
        <v>15</v>
      </c>
      <c r="AF283">
        <v>21</v>
      </c>
    </row>
    <row r="284" spans="1:60" x14ac:dyDescent="0.2">
      <c r="A284" s="153"/>
      <c r="B284" s="154" t="s">
        <v>29</v>
      </c>
      <c r="C284" s="188"/>
      <c r="D284" s="155"/>
      <c r="E284" s="156"/>
      <c r="F284" s="156"/>
      <c r="G284" s="183">
        <f>G8</f>
        <v>0</v>
      </c>
      <c r="H284" s="5"/>
      <c r="I284" s="5"/>
      <c r="J284" s="5"/>
      <c r="K284" s="5"/>
      <c r="L284" s="5"/>
      <c r="M284" s="5"/>
      <c r="N284" s="5"/>
      <c r="O284" s="5"/>
      <c r="P284" s="5"/>
      <c r="Q284" s="5"/>
      <c r="R284" s="5"/>
      <c r="S284" s="5"/>
      <c r="T284" s="5"/>
      <c r="U284" s="5"/>
      <c r="V284" s="5"/>
      <c r="W284" s="5"/>
      <c r="AE284">
        <f>SUMIF(L7:L282,AE283,G7:G282)</f>
        <v>0</v>
      </c>
      <c r="AF284">
        <f>SUMIF(L7:L282,AF283,G7:G282)</f>
        <v>0</v>
      </c>
      <c r="AG284" t="s">
        <v>354</v>
      </c>
    </row>
    <row r="285" spans="1:60" x14ac:dyDescent="0.2">
      <c r="A285" s="261" t="s">
        <v>1295</v>
      </c>
      <c r="B285" s="261"/>
      <c r="C285" s="187"/>
      <c r="D285" s="8"/>
      <c r="E285" s="5"/>
      <c r="F285" s="5"/>
      <c r="G285" s="5"/>
      <c r="H285" s="5"/>
      <c r="I285" s="5"/>
      <c r="J285" s="5"/>
      <c r="K285" s="5"/>
      <c r="L285" s="5"/>
      <c r="M285" s="5"/>
      <c r="N285" s="5"/>
      <c r="O285" s="5"/>
      <c r="P285" s="5"/>
      <c r="Q285" s="5"/>
      <c r="R285" s="5"/>
      <c r="S285" s="5"/>
      <c r="T285" s="5"/>
      <c r="U285" s="5"/>
      <c r="V285" s="5"/>
      <c r="W285" s="5"/>
    </row>
    <row r="286" spans="1:60" x14ac:dyDescent="0.2">
      <c r="A286" s="5"/>
      <c r="B286" s="6" t="s">
        <v>1296</v>
      </c>
      <c r="C286" s="187" t="s">
        <v>1297</v>
      </c>
      <c r="D286" s="8"/>
      <c r="E286" s="5"/>
      <c r="F286" s="5"/>
      <c r="G286" s="5"/>
      <c r="H286" s="5"/>
      <c r="I286" s="5"/>
      <c r="J286" s="5"/>
      <c r="K286" s="5"/>
      <c r="L286" s="5"/>
      <c r="M286" s="5"/>
      <c r="N286" s="5"/>
      <c r="O286" s="5"/>
      <c r="P286" s="5"/>
      <c r="Q286" s="5"/>
      <c r="R286" s="5"/>
      <c r="S286" s="5"/>
      <c r="T286" s="5"/>
      <c r="U286" s="5"/>
      <c r="V286" s="5"/>
      <c r="W286" s="5"/>
      <c r="AG286" t="s">
        <v>1298</v>
      </c>
    </row>
    <row r="287" spans="1:60" x14ac:dyDescent="0.2">
      <c r="A287" s="5"/>
      <c r="B287" s="6" t="s">
        <v>1299</v>
      </c>
      <c r="C287" s="187" t="s">
        <v>1300</v>
      </c>
      <c r="D287" s="8"/>
      <c r="E287" s="5"/>
      <c r="F287" s="5"/>
      <c r="G287" s="5"/>
      <c r="H287" s="5"/>
      <c r="I287" s="5"/>
      <c r="J287" s="5"/>
      <c r="K287" s="5"/>
      <c r="L287" s="5"/>
      <c r="M287" s="5"/>
      <c r="N287" s="5"/>
      <c r="O287" s="5"/>
      <c r="P287" s="5"/>
      <c r="Q287" s="5"/>
      <c r="R287" s="5"/>
      <c r="S287" s="5"/>
      <c r="T287" s="5"/>
      <c r="U287" s="5"/>
      <c r="V287" s="5"/>
      <c r="W287" s="5"/>
      <c r="AG287" t="s">
        <v>1301</v>
      </c>
    </row>
    <row r="288" spans="1:60" x14ac:dyDescent="0.2">
      <c r="A288" s="5"/>
      <c r="B288" s="6"/>
      <c r="C288" s="187" t="s">
        <v>1302</v>
      </c>
      <c r="D288" s="8"/>
      <c r="E288" s="5"/>
      <c r="F288" s="5"/>
      <c r="G288" s="5"/>
      <c r="H288" s="5"/>
      <c r="I288" s="5"/>
      <c r="J288" s="5"/>
      <c r="K288" s="5"/>
      <c r="L288" s="5"/>
      <c r="M288" s="5"/>
      <c r="N288" s="5"/>
      <c r="O288" s="5"/>
      <c r="P288" s="5"/>
      <c r="Q288" s="5"/>
      <c r="R288" s="5"/>
      <c r="S288" s="5"/>
      <c r="T288" s="5"/>
      <c r="U288" s="5"/>
      <c r="V288" s="5"/>
      <c r="W288" s="5"/>
      <c r="AG288" t="s">
        <v>1303</v>
      </c>
    </row>
    <row r="289" spans="1:33" x14ac:dyDescent="0.2">
      <c r="A289" s="5"/>
      <c r="B289" s="6"/>
      <c r="C289" s="187"/>
      <c r="D289" s="8"/>
      <c r="E289" s="5"/>
      <c r="F289" s="5"/>
      <c r="G289" s="5"/>
      <c r="H289" s="5"/>
      <c r="I289" s="5"/>
      <c r="J289" s="5"/>
      <c r="K289" s="5"/>
      <c r="L289" s="5"/>
      <c r="M289" s="5"/>
      <c r="N289" s="5"/>
      <c r="O289" s="5"/>
      <c r="P289" s="5"/>
      <c r="Q289" s="5"/>
      <c r="R289" s="5"/>
      <c r="S289" s="5"/>
      <c r="T289" s="5"/>
      <c r="U289" s="5"/>
      <c r="V289" s="5"/>
      <c r="W289" s="5"/>
    </row>
    <row r="290" spans="1:33" x14ac:dyDescent="0.2">
      <c r="C290" s="189"/>
      <c r="D290" s="141"/>
      <c r="AG290" t="s">
        <v>355</v>
      </c>
    </row>
    <row r="291" spans="1:33" x14ac:dyDescent="0.2">
      <c r="D291" s="141"/>
    </row>
    <row r="292" spans="1:33" x14ac:dyDescent="0.2">
      <c r="D292" s="141"/>
    </row>
    <row r="293" spans="1:33" x14ac:dyDescent="0.2">
      <c r="D293" s="141"/>
    </row>
    <row r="294" spans="1:33" x14ac:dyDescent="0.2">
      <c r="D294" s="141"/>
    </row>
    <row r="295" spans="1:33" x14ac:dyDescent="0.2">
      <c r="D295" s="141"/>
    </row>
    <row r="296" spans="1:33" x14ac:dyDescent="0.2">
      <c r="D296" s="141"/>
    </row>
    <row r="297" spans="1:33" x14ac:dyDescent="0.2">
      <c r="D297" s="141"/>
    </row>
    <row r="298" spans="1:33" x14ac:dyDescent="0.2">
      <c r="D298" s="141"/>
    </row>
    <row r="299" spans="1:33" x14ac:dyDescent="0.2">
      <c r="D299" s="141"/>
    </row>
    <row r="300" spans="1:33" x14ac:dyDescent="0.2">
      <c r="D300" s="141"/>
    </row>
    <row r="301" spans="1:33" x14ac:dyDescent="0.2">
      <c r="D301" s="141"/>
    </row>
    <row r="302" spans="1:33" x14ac:dyDescent="0.2">
      <c r="D302" s="141"/>
    </row>
    <row r="303" spans="1:33" x14ac:dyDescent="0.2">
      <c r="D303" s="141"/>
    </row>
    <row r="304" spans="1:33"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5">
    <mergeCell ref="A1:G1"/>
    <mergeCell ref="C2:G2"/>
    <mergeCell ref="C3:G3"/>
    <mergeCell ref="C4:G4"/>
    <mergeCell ref="A285:B285"/>
    <mergeCell ref="C62:G62"/>
    <mergeCell ref="C117:G117"/>
    <mergeCell ref="C171:G171"/>
    <mergeCell ref="C189:G189"/>
    <mergeCell ref="C207:G207"/>
    <mergeCell ref="C227:G227"/>
    <mergeCell ref="C244:G244"/>
    <mergeCell ref="C265:G265"/>
    <mergeCell ref="C274:G274"/>
    <mergeCell ref="C282:G28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75</v>
      </c>
      <c r="C3" s="249" t="s">
        <v>76</v>
      </c>
      <c r="D3" s="250"/>
      <c r="E3" s="250"/>
      <c r="F3" s="250"/>
      <c r="G3" s="251"/>
      <c r="AC3" s="89" t="s">
        <v>3277</v>
      </c>
      <c r="AG3" t="s">
        <v>283</v>
      </c>
    </row>
    <row r="4" spans="1:60" ht="24.95" customHeight="1" x14ac:dyDescent="0.2">
      <c r="A4" s="143" t="s">
        <v>9</v>
      </c>
      <c r="B4" s="144" t="s">
        <v>81</v>
      </c>
      <c r="C4" s="252" t="s">
        <v>82</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92</v>
      </c>
      <c r="C8" s="184" t="s">
        <v>94</v>
      </c>
      <c r="D8" s="170"/>
      <c r="E8" s="171"/>
      <c r="F8" s="172"/>
      <c r="G8" s="172">
        <f>SUMIF(AG9:AG43,"&lt;&gt;NOR",G9:G43)</f>
        <v>0</v>
      </c>
      <c r="H8" s="172"/>
      <c r="I8" s="172">
        <f>SUM(I9:I43)</f>
        <v>0</v>
      </c>
      <c r="J8" s="172"/>
      <c r="K8" s="172">
        <f>SUM(K9:K43)</f>
        <v>0</v>
      </c>
      <c r="L8" s="172"/>
      <c r="M8" s="172">
        <f>SUM(M9:M43)</f>
        <v>0</v>
      </c>
      <c r="N8" s="172"/>
      <c r="O8" s="172">
        <f>SUM(O9:O43)</f>
        <v>0</v>
      </c>
      <c r="P8" s="172"/>
      <c r="Q8" s="172">
        <f>SUM(Q9:Q43)</f>
        <v>0</v>
      </c>
      <c r="R8" s="172"/>
      <c r="S8" s="172"/>
      <c r="T8" s="173"/>
      <c r="U8" s="167"/>
      <c r="V8" s="167">
        <f>SUM(V9:V43)</f>
        <v>0</v>
      </c>
      <c r="W8" s="167"/>
      <c r="AG8" t="s">
        <v>306</v>
      </c>
    </row>
    <row r="9" spans="1:60" ht="33.75" outlineLevel="1" x14ac:dyDescent="0.2">
      <c r="A9" s="174">
        <v>1</v>
      </c>
      <c r="B9" s="175" t="s">
        <v>3851</v>
      </c>
      <c r="C9" s="185" t="s">
        <v>3852</v>
      </c>
      <c r="D9" s="176" t="s">
        <v>929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186" t="s">
        <v>3853</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3854</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3855</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92</v>
      </c>
      <c r="D13" s="165"/>
      <c r="E13" s="166">
        <v>1</v>
      </c>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335</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46"/>
      <c r="D14" s="247"/>
      <c r="E14" s="247"/>
      <c r="F14" s="247"/>
      <c r="G14" s="247"/>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315</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33.75" outlineLevel="1" x14ac:dyDescent="0.2">
      <c r="A15" s="174">
        <v>2</v>
      </c>
      <c r="B15" s="175" t="s">
        <v>3856</v>
      </c>
      <c r="C15" s="185" t="s">
        <v>3857</v>
      </c>
      <c r="D15" s="176" t="s">
        <v>929</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342</v>
      </c>
      <c r="T15" s="180" t="s">
        <v>311</v>
      </c>
      <c r="U15" s="160">
        <v>0</v>
      </c>
      <c r="V15" s="160">
        <f>ROUND(E15*U15,2)</f>
        <v>0</v>
      </c>
      <c r="W15" s="160"/>
      <c r="X15" s="150"/>
      <c r="Y15" s="150"/>
      <c r="Z15" s="150"/>
      <c r="AA15" s="150"/>
      <c r="AB15" s="150"/>
      <c r="AC15" s="150"/>
      <c r="AD15" s="150"/>
      <c r="AE15" s="150"/>
      <c r="AF15" s="150"/>
      <c r="AG15" s="150" t="s">
        <v>499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4" t="s">
        <v>3858</v>
      </c>
      <c r="D16" s="245"/>
      <c r="E16" s="245"/>
      <c r="F16" s="245"/>
      <c r="G16" s="245"/>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314</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3855</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92</v>
      </c>
      <c r="D18" s="165"/>
      <c r="E18" s="166">
        <v>1</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6"/>
      <c r="D19" s="247"/>
      <c r="E19" s="247"/>
      <c r="F19" s="247"/>
      <c r="G19" s="247"/>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315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74">
        <v>3</v>
      </c>
      <c r="B20" s="175" t="s">
        <v>3859</v>
      </c>
      <c r="C20" s="185" t="s">
        <v>3860</v>
      </c>
      <c r="D20" s="176" t="s">
        <v>929</v>
      </c>
      <c r="E20" s="177">
        <v>1</v>
      </c>
      <c r="F20" s="178"/>
      <c r="G20" s="179">
        <f>ROUND(E20*F20,2)</f>
        <v>0</v>
      </c>
      <c r="H20" s="178"/>
      <c r="I20" s="179">
        <f>ROUND(E20*H20,2)</f>
        <v>0</v>
      </c>
      <c r="J20" s="178"/>
      <c r="K20" s="179">
        <f>ROUND(E20*J20,2)</f>
        <v>0</v>
      </c>
      <c r="L20" s="179">
        <v>21</v>
      </c>
      <c r="M20" s="179">
        <f>G20*(1+L20/100)</f>
        <v>0</v>
      </c>
      <c r="N20" s="179">
        <v>0</v>
      </c>
      <c r="O20" s="179">
        <f>ROUND(E20*N20,2)</f>
        <v>0</v>
      </c>
      <c r="P20" s="179">
        <v>0</v>
      </c>
      <c r="Q20" s="179">
        <f>ROUND(E20*P20,2)</f>
        <v>0</v>
      </c>
      <c r="R20" s="179"/>
      <c r="S20" s="179" t="s">
        <v>342</v>
      </c>
      <c r="T20" s="180" t="s">
        <v>311</v>
      </c>
      <c r="U20" s="160">
        <v>0</v>
      </c>
      <c r="V20" s="160">
        <f>ROUND(E20*U20,2)</f>
        <v>0</v>
      </c>
      <c r="W20" s="160"/>
      <c r="X20" s="150"/>
      <c r="Y20" s="150"/>
      <c r="Z20" s="150"/>
      <c r="AA20" s="150"/>
      <c r="AB20" s="150"/>
      <c r="AC20" s="150"/>
      <c r="AD20" s="150"/>
      <c r="AE20" s="150"/>
      <c r="AF20" s="150"/>
      <c r="AG20" s="150" t="s">
        <v>499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3855</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335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92</v>
      </c>
      <c r="D22" s="165"/>
      <c r="E22" s="166">
        <v>1</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1" x14ac:dyDescent="0.2">
      <c r="A24" s="174">
        <v>4</v>
      </c>
      <c r="B24" s="175" t="s">
        <v>3861</v>
      </c>
      <c r="C24" s="185" t="s">
        <v>3862</v>
      </c>
      <c r="D24" s="176" t="s">
        <v>929</v>
      </c>
      <c r="E24" s="177">
        <v>2</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342</v>
      </c>
      <c r="T24" s="180" t="s">
        <v>311</v>
      </c>
      <c r="U24" s="160">
        <v>0</v>
      </c>
      <c r="V24" s="160">
        <f>ROUND(E24*U24,2)</f>
        <v>0</v>
      </c>
      <c r="W24" s="160"/>
      <c r="X24" s="150"/>
      <c r="Y24" s="150"/>
      <c r="Z24" s="150"/>
      <c r="AA24" s="150"/>
      <c r="AB24" s="150"/>
      <c r="AC24" s="150"/>
      <c r="AD24" s="150"/>
      <c r="AE24" s="150"/>
      <c r="AF24" s="150"/>
      <c r="AG24" s="150" t="s">
        <v>499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3855</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335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122</v>
      </c>
      <c r="D26" s="165"/>
      <c r="E26" s="166">
        <v>2</v>
      </c>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335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315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5</v>
      </c>
      <c r="B28" s="175" t="s">
        <v>3863</v>
      </c>
      <c r="C28" s="185" t="s">
        <v>3864</v>
      </c>
      <c r="D28" s="176" t="s">
        <v>3865</v>
      </c>
      <c r="E28" s="177">
        <v>3</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342</v>
      </c>
      <c r="T28" s="180" t="s">
        <v>311</v>
      </c>
      <c r="U28" s="160">
        <v>0</v>
      </c>
      <c r="V28" s="160">
        <f>ROUND(E28*U28,2)</f>
        <v>0</v>
      </c>
      <c r="W28" s="160"/>
      <c r="X28" s="150"/>
      <c r="Y28" s="150"/>
      <c r="Z28" s="150"/>
      <c r="AA28" s="150"/>
      <c r="AB28" s="150"/>
      <c r="AC28" s="150"/>
      <c r="AD28" s="150"/>
      <c r="AE28" s="150"/>
      <c r="AF28" s="150"/>
      <c r="AG28" s="150" t="s">
        <v>499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3855</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335</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132</v>
      </c>
      <c r="D30" s="165"/>
      <c r="E30" s="166">
        <v>3</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315</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4">
        <v>6</v>
      </c>
      <c r="B32" s="175" t="s">
        <v>3866</v>
      </c>
      <c r="C32" s="185" t="s">
        <v>3867</v>
      </c>
      <c r="D32" s="176" t="s">
        <v>405</v>
      </c>
      <c r="E32" s="177">
        <v>5</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342</v>
      </c>
      <c r="T32" s="180" t="s">
        <v>311</v>
      </c>
      <c r="U32" s="160">
        <v>0</v>
      </c>
      <c r="V32" s="160">
        <f>ROUND(E32*U32,2)</f>
        <v>0</v>
      </c>
      <c r="W32" s="160"/>
      <c r="X32" s="150"/>
      <c r="Y32" s="150"/>
      <c r="Z32" s="150"/>
      <c r="AA32" s="150"/>
      <c r="AB32" s="150"/>
      <c r="AC32" s="150"/>
      <c r="AD32" s="150"/>
      <c r="AE32" s="150"/>
      <c r="AF32" s="150"/>
      <c r="AG32" s="150" t="s">
        <v>499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3855</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335</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147</v>
      </c>
      <c r="D34" s="165"/>
      <c r="E34" s="166">
        <v>5</v>
      </c>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335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6"/>
      <c r="D35" s="247"/>
      <c r="E35" s="247"/>
      <c r="F35" s="247"/>
      <c r="G35" s="247"/>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315</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2.5" outlineLevel="1" x14ac:dyDescent="0.2">
      <c r="A36" s="174">
        <v>7</v>
      </c>
      <c r="B36" s="175" t="s">
        <v>3868</v>
      </c>
      <c r="C36" s="185" t="s">
        <v>3869</v>
      </c>
      <c r="D36" s="176" t="s">
        <v>405</v>
      </c>
      <c r="E36" s="177">
        <v>2</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342</v>
      </c>
      <c r="T36" s="180" t="s">
        <v>311</v>
      </c>
      <c r="U36" s="160">
        <v>0</v>
      </c>
      <c r="V36" s="160">
        <f>ROUND(E36*U36,2)</f>
        <v>0</v>
      </c>
      <c r="W36" s="160"/>
      <c r="X36" s="150"/>
      <c r="Y36" s="150"/>
      <c r="Z36" s="150"/>
      <c r="AA36" s="150"/>
      <c r="AB36" s="150"/>
      <c r="AC36" s="150"/>
      <c r="AD36" s="150"/>
      <c r="AE36" s="150"/>
      <c r="AF36" s="150"/>
      <c r="AG36" s="150" t="s">
        <v>499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3855</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335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122</v>
      </c>
      <c r="D38" s="165"/>
      <c r="E38" s="166">
        <v>2</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335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315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1" x14ac:dyDescent="0.2">
      <c r="A40" s="174">
        <v>8</v>
      </c>
      <c r="B40" s="175" t="s">
        <v>3870</v>
      </c>
      <c r="C40" s="185" t="s">
        <v>3871</v>
      </c>
      <c r="D40" s="176" t="s">
        <v>405</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342</v>
      </c>
      <c r="T40" s="180" t="s">
        <v>311</v>
      </c>
      <c r="U40" s="160">
        <v>0</v>
      </c>
      <c r="V40" s="160">
        <f>ROUND(E40*U40,2)</f>
        <v>0</v>
      </c>
      <c r="W40" s="160"/>
      <c r="X40" s="150"/>
      <c r="Y40" s="150"/>
      <c r="Z40" s="150"/>
      <c r="AA40" s="150"/>
      <c r="AB40" s="150"/>
      <c r="AC40" s="150"/>
      <c r="AD40" s="150"/>
      <c r="AE40" s="150"/>
      <c r="AF40" s="150"/>
      <c r="AG40" s="150" t="s">
        <v>499</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3855</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92</v>
      </c>
      <c r="D42" s="165"/>
      <c r="E42" s="166">
        <v>1</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x14ac:dyDescent="0.2">
      <c r="A44" s="168" t="s">
        <v>305</v>
      </c>
      <c r="B44" s="169" t="s">
        <v>101</v>
      </c>
      <c r="C44" s="184" t="s">
        <v>103</v>
      </c>
      <c r="D44" s="170"/>
      <c r="E44" s="171"/>
      <c r="F44" s="172"/>
      <c r="G44" s="172">
        <f>SUMIF(AG45:AG61,"&lt;&gt;NOR",G45:G61)</f>
        <v>0</v>
      </c>
      <c r="H44" s="172"/>
      <c r="I44" s="172">
        <f>SUM(I45:I61)</f>
        <v>0</v>
      </c>
      <c r="J44" s="172"/>
      <c r="K44" s="172">
        <f>SUM(K45:K61)</f>
        <v>0</v>
      </c>
      <c r="L44" s="172"/>
      <c r="M44" s="172">
        <f>SUM(M45:M61)</f>
        <v>0</v>
      </c>
      <c r="N44" s="172"/>
      <c r="O44" s="172">
        <f>SUM(O45:O61)</f>
        <v>0</v>
      </c>
      <c r="P44" s="172"/>
      <c r="Q44" s="172">
        <f>SUM(Q45:Q61)</f>
        <v>0</v>
      </c>
      <c r="R44" s="172"/>
      <c r="S44" s="172"/>
      <c r="T44" s="173"/>
      <c r="U44" s="167"/>
      <c r="V44" s="167">
        <f>SUM(V45:V61)</f>
        <v>0</v>
      </c>
      <c r="W44" s="167"/>
      <c r="AG44" t="s">
        <v>306</v>
      </c>
    </row>
    <row r="45" spans="1:60" ht="33.75" outlineLevel="1" x14ac:dyDescent="0.2">
      <c r="A45" s="174">
        <v>9</v>
      </c>
      <c r="B45" s="175" t="s">
        <v>3872</v>
      </c>
      <c r="C45" s="185" t="s">
        <v>3873</v>
      </c>
      <c r="D45" s="176" t="s">
        <v>929</v>
      </c>
      <c r="E45" s="177">
        <v>1</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342</v>
      </c>
      <c r="T45" s="180" t="s">
        <v>311</v>
      </c>
      <c r="U45" s="160">
        <v>0</v>
      </c>
      <c r="V45" s="160">
        <f>ROUND(E45*U45,2)</f>
        <v>0</v>
      </c>
      <c r="W45" s="160"/>
      <c r="X45" s="150"/>
      <c r="Y45" s="150"/>
      <c r="Z45" s="150"/>
      <c r="AA45" s="150"/>
      <c r="AB45" s="150"/>
      <c r="AC45" s="150"/>
      <c r="AD45" s="150"/>
      <c r="AE45" s="150"/>
      <c r="AF45" s="150"/>
      <c r="AG45" s="150" t="s">
        <v>499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4" t="s">
        <v>3874</v>
      </c>
      <c r="D46" s="245"/>
      <c r="E46" s="245"/>
      <c r="F46" s="245"/>
      <c r="G46" s="245"/>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314</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3875</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92</v>
      </c>
      <c r="D48" s="165"/>
      <c r="E48" s="166">
        <v>1</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335</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6"/>
      <c r="D49" s="247"/>
      <c r="E49" s="247"/>
      <c r="F49" s="247"/>
      <c r="G49" s="247"/>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315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10</v>
      </c>
      <c r="B50" s="175" t="s">
        <v>3876</v>
      </c>
      <c r="C50" s="185" t="s">
        <v>3877</v>
      </c>
      <c r="D50" s="176" t="s">
        <v>929</v>
      </c>
      <c r="E50" s="177">
        <v>1</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342</v>
      </c>
      <c r="T50" s="180" t="s">
        <v>311</v>
      </c>
      <c r="U50" s="160">
        <v>0</v>
      </c>
      <c r="V50" s="160">
        <f>ROUND(E50*U50,2)</f>
        <v>0</v>
      </c>
      <c r="W50" s="160"/>
      <c r="X50" s="150"/>
      <c r="Y50" s="150"/>
      <c r="Z50" s="150"/>
      <c r="AA50" s="150"/>
      <c r="AB50" s="150"/>
      <c r="AC50" s="150"/>
      <c r="AD50" s="150"/>
      <c r="AE50" s="150"/>
      <c r="AF50" s="150"/>
      <c r="AG50" s="150" t="s">
        <v>499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3855</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92</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335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4">
        <v>11</v>
      </c>
      <c r="B54" s="175" t="s">
        <v>3878</v>
      </c>
      <c r="C54" s="185" t="s">
        <v>3879</v>
      </c>
      <c r="D54" s="176" t="s">
        <v>3865</v>
      </c>
      <c r="E54" s="177">
        <v>29</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342</v>
      </c>
      <c r="T54" s="180" t="s">
        <v>311</v>
      </c>
      <c r="U54" s="160">
        <v>0</v>
      </c>
      <c r="V54" s="160">
        <f>ROUND(E54*U54,2)</f>
        <v>0</v>
      </c>
      <c r="W54" s="160"/>
      <c r="X54" s="150"/>
      <c r="Y54" s="150"/>
      <c r="Z54" s="150"/>
      <c r="AA54" s="150"/>
      <c r="AB54" s="150"/>
      <c r="AC54" s="150"/>
      <c r="AD54" s="150"/>
      <c r="AE54" s="150"/>
      <c r="AF54" s="150"/>
      <c r="AG54" s="150" t="s">
        <v>499</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3880</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3881</v>
      </c>
      <c r="D56" s="165"/>
      <c r="E56" s="166">
        <v>29</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335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46"/>
      <c r="D57" s="247"/>
      <c r="E57" s="247"/>
      <c r="F57" s="247"/>
      <c r="G57" s="247"/>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315</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4">
        <v>12</v>
      </c>
      <c r="B58" s="175" t="s">
        <v>3882</v>
      </c>
      <c r="C58" s="185" t="s">
        <v>3883</v>
      </c>
      <c r="D58" s="176" t="s">
        <v>929</v>
      </c>
      <c r="E58" s="177">
        <v>5</v>
      </c>
      <c r="F58" s="178"/>
      <c r="G58" s="179">
        <f>ROUND(E58*F58,2)</f>
        <v>0</v>
      </c>
      <c r="H58" s="178"/>
      <c r="I58" s="179">
        <f>ROUND(E58*H58,2)</f>
        <v>0</v>
      </c>
      <c r="J58" s="178"/>
      <c r="K58" s="179">
        <f>ROUND(E58*J58,2)</f>
        <v>0</v>
      </c>
      <c r="L58" s="179">
        <v>21</v>
      </c>
      <c r="M58" s="179">
        <f>G58*(1+L58/100)</f>
        <v>0</v>
      </c>
      <c r="N58" s="179">
        <v>0</v>
      </c>
      <c r="O58" s="179">
        <f>ROUND(E58*N58,2)</f>
        <v>0</v>
      </c>
      <c r="P58" s="179">
        <v>0</v>
      </c>
      <c r="Q58" s="179">
        <f>ROUND(E58*P58,2)</f>
        <v>0</v>
      </c>
      <c r="R58" s="179"/>
      <c r="S58" s="179" t="s">
        <v>342</v>
      </c>
      <c r="T58" s="180" t="s">
        <v>311</v>
      </c>
      <c r="U58" s="160">
        <v>0</v>
      </c>
      <c r="V58" s="160">
        <f>ROUND(E58*U58,2)</f>
        <v>0</v>
      </c>
      <c r="W58" s="160"/>
      <c r="X58" s="150"/>
      <c r="Y58" s="150"/>
      <c r="Z58" s="150"/>
      <c r="AA58" s="150"/>
      <c r="AB58" s="150"/>
      <c r="AC58" s="150"/>
      <c r="AD58" s="150"/>
      <c r="AE58" s="150"/>
      <c r="AF58" s="150"/>
      <c r="AG58" s="150" t="s">
        <v>499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3880</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147</v>
      </c>
      <c r="D60" s="165"/>
      <c r="E60" s="166">
        <v>5</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335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315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x14ac:dyDescent="0.2">
      <c r="A62" s="168" t="s">
        <v>305</v>
      </c>
      <c r="B62" s="169" t="s">
        <v>104</v>
      </c>
      <c r="C62" s="184" t="s">
        <v>105</v>
      </c>
      <c r="D62" s="170"/>
      <c r="E62" s="171"/>
      <c r="F62" s="172"/>
      <c r="G62" s="172">
        <f>SUMIF(AG63:AG79,"&lt;&gt;NOR",G63:G79)</f>
        <v>0</v>
      </c>
      <c r="H62" s="172"/>
      <c r="I62" s="172">
        <f>SUM(I63:I79)</f>
        <v>0</v>
      </c>
      <c r="J62" s="172"/>
      <c r="K62" s="172">
        <f>SUM(K63:K79)</f>
        <v>0</v>
      </c>
      <c r="L62" s="172"/>
      <c r="M62" s="172">
        <f>SUM(M63:M79)</f>
        <v>0</v>
      </c>
      <c r="N62" s="172"/>
      <c r="O62" s="172">
        <f>SUM(O63:O79)</f>
        <v>0</v>
      </c>
      <c r="P62" s="172"/>
      <c r="Q62" s="172">
        <f>SUM(Q63:Q79)</f>
        <v>0</v>
      </c>
      <c r="R62" s="172"/>
      <c r="S62" s="172"/>
      <c r="T62" s="173"/>
      <c r="U62" s="167"/>
      <c r="V62" s="167">
        <f>SUM(V63:V79)</f>
        <v>0</v>
      </c>
      <c r="W62" s="167"/>
      <c r="AG62" t="s">
        <v>306</v>
      </c>
    </row>
    <row r="63" spans="1:60" ht="33.75" outlineLevel="1" x14ac:dyDescent="0.2">
      <c r="A63" s="174">
        <v>13</v>
      </c>
      <c r="B63" s="175" t="s">
        <v>3884</v>
      </c>
      <c r="C63" s="185" t="s">
        <v>3873</v>
      </c>
      <c r="D63" s="176" t="s">
        <v>929</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342</v>
      </c>
      <c r="T63" s="180" t="s">
        <v>311</v>
      </c>
      <c r="U63" s="160">
        <v>0</v>
      </c>
      <c r="V63" s="160">
        <f>ROUND(E63*U63,2)</f>
        <v>0</v>
      </c>
      <c r="W63" s="160"/>
      <c r="X63" s="150"/>
      <c r="Y63" s="150"/>
      <c r="Z63" s="150"/>
      <c r="AA63" s="150"/>
      <c r="AB63" s="150"/>
      <c r="AC63" s="150"/>
      <c r="AD63" s="150"/>
      <c r="AE63" s="150"/>
      <c r="AF63" s="150"/>
      <c r="AG63" s="150" t="s">
        <v>499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4" t="s">
        <v>3874</v>
      </c>
      <c r="D64" s="245"/>
      <c r="E64" s="245"/>
      <c r="F64" s="245"/>
      <c r="G64" s="245"/>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314</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3875</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335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92</v>
      </c>
      <c r="D66" s="165"/>
      <c r="E66" s="166">
        <v>1</v>
      </c>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46"/>
      <c r="D67" s="247"/>
      <c r="E67" s="247"/>
      <c r="F67" s="247"/>
      <c r="G67" s="247"/>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315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4">
        <v>14</v>
      </c>
      <c r="B68" s="175" t="s">
        <v>3885</v>
      </c>
      <c r="C68" s="185" t="s">
        <v>3877</v>
      </c>
      <c r="D68" s="176" t="s">
        <v>929</v>
      </c>
      <c r="E68" s="177">
        <v>1</v>
      </c>
      <c r="F68" s="178"/>
      <c r="G68" s="179">
        <f>ROUND(E68*F68,2)</f>
        <v>0</v>
      </c>
      <c r="H68" s="178"/>
      <c r="I68" s="179">
        <f>ROUND(E68*H68,2)</f>
        <v>0</v>
      </c>
      <c r="J68" s="178"/>
      <c r="K68" s="179">
        <f>ROUND(E68*J68,2)</f>
        <v>0</v>
      </c>
      <c r="L68" s="179">
        <v>21</v>
      </c>
      <c r="M68" s="179">
        <f>G68*(1+L68/100)</f>
        <v>0</v>
      </c>
      <c r="N68" s="179">
        <v>0</v>
      </c>
      <c r="O68" s="179">
        <f>ROUND(E68*N68,2)</f>
        <v>0</v>
      </c>
      <c r="P68" s="179">
        <v>0</v>
      </c>
      <c r="Q68" s="179">
        <f>ROUND(E68*P68,2)</f>
        <v>0</v>
      </c>
      <c r="R68" s="179"/>
      <c r="S68" s="179" t="s">
        <v>342</v>
      </c>
      <c r="T68" s="180" t="s">
        <v>311</v>
      </c>
      <c r="U68" s="160">
        <v>0</v>
      </c>
      <c r="V68" s="160">
        <f>ROUND(E68*U68,2)</f>
        <v>0</v>
      </c>
      <c r="W68" s="160"/>
      <c r="X68" s="150"/>
      <c r="Y68" s="150"/>
      <c r="Z68" s="150"/>
      <c r="AA68" s="150"/>
      <c r="AB68" s="150"/>
      <c r="AC68" s="150"/>
      <c r="AD68" s="150"/>
      <c r="AE68" s="150"/>
      <c r="AF68" s="150"/>
      <c r="AG68" s="150" t="s">
        <v>499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3855</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335</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92</v>
      </c>
      <c r="D70" s="165"/>
      <c r="E70" s="166">
        <v>1</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315</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15</v>
      </c>
      <c r="B72" s="175" t="s">
        <v>3886</v>
      </c>
      <c r="C72" s="185" t="s">
        <v>3879</v>
      </c>
      <c r="D72" s="176" t="s">
        <v>3865</v>
      </c>
      <c r="E72" s="177">
        <v>21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342</v>
      </c>
      <c r="T72" s="180" t="s">
        <v>311</v>
      </c>
      <c r="U72" s="160">
        <v>0</v>
      </c>
      <c r="V72" s="160">
        <f>ROUND(E72*U72,2)</f>
        <v>0</v>
      </c>
      <c r="W72" s="160"/>
      <c r="X72" s="150"/>
      <c r="Y72" s="150"/>
      <c r="Z72" s="150"/>
      <c r="AA72" s="150"/>
      <c r="AB72" s="150"/>
      <c r="AC72" s="150"/>
      <c r="AD72" s="150"/>
      <c r="AE72" s="150"/>
      <c r="AF72" s="150"/>
      <c r="AG72" s="150" t="s">
        <v>499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3880</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335</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1971</v>
      </c>
      <c r="D74" s="165"/>
      <c r="E74" s="166">
        <v>21</v>
      </c>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335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6"/>
      <c r="D75" s="247"/>
      <c r="E75" s="247"/>
      <c r="F75" s="247"/>
      <c r="G75" s="247"/>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315</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4">
        <v>16</v>
      </c>
      <c r="B76" s="175" t="s">
        <v>3887</v>
      </c>
      <c r="C76" s="185" t="s">
        <v>3883</v>
      </c>
      <c r="D76" s="176" t="s">
        <v>929</v>
      </c>
      <c r="E76" s="177">
        <v>5</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342</v>
      </c>
      <c r="T76" s="180" t="s">
        <v>311</v>
      </c>
      <c r="U76" s="160">
        <v>0</v>
      </c>
      <c r="V76" s="160">
        <f>ROUND(E76*U76,2)</f>
        <v>0</v>
      </c>
      <c r="W76" s="160"/>
      <c r="X76" s="150"/>
      <c r="Y76" s="150"/>
      <c r="Z76" s="150"/>
      <c r="AA76" s="150"/>
      <c r="AB76" s="150"/>
      <c r="AC76" s="150"/>
      <c r="AD76" s="150"/>
      <c r="AE76" s="150"/>
      <c r="AF76" s="150"/>
      <c r="AG76" s="150" t="s">
        <v>499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3880</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147</v>
      </c>
      <c r="D78" s="165"/>
      <c r="E78" s="166">
        <v>5</v>
      </c>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335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6"/>
      <c r="D79" s="247"/>
      <c r="E79" s="247"/>
      <c r="F79" s="247"/>
      <c r="G79" s="247"/>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315</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x14ac:dyDescent="0.2">
      <c r="A80" s="168" t="s">
        <v>305</v>
      </c>
      <c r="B80" s="169" t="s">
        <v>106</v>
      </c>
      <c r="C80" s="184" t="s">
        <v>107</v>
      </c>
      <c r="D80" s="170"/>
      <c r="E80" s="171"/>
      <c r="F80" s="172"/>
      <c r="G80" s="172">
        <f>SUMIF(AG81:AG87,"&lt;&gt;NOR",G81:G87)</f>
        <v>0</v>
      </c>
      <c r="H80" s="172"/>
      <c r="I80" s="172">
        <f>SUM(I81:I87)</f>
        <v>0</v>
      </c>
      <c r="J80" s="172"/>
      <c r="K80" s="172">
        <f>SUM(K81:K87)</f>
        <v>0</v>
      </c>
      <c r="L80" s="172"/>
      <c r="M80" s="172">
        <f>SUM(M81:M87)</f>
        <v>0</v>
      </c>
      <c r="N80" s="172"/>
      <c r="O80" s="172">
        <f>SUM(O81:O87)</f>
        <v>0</v>
      </c>
      <c r="P80" s="172"/>
      <c r="Q80" s="172">
        <f>SUM(Q81:Q87)</f>
        <v>0</v>
      </c>
      <c r="R80" s="172"/>
      <c r="S80" s="172"/>
      <c r="T80" s="173"/>
      <c r="U80" s="167"/>
      <c r="V80" s="167">
        <f>SUM(V81:V87)</f>
        <v>0</v>
      </c>
      <c r="W80" s="167"/>
      <c r="AG80" t="s">
        <v>306</v>
      </c>
    </row>
    <row r="81" spans="1:60" ht="33.75" outlineLevel="1" x14ac:dyDescent="0.2">
      <c r="A81" s="174">
        <v>17</v>
      </c>
      <c r="B81" s="175" t="s">
        <v>2048</v>
      </c>
      <c r="C81" s="185" t="s">
        <v>3888</v>
      </c>
      <c r="D81" s="176" t="s">
        <v>929</v>
      </c>
      <c r="E81" s="177">
        <v>1</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342</v>
      </c>
      <c r="T81" s="180" t="s">
        <v>311</v>
      </c>
      <c r="U81" s="160">
        <v>0</v>
      </c>
      <c r="V81" s="160">
        <f>ROUND(E81*U81,2)</f>
        <v>0</v>
      </c>
      <c r="W81" s="160"/>
      <c r="X81" s="150"/>
      <c r="Y81" s="150"/>
      <c r="Z81" s="150"/>
      <c r="AA81" s="150"/>
      <c r="AB81" s="150"/>
      <c r="AC81" s="150"/>
      <c r="AD81" s="150"/>
      <c r="AE81" s="150"/>
      <c r="AF81" s="150"/>
      <c r="AG81" s="150" t="s">
        <v>499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4" t="s">
        <v>3889</v>
      </c>
      <c r="D82" s="245"/>
      <c r="E82" s="245"/>
      <c r="F82" s="245"/>
      <c r="G82" s="245"/>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314</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4">
        <v>18</v>
      </c>
      <c r="B84" s="175" t="s">
        <v>3890</v>
      </c>
      <c r="C84" s="185" t="s">
        <v>3891</v>
      </c>
      <c r="D84" s="176" t="s">
        <v>405</v>
      </c>
      <c r="E84" s="177">
        <v>1</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342</v>
      </c>
      <c r="T84" s="180" t="s">
        <v>311</v>
      </c>
      <c r="U84" s="160">
        <v>0</v>
      </c>
      <c r="V84" s="160">
        <f>ROUND(E84*U84,2)</f>
        <v>0</v>
      </c>
      <c r="W84" s="160"/>
      <c r="X84" s="150"/>
      <c r="Y84" s="150"/>
      <c r="Z84" s="150"/>
      <c r="AA84" s="150"/>
      <c r="AB84" s="150"/>
      <c r="AC84" s="150"/>
      <c r="AD84" s="150"/>
      <c r="AE84" s="150"/>
      <c r="AF84" s="150"/>
      <c r="AG84" s="150" t="s">
        <v>499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2"/>
      <c r="D85" s="243"/>
      <c r="E85" s="243"/>
      <c r="F85" s="243"/>
      <c r="G85" s="243"/>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315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22.5" outlineLevel="1" x14ac:dyDescent="0.2">
      <c r="A86" s="174">
        <v>19</v>
      </c>
      <c r="B86" s="175" t="s">
        <v>3892</v>
      </c>
      <c r="C86" s="185" t="s">
        <v>3893</v>
      </c>
      <c r="D86" s="176" t="s">
        <v>405</v>
      </c>
      <c r="E86" s="177">
        <v>1</v>
      </c>
      <c r="F86" s="178"/>
      <c r="G86" s="179">
        <f>ROUND(E86*F86,2)</f>
        <v>0</v>
      </c>
      <c r="H86" s="178"/>
      <c r="I86" s="179">
        <f>ROUND(E86*H86,2)</f>
        <v>0</v>
      </c>
      <c r="J86" s="178"/>
      <c r="K86" s="179">
        <f>ROUND(E86*J86,2)</f>
        <v>0</v>
      </c>
      <c r="L86" s="179">
        <v>21</v>
      </c>
      <c r="M86" s="179">
        <f>G86*(1+L86/100)</f>
        <v>0</v>
      </c>
      <c r="N86" s="179">
        <v>0</v>
      </c>
      <c r="O86" s="179">
        <f>ROUND(E86*N86,2)</f>
        <v>0</v>
      </c>
      <c r="P86" s="179">
        <v>0</v>
      </c>
      <c r="Q86" s="179">
        <f>ROUND(E86*P86,2)</f>
        <v>0</v>
      </c>
      <c r="R86" s="179"/>
      <c r="S86" s="179" t="s">
        <v>342</v>
      </c>
      <c r="T86" s="180" t="s">
        <v>311</v>
      </c>
      <c r="U86" s="160">
        <v>0</v>
      </c>
      <c r="V86" s="160">
        <f>ROUND(E86*U86,2)</f>
        <v>0</v>
      </c>
      <c r="W86" s="160"/>
      <c r="X86" s="150"/>
      <c r="Y86" s="150"/>
      <c r="Z86" s="150"/>
      <c r="AA86" s="150"/>
      <c r="AB86" s="150"/>
      <c r="AC86" s="150"/>
      <c r="AD86" s="150"/>
      <c r="AE86" s="150"/>
      <c r="AF86" s="150"/>
      <c r="AG86" s="150" t="s">
        <v>499</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2"/>
      <c r="D87" s="243"/>
      <c r="E87" s="243"/>
      <c r="F87" s="243"/>
      <c r="G87" s="243"/>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315</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x14ac:dyDescent="0.2">
      <c r="A88" s="168" t="s">
        <v>305</v>
      </c>
      <c r="B88" s="169" t="s">
        <v>108</v>
      </c>
      <c r="C88" s="184" t="s">
        <v>109</v>
      </c>
      <c r="D88" s="170"/>
      <c r="E88" s="171"/>
      <c r="F88" s="172"/>
      <c r="G88" s="172">
        <f>SUMIF(AG89:AG129,"&lt;&gt;NOR",G89:G129)</f>
        <v>0</v>
      </c>
      <c r="H88" s="172"/>
      <c r="I88" s="172">
        <f>SUM(I89:I129)</f>
        <v>0</v>
      </c>
      <c r="J88" s="172"/>
      <c r="K88" s="172">
        <f>SUM(K89:K129)</f>
        <v>0</v>
      </c>
      <c r="L88" s="172"/>
      <c r="M88" s="172">
        <f>SUM(M89:M129)</f>
        <v>0</v>
      </c>
      <c r="N88" s="172"/>
      <c r="O88" s="172">
        <f>SUM(O89:O129)</f>
        <v>0</v>
      </c>
      <c r="P88" s="172"/>
      <c r="Q88" s="172">
        <f>SUM(Q89:Q129)</f>
        <v>0</v>
      </c>
      <c r="R88" s="172"/>
      <c r="S88" s="172"/>
      <c r="T88" s="173"/>
      <c r="U88" s="167"/>
      <c r="V88" s="167">
        <f>SUM(V89:V129)</f>
        <v>0</v>
      </c>
      <c r="W88" s="167"/>
      <c r="AG88" t="s">
        <v>306</v>
      </c>
    </row>
    <row r="89" spans="1:60" outlineLevel="1" x14ac:dyDescent="0.2">
      <c r="A89" s="174">
        <v>20</v>
      </c>
      <c r="B89" s="175" t="s">
        <v>3894</v>
      </c>
      <c r="C89" s="185" t="s">
        <v>3895</v>
      </c>
      <c r="D89" s="176" t="s">
        <v>929</v>
      </c>
      <c r="E89" s="177">
        <v>2</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499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3855</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122</v>
      </c>
      <c r="D91" s="165"/>
      <c r="E91" s="166">
        <v>2</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33.75" outlineLevel="1" x14ac:dyDescent="0.2">
      <c r="A93" s="174">
        <v>21</v>
      </c>
      <c r="B93" s="175" t="s">
        <v>3896</v>
      </c>
      <c r="C93" s="185" t="s">
        <v>3897</v>
      </c>
      <c r="D93" s="176" t="s">
        <v>929</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342</v>
      </c>
      <c r="T93" s="180" t="s">
        <v>311</v>
      </c>
      <c r="U93" s="160">
        <v>0</v>
      </c>
      <c r="V93" s="160">
        <f>ROUND(E93*U93,2)</f>
        <v>0</v>
      </c>
      <c r="W93" s="160"/>
      <c r="X93" s="150"/>
      <c r="Y93" s="150"/>
      <c r="Z93" s="150"/>
      <c r="AA93" s="150"/>
      <c r="AB93" s="150"/>
      <c r="AC93" s="150"/>
      <c r="AD93" s="150"/>
      <c r="AE93" s="150"/>
      <c r="AF93" s="150"/>
      <c r="AG93" s="150" t="s">
        <v>1963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4" t="s">
        <v>3898</v>
      </c>
      <c r="D94" s="245"/>
      <c r="E94" s="245"/>
      <c r="F94" s="245"/>
      <c r="G94" s="245"/>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314</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3855</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92</v>
      </c>
      <c r="D96" s="165"/>
      <c r="E96" s="166">
        <v>1</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315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2.5" outlineLevel="1" x14ac:dyDescent="0.2">
      <c r="A98" s="174">
        <v>22</v>
      </c>
      <c r="B98" s="175" t="s">
        <v>3899</v>
      </c>
      <c r="C98" s="185" t="s">
        <v>3900</v>
      </c>
      <c r="D98" s="176" t="s">
        <v>405</v>
      </c>
      <c r="E98" s="177">
        <v>32</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342</v>
      </c>
      <c r="T98" s="180" t="s">
        <v>311</v>
      </c>
      <c r="U98" s="160">
        <v>0</v>
      </c>
      <c r="V98" s="160">
        <f>ROUND(E98*U98,2)</f>
        <v>0</v>
      </c>
      <c r="W98" s="160"/>
      <c r="X98" s="150"/>
      <c r="Y98" s="150"/>
      <c r="Z98" s="150"/>
      <c r="AA98" s="150"/>
      <c r="AB98" s="150"/>
      <c r="AC98" s="150"/>
      <c r="AD98" s="150"/>
      <c r="AE98" s="150"/>
      <c r="AF98" s="150"/>
      <c r="AG98" s="150" t="s">
        <v>1963</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2"/>
      <c r="D99" s="243"/>
      <c r="E99" s="243"/>
      <c r="F99" s="243"/>
      <c r="G99" s="243"/>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315</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33.75" outlineLevel="1" x14ac:dyDescent="0.2">
      <c r="A100" s="174">
        <v>23</v>
      </c>
      <c r="B100" s="175" t="s">
        <v>3901</v>
      </c>
      <c r="C100" s="185" t="s">
        <v>3902</v>
      </c>
      <c r="D100" s="176" t="s">
        <v>929</v>
      </c>
      <c r="E100" s="177">
        <v>1</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342</v>
      </c>
      <c r="T100" s="180" t="s">
        <v>311</v>
      </c>
      <c r="U100" s="160">
        <v>0</v>
      </c>
      <c r="V100" s="160">
        <f>ROUND(E100*U100,2)</f>
        <v>0</v>
      </c>
      <c r="W100" s="160"/>
      <c r="X100" s="150"/>
      <c r="Y100" s="150"/>
      <c r="Z100" s="150"/>
      <c r="AA100" s="150"/>
      <c r="AB100" s="150"/>
      <c r="AC100" s="150"/>
      <c r="AD100" s="150"/>
      <c r="AE100" s="150"/>
      <c r="AF100" s="150"/>
      <c r="AG100" s="150" t="s">
        <v>1963</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4" t="s">
        <v>3903</v>
      </c>
      <c r="D101" s="245"/>
      <c r="E101" s="245"/>
      <c r="F101" s="245"/>
      <c r="G101" s="245"/>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314</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3855</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92</v>
      </c>
      <c r="D103" s="165"/>
      <c r="E103" s="166">
        <v>1</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4">
        <v>24</v>
      </c>
      <c r="B105" s="175" t="s">
        <v>3904</v>
      </c>
      <c r="C105" s="185" t="s">
        <v>3905</v>
      </c>
      <c r="D105" s="176" t="s">
        <v>929</v>
      </c>
      <c r="E105" s="177">
        <v>1</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342</v>
      </c>
      <c r="T105" s="180" t="s">
        <v>311</v>
      </c>
      <c r="U105" s="160">
        <v>0</v>
      </c>
      <c r="V105" s="160">
        <f>ROUND(E105*U105,2)</f>
        <v>0</v>
      </c>
      <c r="W105" s="160"/>
      <c r="X105" s="150"/>
      <c r="Y105" s="150"/>
      <c r="Z105" s="150"/>
      <c r="AA105" s="150"/>
      <c r="AB105" s="150"/>
      <c r="AC105" s="150"/>
      <c r="AD105" s="150"/>
      <c r="AE105" s="150"/>
      <c r="AF105" s="150"/>
      <c r="AG105" s="150" t="s">
        <v>1963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3855</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92</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25</v>
      </c>
      <c r="B109" s="175" t="s">
        <v>3906</v>
      </c>
      <c r="C109" s="185" t="s">
        <v>3907</v>
      </c>
      <c r="D109" s="176" t="s">
        <v>929</v>
      </c>
      <c r="E109" s="177">
        <v>2</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342</v>
      </c>
      <c r="T109" s="180" t="s">
        <v>311</v>
      </c>
      <c r="U109" s="160">
        <v>0</v>
      </c>
      <c r="V109" s="160">
        <f>ROUND(E109*U109,2)</f>
        <v>0</v>
      </c>
      <c r="W109" s="160"/>
      <c r="X109" s="150"/>
      <c r="Y109" s="150"/>
      <c r="Z109" s="150"/>
      <c r="AA109" s="150"/>
      <c r="AB109" s="150"/>
      <c r="AC109" s="150"/>
      <c r="AD109" s="150"/>
      <c r="AE109" s="150"/>
      <c r="AF109" s="150"/>
      <c r="AG109" s="150" t="s">
        <v>1963</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3855</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335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122</v>
      </c>
      <c r="D111" s="165"/>
      <c r="E111" s="166">
        <v>2</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33.75" outlineLevel="1" x14ac:dyDescent="0.2">
      <c r="A113" s="174">
        <v>26</v>
      </c>
      <c r="B113" s="175" t="s">
        <v>3908</v>
      </c>
      <c r="C113" s="185" t="s">
        <v>3909</v>
      </c>
      <c r="D113" s="176" t="s">
        <v>929</v>
      </c>
      <c r="E113" s="177">
        <v>1</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342</v>
      </c>
      <c r="T113" s="180" t="s">
        <v>311</v>
      </c>
      <c r="U113" s="160">
        <v>0</v>
      </c>
      <c r="V113" s="160">
        <f>ROUND(E113*U113,2)</f>
        <v>0</v>
      </c>
      <c r="W113" s="160"/>
      <c r="X113" s="150"/>
      <c r="Y113" s="150"/>
      <c r="Z113" s="150"/>
      <c r="AA113" s="150"/>
      <c r="AB113" s="150"/>
      <c r="AC113" s="150"/>
      <c r="AD113" s="150"/>
      <c r="AE113" s="150"/>
      <c r="AF113" s="150"/>
      <c r="AG113" s="150" t="s">
        <v>1963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4" t="s">
        <v>3910</v>
      </c>
      <c r="D114" s="245"/>
      <c r="E114" s="245"/>
      <c r="F114" s="245"/>
      <c r="G114" s="245"/>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314</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3855</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92</v>
      </c>
      <c r="D116" s="165"/>
      <c r="E116" s="166">
        <v>1</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27</v>
      </c>
      <c r="B118" s="175" t="s">
        <v>3911</v>
      </c>
      <c r="C118" s="185" t="s">
        <v>3912</v>
      </c>
      <c r="D118" s="176" t="s">
        <v>929</v>
      </c>
      <c r="E118" s="177">
        <v>1</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342</v>
      </c>
      <c r="T118" s="180" t="s">
        <v>311</v>
      </c>
      <c r="U118" s="160">
        <v>0</v>
      </c>
      <c r="V118" s="160">
        <f>ROUND(E118*U118,2)</f>
        <v>0</v>
      </c>
      <c r="W118" s="160"/>
      <c r="X118" s="150"/>
      <c r="Y118" s="150"/>
      <c r="Z118" s="150"/>
      <c r="AA118" s="150"/>
      <c r="AB118" s="150"/>
      <c r="AC118" s="150"/>
      <c r="AD118" s="150"/>
      <c r="AE118" s="150"/>
      <c r="AF118" s="150"/>
      <c r="AG118" s="150" t="s">
        <v>1963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3855</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335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92</v>
      </c>
      <c r="D120" s="165"/>
      <c r="E120" s="166">
        <v>1</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22.5" outlineLevel="1" x14ac:dyDescent="0.2">
      <c r="A122" s="174">
        <v>28</v>
      </c>
      <c r="B122" s="175" t="s">
        <v>3913</v>
      </c>
      <c r="C122" s="185" t="s">
        <v>3914</v>
      </c>
      <c r="D122" s="176" t="s">
        <v>929</v>
      </c>
      <c r="E122" s="177">
        <v>2</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342</v>
      </c>
      <c r="T122" s="180" t="s">
        <v>311</v>
      </c>
      <c r="U122" s="160">
        <v>0</v>
      </c>
      <c r="V122" s="160">
        <f>ROUND(E122*U122,2)</f>
        <v>0</v>
      </c>
      <c r="W122" s="160"/>
      <c r="X122" s="150"/>
      <c r="Y122" s="150"/>
      <c r="Z122" s="150"/>
      <c r="AA122" s="150"/>
      <c r="AB122" s="150"/>
      <c r="AC122" s="150"/>
      <c r="AD122" s="150"/>
      <c r="AE122" s="150"/>
      <c r="AF122" s="150"/>
      <c r="AG122" s="150" t="s">
        <v>1963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3855</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335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122</v>
      </c>
      <c r="D124" s="165"/>
      <c r="E124" s="166">
        <v>2</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335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4">
        <v>29</v>
      </c>
      <c r="B126" s="175" t="s">
        <v>3915</v>
      </c>
      <c r="C126" s="185" t="s">
        <v>3916</v>
      </c>
      <c r="D126" s="176" t="s">
        <v>405</v>
      </c>
      <c r="E126" s="177">
        <v>50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342</v>
      </c>
      <c r="T126" s="180" t="s">
        <v>311</v>
      </c>
      <c r="U126" s="160">
        <v>0</v>
      </c>
      <c r="V126" s="160">
        <f>ROUND(E126*U126,2)</f>
        <v>0</v>
      </c>
      <c r="W126" s="160"/>
      <c r="X126" s="150"/>
      <c r="Y126" s="150"/>
      <c r="Z126" s="150"/>
      <c r="AA126" s="150"/>
      <c r="AB126" s="150"/>
      <c r="AC126" s="150"/>
      <c r="AD126" s="150"/>
      <c r="AE126" s="150"/>
      <c r="AF126" s="150"/>
      <c r="AG126" s="150" t="s">
        <v>1963</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3855</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335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2070</v>
      </c>
      <c r="D128" s="165"/>
      <c r="E128" s="166">
        <v>50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x14ac:dyDescent="0.2">
      <c r="A130" s="168" t="s">
        <v>305</v>
      </c>
      <c r="B130" s="169" t="s">
        <v>110</v>
      </c>
      <c r="C130" s="184" t="s">
        <v>111</v>
      </c>
      <c r="D130" s="170"/>
      <c r="E130" s="171"/>
      <c r="F130" s="172"/>
      <c r="G130" s="172">
        <f>SUMIF(AG131:AG148,"&lt;&gt;NOR",G131:G148)</f>
        <v>0</v>
      </c>
      <c r="H130" s="172"/>
      <c r="I130" s="172">
        <f>SUM(I131:I148)</f>
        <v>0</v>
      </c>
      <c r="J130" s="172"/>
      <c r="K130" s="172">
        <f>SUM(K131:K148)</f>
        <v>0</v>
      </c>
      <c r="L130" s="172"/>
      <c r="M130" s="172">
        <f>SUM(M131:M148)</f>
        <v>0</v>
      </c>
      <c r="N130" s="172"/>
      <c r="O130" s="172">
        <f>SUM(O131:O148)</f>
        <v>0</v>
      </c>
      <c r="P130" s="172"/>
      <c r="Q130" s="172">
        <f>SUM(Q131:Q148)</f>
        <v>0</v>
      </c>
      <c r="R130" s="172"/>
      <c r="S130" s="172"/>
      <c r="T130" s="173"/>
      <c r="U130" s="167"/>
      <c r="V130" s="167">
        <f>SUM(V131:V148)</f>
        <v>0</v>
      </c>
      <c r="W130" s="167"/>
      <c r="AG130" t="s">
        <v>306</v>
      </c>
    </row>
    <row r="131" spans="1:60" outlineLevel="1" x14ac:dyDescent="0.2">
      <c r="A131" s="174">
        <v>30</v>
      </c>
      <c r="B131" s="175" t="s">
        <v>2262</v>
      </c>
      <c r="C131" s="185" t="s">
        <v>3917</v>
      </c>
      <c r="D131" s="176" t="s">
        <v>929</v>
      </c>
      <c r="E131" s="177">
        <v>1</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c r="S131" s="179" t="s">
        <v>342</v>
      </c>
      <c r="T131" s="180" t="s">
        <v>311</v>
      </c>
      <c r="U131" s="160">
        <v>0</v>
      </c>
      <c r="V131" s="160">
        <f>ROUND(E131*U131,2)</f>
        <v>0</v>
      </c>
      <c r="W131" s="160"/>
      <c r="X131" s="150"/>
      <c r="Y131" s="150"/>
      <c r="Z131" s="150"/>
      <c r="AA131" s="150"/>
      <c r="AB131" s="150"/>
      <c r="AC131" s="150"/>
      <c r="AD131" s="150"/>
      <c r="AE131" s="150"/>
      <c r="AF131" s="150"/>
      <c r="AG131" s="150" t="s">
        <v>499</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2"/>
      <c r="D132" s="243"/>
      <c r="E132" s="243"/>
      <c r="F132" s="243"/>
      <c r="G132" s="243"/>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31</v>
      </c>
      <c r="B133" s="175" t="s">
        <v>2264</v>
      </c>
      <c r="C133" s="185" t="s">
        <v>3918</v>
      </c>
      <c r="D133" s="176" t="s">
        <v>929</v>
      </c>
      <c r="E133" s="177">
        <v>1</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342</v>
      </c>
      <c r="T133" s="180" t="s">
        <v>311</v>
      </c>
      <c r="U133" s="160">
        <v>0</v>
      </c>
      <c r="V133" s="160">
        <f>ROUND(E133*U133,2)</f>
        <v>0</v>
      </c>
      <c r="W133" s="160"/>
      <c r="X133" s="150"/>
      <c r="Y133" s="150"/>
      <c r="Z133" s="150"/>
      <c r="AA133" s="150"/>
      <c r="AB133" s="150"/>
      <c r="AC133" s="150"/>
      <c r="AD133" s="150"/>
      <c r="AE133" s="150"/>
      <c r="AF133" s="150"/>
      <c r="AG133" s="150" t="s">
        <v>499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2"/>
      <c r="D134" s="243"/>
      <c r="E134" s="243"/>
      <c r="F134" s="243"/>
      <c r="G134" s="243"/>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32</v>
      </c>
      <c r="B135" s="175" t="s">
        <v>2266</v>
      </c>
      <c r="C135" s="185" t="s">
        <v>3919</v>
      </c>
      <c r="D135" s="176" t="s">
        <v>929</v>
      </c>
      <c r="E135" s="177">
        <v>1</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342</v>
      </c>
      <c r="T135" s="180" t="s">
        <v>311</v>
      </c>
      <c r="U135" s="160">
        <v>0</v>
      </c>
      <c r="V135" s="160">
        <f>ROUND(E135*U135,2)</f>
        <v>0</v>
      </c>
      <c r="W135" s="160"/>
      <c r="X135" s="150"/>
      <c r="Y135" s="150"/>
      <c r="Z135" s="150"/>
      <c r="AA135" s="150"/>
      <c r="AB135" s="150"/>
      <c r="AC135" s="150"/>
      <c r="AD135" s="150"/>
      <c r="AE135" s="150"/>
      <c r="AF135" s="150"/>
      <c r="AG135" s="150" t="s">
        <v>499</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2"/>
      <c r="D136" s="243"/>
      <c r="E136" s="243"/>
      <c r="F136" s="243"/>
      <c r="G136" s="243"/>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33</v>
      </c>
      <c r="B137" s="175" t="s">
        <v>2268</v>
      </c>
      <c r="C137" s="185" t="s">
        <v>3920</v>
      </c>
      <c r="D137" s="176" t="s">
        <v>929</v>
      </c>
      <c r="E137" s="177">
        <v>8</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c r="S137" s="179" t="s">
        <v>342</v>
      </c>
      <c r="T137" s="180" t="s">
        <v>311</v>
      </c>
      <c r="U137" s="160">
        <v>0</v>
      </c>
      <c r="V137" s="160">
        <f>ROUND(E137*U137,2)</f>
        <v>0</v>
      </c>
      <c r="W137" s="160"/>
      <c r="X137" s="150"/>
      <c r="Y137" s="150"/>
      <c r="Z137" s="150"/>
      <c r="AA137" s="150"/>
      <c r="AB137" s="150"/>
      <c r="AC137" s="150"/>
      <c r="AD137" s="150"/>
      <c r="AE137" s="150"/>
      <c r="AF137" s="150"/>
      <c r="AG137" s="150" t="s">
        <v>499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4">
        <v>34</v>
      </c>
      <c r="B139" s="175" t="s">
        <v>3921</v>
      </c>
      <c r="C139" s="185" t="s">
        <v>3922</v>
      </c>
      <c r="D139" s="176" t="s">
        <v>405</v>
      </c>
      <c r="E139" s="177">
        <v>465</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342</v>
      </c>
      <c r="T139" s="180" t="s">
        <v>311</v>
      </c>
      <c r="U139" s="160">
        <v>0</v>
      </c>
      <c r="V139" s="160">
        <f>ROUND(E139*U139,2)</f>
        <v>0</v>
      </c>
      <c r="W139" s="160"/>
      <c r="X139" s="150"/>
      <c r="Y139" s="150"/>
      <c r="Z139" s="150"/>
      <c r="AA139" s="150"/>
      <c r="AB139" s="150"/>
      <c r="AC139" s="150"/>
      <c r="AD139" s="150"/>
      <c r="AE139" s="150"/>
      <c r="AF139" s="150"/>
      <c r="AG139" s="150" t="s">
        <v>499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2.5" outlineLevel="1" x14ac:dyDescent="0.2">
      <c r="A140" s="157"/>
      <c r="B140" s="158"/>
      <c r="C140" s="186" t="s">
        <v>3923</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335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2453</v>
      </c>
      <c r="D141" s="165"/>
      <c r="E141" s="166">
        <v>465</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335</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6"/>
      <c r="D142" s="247"/>
      <c r="E142" s="247"/>
      <c r="F142" s="247"/>
      <c r="G142" s="247"/>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315</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4">
        <v>35</v>
      </c>
      <c r="B143" s="175" t="s">
        <v>3924</v>
      </c>
      <c r="C143" s="185" t="s">
        <v>3925</v>
      </c>
      <c r="D143" s="176" t="s">
        <v>405</v>
      </c>
      <c r="E143" s="177">
        <v>5</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c r="S143" s="179" t="s">
        <v>342</v>
      </c>
      <c r="T143" s="180" t="s">
        <v>311</v>
      </c>
      <c r="U143" s="160">
        <v>0</v>
      </c>
      <c r="V143" s="160">
        <f>ROUND(E143*U143,2)</f>
        <v>0</v>
      </c>
      <c r="W143" s="160"/>
      <c r="X143" s="150"/>
      <c r="Y143" s="150"/>
      <c r="Z143" s="150"/>
      <c r="AA143" s="150"/>
      <c r="AB143" s="150"/>
      <c r="AC143" s="150"/>
      <c r="AD143" s="150"/>
      <c r="AE143" s="150"/>
      <c r="AF143" s="150"/>
      <c r="AG143" s="150" t="s">
        <v>499</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2"/>
      <c r="D144" s="243"/>
      <c r="E144" s="243"/>
      <c r="F144" s="243"/>
      <c r="G144" s="243"/>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315</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36</v>
      </c>
      <c r="B145" s="175" t="s">
        <v>3926</v>
      </c>
      <c r="C145" s="185" t="s">
        <v>3927</v>
      </c>
      <c r="D145" s="176" t="s">
        <v>929</v>
      </c>
      <c r="E145" s="177">
        <v>8</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342</v>
      </c>
      <c r="T145" s="180" t="s">
        <v>311</v>
      </c>
      <c r="U145" s="160">
        <v>0</v>
      </c>
      <c r="V145" s="160">
        <f>ROUND(E145*U145,2)</f>
        <v>0</v>
      </c>
      <c r="W145" s="160"/>
      <c r="X145" s="150"/>
      <c r="Y145" s="150"/>
      <c r="Z145" s="150"/>
      <c r="AA145" s="150"/>
      <c r="AB145" s="150"/>
      <c r="AC145" s="150"/>
      <c r="AD145" s="150"/>
      <c r="AE145" s="150"/>
      <c r="AF145" s="150"/>
      <c r="AG145" s="150" t="s">
        <v>499</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2"/>
      <c r="D146" s="243"/>
      <c r="E146" s="243"/>
      <c r="F146" s="243"/>
      <c r="G146" s="243"/>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315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4">
        <v>37</v>
      </c>
      <c r="B147" s="175" t="s">
        <v>2266</v>
      </c>
      <c r="C147" s="185" t="s">
        <v>3928</v>
      </c>
      <c r="D147" s="176" t="s">
        <v>405</v>
      </c>
      <c r="E147" s="177">
        <v>1</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342</v>
      </c>
      <c r="T147" s="180" t="s">
        <v>311</v>
      </c>
      <c r="U147" s="160">
        <v>0</v>
      </c>
      <c r="V147" s="160">
        <f>ROUND(E147*U147,2)</f>
        <v>0</v>
      </c>
      <c r="W147" s="160"/>
      <c r="X147" s="150"/>
      <c r="Y147" s="150"/>
      <c r="Z147" s="150"/>
      <c r="AA147" s="150"/>
      <c r="AB147" s="150"/>
      <c r="AC147" s="150"/>
      <c r="AD147" s="150"/>
      <c r="AE147" s="150"/>
      <c r="AF147" s="150"/>
      <c r="AG147" s="150" t="s">
        <v>3929</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2"/>
      <c r="D148" s="243"/>
      <c r="E148" s="243"/>
      <c r="F148" s="243"/>
      <c r="G148" s="243"/>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315</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x14ac:dyDescent="0.2">
      <c r="A149" s="168" t="s">
        <v>305</v>
      </c>
      <c r="B149" s="169" t="s">
        <v>112</v>
      </c>
      <c r="C149" s="184" t="s">
        <v>113</v>
      </c>
      <c r="D149" s="170"/>
      <c r="E149" s="171"/>
      <c r="F149" s="172"/>
      <c r="G149" s="172">
        <f>SUMIF(AG150:AG151,"&lt;&gt;NOR",G150:G151)</f>
        <v>0</v>
      </c>
      <c r="H149" s="172"/>
      <c r="I149" s="172">
        <f>SUM(I150:I151)</f>
        <v>0</v>
      </c>
      <c r="J149" s="172"/>
      <c r="K149" s="172">
        <f>SUM(K150:K151)</f>
        <v>0</v>
      </c>
      <c r="L149" s="172"/>
      <c r="M149" s="172">
        <f>SUM(M150:M151)</f>
        <v>0</v>
      </c>
      <c r="N149" s="172"/>
      <c r="O149" s="172">
        <f>SUM(O150:O151)</f>
        <v>0</v>
      </c>
      <c r="P149" s="172"/>
      <c r="Q149" s="172">
        <f>SUM(Q150:Q151)</f>
        <v>0</v>
      </c>
      <c r="R149" s="172"/>
      <c r="S149" s="172"/>
      <c r="T149" s="173"/>
      <c r="U149" s="167"/>
      <c r="V149" s="167">
        <f>SUM(V150:V151)</f>
        <v>0</v>
      </c>
      <c r="W149" s="167"/>
      <c r="AG149" t="s">
        <v>306</v>
      </c>
    </row>
    <row r="150" spans="1:60" ht="33.75" outlineLevel="1" x14ac:dyDescent="0.2">
      <c r="A150" s="174">
        <v>38</v>
      </c>
      <c r="B150" s="175" t="s">
        <v>2288</v>
      </c>
      <c r="C150" s="185" t="s">
        <v>3930</v>
      </c>
      <c r="D150" s="176" t="s">
        <v>929</v>
      </c>
      <c r="E150" s="177">
        <v>1</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342</v>
      </c>
      <c r="T150" s="180" t="s">
        <v>311</v>
      </c>
      <c r="U150" s="160">
        <v>0</v>
      </c>
      <c r="V150" s="160">
        <f>ROUND(E150*U150,2)</f>
        <v>0</v>
      </c>
      <c r="W150" s="160"/>
      <c r="X150" s="150"/>
      <c r="Y150" s="150"/>
      <c r="Z150" s="150"/>
      <c r="AA150" s="150"/>
      <c r="AB150" s="150"/>
      <c r="AC150" s="150"/>
      <c r="AD150" s="150"/>
      <c r="AE150" s="150"/>
      <c r="AF150" s="150"/>
      <c r="AG150" s="150" t="s">
        <v>499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2"/>
      <c r="D151" s="243"/>
      <c r="E151" s="243"/>
      <c r="F151" s="243"/>
      <c r="G151" s="243"/>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x14ac:dyDescent="0.2">
      <c r="A152" s="168" t="s">
        <v>305</v>
      </c>
      <c r="B152" s="169" t="s">
        <v>114</v>
      </c>
      <c r="C152" s="184" t="s">
        <v>115</v>
      </c>
      <c r="D152" s="170"/>
      <c r="E152" s="171"/>
      <c r="F152" s="172"/>
      <c r="G152" s="172">
        <f>SUMIF(AG153:AG156,"&lt;&gt;NOR",G153:G156)</f>
        <v>0</v>
      </c>
      <c r="H152" s="172"/>
      <c r="I152" s="172">
        <f>SUM(I153:I156)</f>
        <v>0</v>
      </c>
      <c r="J152" s="172"/>
      <c r="K152" s="172">
        <f>SUM(K153:K156)</f>
        <v>0</v>
      </c>
      <c r="L152" s="172"/>
      <c r="M152" s="172">
        <f>SUM(M153:M156)</f>
        <v>0</v>
      </c>
      <c r="N152" s="172"/>
      <c r="O152" s="172">
        <f>SUM(O153:O156)</f>
        <v>0</v>
      </c>
      <c r="P152" s="172"/>
      <c r="Q152" s="172">
        <f>SUM(Q153:Q156)</f>
        <v>0</v>
      </c>
      <c r="R152" s="172"/>
      <c r="S152" s="172"/>
      <c r="T152" s="173"/>
      <c r="U152" s="167"/>
      <c r="V152" s="167">
        <f>SUM(V153:V156)</f>
        <v>0</v>
      </c>
      <c r="W152" s="167"/>
      <c r="AG152" t="s">
        <v>306</v>
      </c>
    </row>
    <row r="153" spans="1:60" outlineLevel="1" x14ac:dyDescent="0.2">
      <c r="A153" s="174">
        <v>39</v>
      </c>
      <c r="B153" s="175" t="s">
        <v>2290</v>
      </c>
      <c r="C153" s="185" t="s">
        <v>3931</v>
      </c>
      <c r="D153" s="176" t="s">
        <v>405</v>
      </c>
      <c r="E153" s="177">
        <v>40</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342</v>
      </c>
      <c r="T153" s="180" t="s">
        <v>311</v>
      </c>
      <c r="U153" s="160">
        <v>0</v>
      </c>
      <c r="V153" s="160">
        <f>ROUND(E153*U153,2)</f>
        <v>0</v>
      </c>
      <c r="W153" s="160"/>
      <c r="X153" s="150"/>
      <c r="Y153" s="150"/>
      <c r="Z153" s="150"/>
      <c r="AA153" s="150"/>
      <c r="AB153" s="150"/>
      <c r="AC153" s="150"/>
      <c r="AD153" s="150"/>
      <c r="AE153" s="150"/>
      <c r="AF153" s="150"/>
      <c r="AG153" s="150" t="s">
        <v>3932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2"/>
      <c r="D154" s="243"/>
      <c r="E154" s="243"/>
      <c r="F154" s="243"/>
      <c r="G154" s="243"/>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315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40</v>
      </c>
      <c r="B155" s="175" t="s">
        <v>2290</v>
      </c>
      <c r="C155" s="185" t="s">
        <v>3933</v>
      </c>
      <c r="D155" s="176" t="s">
        <v>405</v>
      </c>
      <c r="E155" s="177">
        <v>100</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342</v>
      </c>
      <c r="T155" s="180" t="s">
        <v>311</v>
      </c>
      <c r="U155" s="160">
        <v>0</v>
      </c>
      <c r="V155" s="160">
        <f>ROUND(E155*U155,2)</f>
        <v>0</v>
      </c>
      <c r="W155" s="160"/>
      <c r="X155" s="150"/>
      <c r="Y155" s="150"/>
      <c r="Z155" s="150"/>
      <c r="AA155" s="150"/>
      <c r="AB155" s="150"/>
      <c r="AC155" s="150"/>
      <c r="AD155" s="150"/>
      <c r="AE155" s="150"/>
      <c r="AF155" s="150"/>
      <c r="AG155" s="150" t="s">
        <v>1963</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2"/>
      <c r="D156" s="243"/>
      <c r="E156" s="243"/>
      <c r="F156" s="243"/>
      <c r="G156" s="243"/>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x14ac:dyDescent="0.2">
      <c r="A157" s="168" t="s">
        <v>305</v>
      </c>
      <c r="B157" s="169" t="s">
        <v>116</v>
      </c>
      <c r="C157" s="184" t="s">
        <v>117</v>
      </c>
      <c r="D157" s="170"/>
      <c r="E157" s="171"/>
      <c r="F157" s="172"/>
      <c r="G157" s="172">
        <f>SUMIF(AG158:AG159,"&lt;&gt;NOR",G158:G159)</f>
        <v>0</v>
      </c>
      <c r="H157" s="172"/>
      <c r="I157" s="172">
        <f>SUM(I158:I159)</f>
        <v>0</v>
      </c>
      <c r="J157" s="172"/>
      <c r="K157" s="172">
        <f>SUM(K158:K159)</f>
        <v>0</v>
      </c>
      <c r="L157" s="172"/>
      <c r="M157" s="172">
        <f>SUM(M158:M159)</f>
        <v>0</v>
      </c>
      <c r="N157" s="172"/>
      <c r="O157" s="172">
        <f>SUM(O158:O159)</f>
        <v>0</v>
      </c>
      <c r="P157" s="172"/>
      <c r="Q157" s="172">
        <f>SUM(Q158:Q159)</f>
        <v>0</v>
      </c>
      <c r="R157" s="172"/>
      <c r="S157" s="172"/>
      <c r="T157" s="173"/>
      <c r="U157" s="167"/>
      <c r="V157" s="167">
        <f>SUM(V158:V159)</f>
        <v>0</v>
      </c>
      <c r="W157" s="167"/>
      <c r="AG157" t="s">
        <v>306</v>
      </c>
    </row>
    <row r="158" spans="1:60" outlineLevel="1" x14ac:dyDescent="0.2">
      <c r="A158" s="174">
        <v>41</v>
      </c>
      <c r="B158" s="175" t="s">
        <v>2292</v>
      </c>
      <c r="C158" s="185" t="s">
        <v>3934</v>
      </c>
      <c r="D158" s="176" t="s">
        <v>405</v>
      </c>
      <c r="E158" s="177">
        <v>3</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342</v>
      </c>
      <c r="T158" s="180" t="s">
        <v>311</v>
      </c>
      <c r="U158" s="160">
        <v>0</v>
      </c>
      <c r="V158" s="160">
        <f>ROUND(E158*U158,2)</f>
        <v>0</v>
      </c>
      <c r="W158" s="160"/>
      <c r="X158" s="150"/>
      <c r="Y158" s="150"/>
      <c r="Z158" s="150"/>
      <c r="AA158" s="150"/>
      <c r="AB158" s="150"/>
      <c r="AC158" s="150"/>
      <c r="AD158" s="150"/>
      <c r="AE158" s="150"/>
      <c r="AF158" s="150"/>
      <c r="AG158" s="150" t="s">
        <v>499</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2"/>
      <c r="D159" s="243"/>
      <c r="E159" s="243"/>
      <c r="F159" s="243"/>
      <c r="G159" s="243"/>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315</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x14ac:dyDescent="0.2">
      <c r="A160" s="168" t="s">
        <v>305</v>
      </c>
      <c r="B160" s="169" t="s">
        <v>118</v>
      </c>
      <c r="C160" s="184" t="s">
        <v>119</v>
      </c>
      <c r="D160" s="170"/>
      <c r="E160" s="171"/>
      <c r="F160" s="172"/>
      <c r="G160" s="172">
        <f>SUMIF(AG161:AG175,"&lt;&gt;NOR",G161:G175)</f>
        <v>0</v>
      </c>
      <c r="H160" s="172"/>
      <c r="I160" s="172">
        <f>SUM(I161:I175)</f>
        <v>0</v>
      </c>
      <c r="J160" s="172"/>
      <c r="K160" s="172">
        <f>SUM(K161:K175)</f>
        <v>0</v>
      </c>
      <c r="L160" s="172"/>
      <c r="M160" s="172">
        <f>SUM(M161:M175)</f>
        <v>0</v>
      </c>
      <c r="N160" s="172"/>
      <c r="O160" s="172">
        <f>SUM(O161:O175)</f>
        <v>0</v>
      </c>
      <c r="P160" s="172"/>
      <c r="Q160" s="172">
        <f>SUM(Q161:Q175)</f>
        <v>0</v>
      </c>
      <c r="R160" s="172"/>
      <c r="S160" s="172"/>
      <c r="T160" s="173"/>
      <c r="U160" s="167"/>
      <c r="V160" s="167">
        <f>SUM(V161:V175)</f>
        <v>0</v>
      </c>
      <c r="W160" s="167"/>
      <c r="AG160" t="s">
        <v>306</v>
      </c>
    </row>
    <row r="161" spans="1:60" ht="33.75" outlineLevel="1" x14ac:dyDescent="0.2">
      <c r="A161" s="174">
        <v>42</v>
      </c>
      <c r="B161" s="175" t="s">
        <v>2294</v>
      </c>
      <c r="C161" s="185" t="s">
        <v>3935</v>
      </c>
      <c r="D161" s="176" t="s">
        <v>405</v>
      </c>
      <c r="E161" s="177">
        <v>3</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342</v>
      </c>
      <c r="T161" s="180" t="s">
        <v>311</v>
      </c>
      <c r="U161" s="160">
        <v>0</v>
      </c>
      <c r="V161" s="160">
        <f>ROUND(E161*U161,2)</f>
        <v>0</v>
      </c>
      <c r="W161" s="160"/>
      <c r="X161" s="150"/>
      <c r="Y161" s="150"/>
      <c r="Z161" s="150"/>
      <c r="AA161" s="150"/>
      <c r="AB161" s="150"/>
      <c r="AC161" s="150"/>
      <c r="AD161" s="150"/>
      <c r="AE161" s="150"/>
      <c r="AF161" s="150"/>
      <c r="AG161" s="150" t="s">
        <v>499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4" t="s">
        <v>3936</v>
      </c>
      <c r="D162" s="245"/>
      <c r="E162" s="245"/>
      <c r="F162" s="245"/>
      <c r="G162" s="245"/>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314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3937</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335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132</v>
      </c>
      <c r="D164" s="165"/>
      <c r="E164" s="166">
        <v>3</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335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2.5" outlineLevel="1" x14ac:dyDescent="0.2">
      <c r="A166" s="174">
        <v>43</v>
      </c>
      <c r="B166" s="175" t="s">
        <v>2295</v>
      </c>
      <c r="C166" s="185" t="s">
        <v>3938</v>
      </c>
      <c r="D166" s="176" t="s">
        <v>405</v>
      </c>
      <c r="E166" s="177">
        <v>654</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342</v>
      </c>
      <c r="T166" s="180" t="s">
        <v>311</v>
      </c>
      <c r="U166" s="160">
        <v>0</v>
      </c>
      <c r="V166" s="160">
        <f>ROUND(E166*U166,2)</f>
        <v>0</v>
      </c>
      <c r="W166" s="160"/>
      <c r="X166" s="150"/>
      <c r="Y166" s="150"/>
      <c r="Z166" s="150"/>
      <c r="AA166" s="150"/>
      <c r="AB166" s="150"/>
      <c r="AC166" s="150"/>
      <c r="AD166" s="150"/>
      <c r="AE166" s="150"/>
      <c r="AF166" s="150"/>
      <c r="AG166" s="150" t="s">
        <v>499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ht="33.75" outlineLevel="1" x14ac:dyDescent="0.2">
      <c r="A167" s="157"/>
      <c r="B167" s="158"/>
      <c r="C167" s="186" t="s">
        <v>3939</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3940</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2626</v>
      </c>
      <c r="D169" s="165"/>
      <c r="E169" s="166">
        <v>654</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335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315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33.75" outlineLevel="1" x14ac:dyDescent="0.2">
      <c r="A171" s="174">
        <v>44</v>
      </c>
      <c r="B171" s="175" t="s">
        <v>2297</v>
      </c>
      <c r="C171" s="185" t="s">
        <v>3941</v>
      </c>
      <c r="D171" s="176" t="s">
        <v>405</v>
      </c>
      <c r="E171" s="177">
        <v>17</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342</v>
      </c>
      <c r="T171" s="180" t="s">
        <v>311</v>
      </c>
      <c r="U171" s="160">
        <v>0</v>
      </c>
      <c r="V171" s="160">
        <f>ROUND(E171*U171,2)</f>
        <v>0</v>
      </c>
      <c r="W171" s="160"/>
      <c r="X171" s="150"/>
      <c r="Y171" s="150"/>
      <c r="Z171" s="150"/>
      <c r="AA171" s="150"/>
      <c r="AB171" s="150"/>
      <c r="AC171" s="150"/>
      <c r="AD171" s="150"/>
      <c r="AE171" s="150"/>
      <c r="AF171" s="150"/>
      <c r="AG171" s="150" t="s">
        <v>499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33.75" outlineLevel="1" x14ac:dyDescent="0.2">
      <c r="A172" s="157"/>
      <c r="B172" s="158"/>
      <c r="C172" s="186" t="s">
        <v>3942</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335</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3940</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116</v>
      </c>
      <c r="D174" s="165"/>
      <c r="E174" s="166">
        <v>17</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335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6"/>
      <c r="D175" s="247"/>
      <c r="E175" s="247"/>
      <c r="F175" s="247"/>
      <c r="G175" s="247"/>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315</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x14ac:dyDescent="0.2">
      <c r="A176" s="168" t="s">
        <v>305</v>
      </c>
      <c r="B176" s="169" t="s">
        <v>120</v>
      </c>
      <c r="C176" s="184" t="s">
        <v>121</v>
      </c>
      <c r="D176" s="170"/>
      <c r="E176" s="171"/>
      <c r="F176" s="172"/>
      <c r="G176" s="172">
        <f>SUMIF(AG177:AG206,"&lt;&gt;NOR",G177:G206)</f>
        <v>0</v>
      </c>
      <c r="H176" s="172"/>
      <c r="I176" s="172">
        <f>SUM(I177:I206)</f>
        <v>0</v>
      </c>
      <c r="J176" s="172"/>
      <c r="K176" s="172">
        <f>SUM(K177:K206)</f>
        <v>0</v>
      </c>
      <c r="L176" s="172"/>
      <c r="M176" s="172">
        <f>SUM(M177:M206)</f>
        <v>0</v>
      </c>
      <c r="N176" s="172"/>
      <c r="O176" s="172">
        <f>SUM(O177:O206)</f>
        <v>0</v>
      </c>
      <c r="P176" s="172"/>
      <c r="Q176" s="172">
        <f>SUM(Q177:Q206)</f>
        <v>0</v>
      </c>
      <c r="R176" s="172"/>
      <c r="S176" s="172"/>
      <c r="T176" s="173"/>
      <c r="U176" s="167"/>
      <c r="V176" s="167">
        <f>SUM(V177:V206)</f>
        <v>0</v>
      </c>
      <c r="W176" s="167"/>
      <c r="AG176" t="s">
        <v>306</v>
      </c>
    </row>
    <row r="177" spans="1:60" outlineLevel="1" x14ac:dyDescent="0.2">
      <c r="A177" s="174">
        <v>45</v>
      </c>
      <c r="B177" s="175" t="s">
        <v>2301</v>
      </c>
      <c r="C177" s="185" t="s">
        <v>3943</v>
      </c>
      <c r="D177" s="176" t="s">
        <v>929</v>
      </c>
      <c r="E177" s="177">
        <v>1</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342</v>
      </c>
      <c r="T177" s="180" t="s">
        <v>311</v>
      </c>
      <c r="U177" s="160">
        <v>0</v>
      </c>
      <c r="V177" s="160">
        <f>ROUND(E177*U177,2)</f>
        <v>0</v>
      </c>
      <c r="W177" s="160"/>
      <c r="X177" s="150"/>
      <c r="Y177" s="150"/>
      <c r="Z177" s="150"/>
      <c r="AA177" s="150"/>
      <c r="AB177" s="150"/>
      <c r="AC177" s="150"/>
      <c r="AD177" s="150"/>
      <c r="AE177" s="150"/>
      <c r="AF177" s="150"/>
      <c r="AG177" s="150" t="s">
        <v>499</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42"/>
      <c r="D178" s="243"/>
      <c r="E178" s="243"/>
      <c r="F178" s="243"/>
      <c r="G178" s="243"/>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315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74">
        <v>46</v>
      </c>
      <c r="B179" s="175" t="s">
        <v>2304</v>
      </c>
      <c r="C179" s="185" t="s">
        <v>3944</v>
      </c>
      <c r="D179" s="176" t="s">
        <v>929</v>
      </c>
      <c r="E179" s="177">
        <v>14</v>
      </c>
      <c r="F179" s="178"/>
      <c r="G179" s="179">
        <f>ROUND(E179*F179,2)</f>
        <v>0</v>
      </c>
      <c r="H179" s="178"/>
      <c r="I179" s="179">
        <f>ROUND(E179*H179,2)</f>
        <v>0</v>
      </c>
      <c r="J179" s="178"/>
      <c r="K179" s="179">
        <f>ROUND(E179*J179,2)</f>
        <v>0</v>
      </c>
      <c r="L179" s="179">
        <v>21</v>
      </c>
      <c r="M179" s="179">
        <f>G179*(1+L179/100)</f>
        <v>0</v>
      </c>
      <c r="N179" s="179">
        <v>0</v>
      </c>
      <c r="O179" s="179">
        <f>ROUND(E179*N179,2)</f>
        <v>0</v>
      </c>
      <c r="P179" s="179">
        <v>0</v>
      </c>
      <c r="Q179" s="179">
        <f>ROUND(E179*P179,2)</f>
        <v>0</v>
      </c>
      <c r="R179" s="179"/>
      <c r="S179" s="179" t="s">
        <v>342</v>
      </c>
      <c r="T179" s="180" t="s">
        <v>311</v>
      </c>
      <c r="U179" s="160">
        <v>0</v>
      </c>
      <c r="V179" s="160">
        <f>ROUND(E179*U179,2)</f>
        <v>0</v>
      </c>
      <c r="W179" s="160"/>
      <c r="X179" s="150"/>
      <c r="Y179" s="150"/>
      <c r="Z179" s="150"/>
      <c r="AA179" s="150"/>
      <c r="AB179" s="150"/>
      <c r="AC179" s="150"/>
      <c r="AD179" s="150"/>
      <c r="AE179" s="150"/>
      <c r="AF179" s="150"/>
      <c r="AG179" s="150" t="s">
        <v>499</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2"/>
      <c r="D180" s="243"/>
      <c r="E180" s="243"/>
      <c r="F180" s="243"/>
      <c r="G180" s="243"/>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315</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ht="22.5" outlineLevel="1" x14ac:dyDescent="0.2">
      <c r="A181" s="174">
        <v>47</v>
      </c>
      <c r="B181" s="175" t="s">
        <v>2305</v>
      </c>
      <c r="C181" s="185" t="s">
        <v>3945</v>
      </c>
      <c r="D181" s="176" t="s">
        <v>929</v>
      </c>
      <c r="E181" s="177">
        <v>1</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342</v>
      </c>
      <c r="T181" s="180" t="s">
        <v>311</v>
      </c>
      <c r="U181" s="160">
        <v>0</v>
      </c>
      <c r="V181" s="160">
        <f>ROUND(E181*U181,2)</f>
        <v>0</v>
      </c>
      <c r="W181" s="160"/>
      <c r="X181" s="150"/>
      <c r="Y181" s="150"/>
      <c r="Z181" s="150"/>
      <c r="AA181" s="150"/>
      <c r="AB181" s="150"/>
      <c r="AC181" s="150"/>
      <c r="AD181" s="150"/>
      <c r="AE181" s="150"/>
      <c r="AF181" s="150"/>
      <c r="AG181" s="150" t="s">
        <v>499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2"/>
      <c r="D182" s="243"/>
      <c r="E182" s="243"/>
      <c r="F182" s="243"/>
      <c r="G182" s="243"/>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48</v>
      </c>
      <c r="B183" s="175" t="s">
        <v>2299</v>
      </c>
      <c r="C183" s="185" t="s">
        <v>3946</v>
      </c>
      <c r="D183" s="176" t="s">
        <v>929</v>
      </c>
      <c r="E183" s="177">
        <v>1</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342</v>
      </c>
      <c r="T183" s="180" t="s">
        <v>311</v>
      </c>
      <c r="U183" s="160">
        <v>0</v>
      </c>
      <c r="V183" s="160">
        <f>ROUND(E183*U183,2)</f>
        <v>0</v>
      </c>
      <c r="W183" s="160"/>
      <c r="X183" s="150"/>
      <c r="Y183" s="150"/>
      <c r="Z183" s="150"/>
      <c r="AA183" s="150"/>
      <c r="AB183" s="150"/>
      <c r="AC183" s="150"/>
      <c r="AD183" s="150"/>
      <c r="AE183" s="150"/>
      <c r="AF183" s="150"/>
      <c r="AG183" s="150" t="s">
        <v>1963</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2"/>
      <c r="D184" s="243"/>
      <c r="E184" s="243"/>
      <c r="F184" s="243"/>
      <c r="G184" s="243"/>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315</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4">
        <v>49</v>
      </c>
      <c r="B185" s="175" t="s">
        <v>2300</v>
      </c>
      <c r="C185" s="185" t="s">
        <v>3947</v>
      </c>
      <c r="D185" s="176" t="s">
        <v>929</v>
      </c>
      <c r="E185" s="177">
        <v>1</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342</v>
      </c>
      <c r="T185" s="180" t="s">
        <v>311</v>
      </c>
      <c r="U185" s="160">
        <v>0</v>
      </c>
      <c r="V185" s="160">
        <f>ROUND(E185*U185,2)</f>
        <v>0</v>
      </c>
      <c r="W185" s="160"/>
      <c r="X185" s="150"/>
      <c r="Y185" s="150"/>
      <c r="Z185" s="150"/>
      <c r="AA185" s="150"/>
      <c r="AB185" s="150"/>
      <c r="AC185" s="150"/>
      <c r="AD185" s="150"/>
      <c r="AE185" s="150"/>
      <c r="AF185" s="150"/>
      <c r="AG185" s="150" t="s">
        <v>1963</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2"/>
      <c r="D186" s="243"/>
      <c r="E186" s="243"/>
      <c r="F186" s="243"/>
      <c r="G186" s="243"/>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315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50</v>
      </c>
      <c r="B187" s="175" t="s">
        <v>3948</v>
      </c>
      <c r="C187" s="185" t="s">
        <v>3949</v>
      </c>
      <c r="D187" s="176" t="s">
        <v>929</v>
      </c>
      <c r="E187" s="177">
        <v>1</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342</v>
      </c>
      <c r="T187" s="180" t="s">
        <v>311</v>
      </c>
      <c r="U187" s="160">
        <v>0</v>
      </c>
      <c r="V187" s="160">
        <f>ROUND(E187*U187,2)</f>
        <v>0</v>
      </c>
      <c r="W187" s="160"/>
      <c r="X187" s="150"/>
      <c r="Y187" s="150"/>
      <c r="Z187" s="150"/>
      <c r="AA187" s="150"/>
      <c r="AB187" s="150"/>
      <c r="AC187" s="150"/>
      <c r="AD187" s="150"/>
      <c r="AE187" s="150"/>
      <c r="AF187" s="150"/>
      <c r="AG187" s="150" t="s">
        <v>1963</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2"/>
      <c r="D188" s="243"/>
      <c r="E188" s="243"/>
      <c r="F188" s="243"/>
      <c r="G188" s="243"/>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315</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51</v>
      </c>
      <c r="B189" s="175" t="s">
        <v>3950</v>
      </c>
      <c r="C189" s="185" t="s">
        <v>3951</v>
      </c>
      <c r="D189" s="176" t="s">
        <v>929</v>
      </c>
      <c r="E189" s="177">
        <v>1</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342</v>
      </c>
      <c r="T189" s="180" t="s">
        <v>311</v>
      </c>
      <c r="U189" s="160">
        <v>0</v>
      </c>
      <c r="V189" s="160">
        <f>ROUND(E189*U189,2)</f>
        <v>0</v>
      </c>
      <c r="W189" s="160"/>
      <c r="X189" s="150"/>
      <c r="Y189" s="150"/>
      <c r="Z189" s="150"/>
      <c r="AA189" s="150"/>
      <c r="AB189" s="150"/>
      <c r="AC189" s="150"/>
      <c r="AD189" s="150"/>
      <c r="AE189" s="150"/>
      <c r="AF189" s="150"/>
      <c r="AG189" s="150" t="s">
        <v>1963</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2"/>
      <c r="D190" s="243"/>
      <c r="E190" s="243"/>
      <c r="F190" s="243"/>
      <c r="G190" s="243"/>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33.75" outlineLevel="1" x14ac:dyDescent="0.2">
      <c r="A191" s="174">
        <v>52</v>
      </c>
      <c r="B191" s="175" t="s">
        <v>2302</v>
      </c>
      <c r="C191" s="185" t="s">
        <v>3952</v>
      </c>
      <c r="D191" s="176" t="s">
        <v>929</v>
      </c>
      <c r="E191" s="177">
        <v>1</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342</v>
      </c>
      <c r="T191" s="180" t="s">
        <v>311</v>
      </c>
      <c r="U191" s="160">
        <v>0</v>
      </c>
      <c r="V191" s="160">
        <f>ROUND(E191*U191,2)</f>
        <v>0</v>
      </c>
      <c r="W191" s="160"/>
      <c r="X191" s="150"/>
      <c r="Y191" s="150"/>
      <c r="Z191" s="150"/>
      <c r="AA191" s="150"/>
      <c r="AB191" s="150"/>
      <c r="AC191" s="150"/>
      <c r="AD191" s="150"/>
      <c r="AE191" s="150"/>
      <c r="AF191" s="150"/>
      <c r="AG191" s="150" t="s">
        <v>1963</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44" t="s">
        <v>3953</v>
      </c>
      <c r="D192" s="245"/>
      <c r="E192" s="245"/>
      <c r="F192" s="245"/>
      <c r="G192" s="245"/>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314</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3954</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92</v>
      </c>
      <c r="D194" s="165"/>
      <c r="E194" s="166">
        <v>1</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335</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46"/>
      <c r="D195" s="247"/>
      <c r="E195" s="247"/>
      <c r="F195" s="247"/>
      <c r="G195" s="247"/>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315</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74">
        <v>53</v>
      </c>
      <c r="B196" s="175" t="s">
        <v>2303</v>
      </c>
      <c r="C196" s="185" t="s">
        <v>3955</v>
      </c>
      <c r="D196" s="176" t="s">
        <v>929</v>
      </c>
      <c r="E196" s="177">
        <v>1</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342</v>
      </c>
      <c r="T196" s="180" t="s">
        <v>311</v>
      </c>
      <c r="U196" s="160">
        <v>0</v>
      </c>
      <c r="V196" s="160">
        <f>ROUND(E196*U196,2)</f>
        <v>0</v>
      </c>
      <c r="W196" s="160"/>
      <c r="X196" s="150"/>
      <c r="Y196" s="150"/>
      <c r="Z196" s="150"/>
      <c r="AA196" s="150"/>
      <c r="AB196" s="150"/>
      <c r="AC196" s="150"/>
      <c r="AD196" s="150"/>
      <c r="AE196" s="150"/>
      <c r="AF196" s="150"/>
      <c r="AG196" s="150" t="s">
        <v>1963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2"/>
      <c r="D197" s="243"/>
      <c r="E197" s="243"/>
      <c r="F197" s="243"/>
      <c r="G197" s="243"/>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315</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74">
        <v>54</v>
      </c>
      <c r="B198" s="175" t="s">
        <v>2306</v>
      </c>
      <c r="C198" s="185" t="s">
        <v>3956</v>
      </c>
      <c r="D198" s="176" t="s">
        <v>929</v>
      </c>
      <c r="E198" s="177">
        <v>1</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342</v>
      </c>
      <c r="T198" s="180" t="s">
        <v>311</v>
      </c>
      <c r="U198" s="160">
        <v>0</v>
      </c>
      <c r="V198" s="160">
        <f>ROUND(E198*U198,2)</f>
        <v>0</v>
      </c>
      <c r="W198" s="160"/>
      <c r="X198" s="150"/>
      <c r="Y198" s="150"/>
      <c r="Z198" s="150"/>
      <c r="AA198" s="150"/>
      <c r="AB198" s="150"/>
      <c r="AC198" s="150"/>
      <c r="AD198" s="150"/>
      <c r="AE198" s="150"/>
      <c r="AF198" s="150"/>
      <c r="AG198" s="150" t="s">
        <v>1963</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42"/>
      <c r="D199" s="243"/>
      <c r="E199" s="243"/>
      <c r="F199" s="243"/>
      <c r="G199" s="243"/>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315</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33.75" outlineLevel="1" x14ac:dyDescent="0.2">
      <c r="A200" s="174">
        <v>55</v>
      </c>
      <c r="B200" s="175" t="s">
        <v>3957</v>
      </c>
      <c r="C200" s="185" t="s">
        <v>3958</v>
      </c>
      <c r="D200" s="176" t="s">
        <v>929</v>
      </c>
      <c r="E200" s="177">
        <v>1</v>
      </c>
      <c r="F200" s="178"/>
      <c r="G200" s="179">
        <f>ROUND(E200*F200,2)</f>
        <v>0</v>
      </c>
      <c r="H200" s="178"/>
      <c r="I200" s="179">
        <f>ROUND(E200*H200,2)</f>
        <v>0</v>
      </c>
      <c r="J200" s="178"/>
      <c r="K200" s="179">
        <f>ROUND(E200*J200,2)</f>
        <v>0</v>
      </c>
      <c r="L200" s="179">
        <v>21</v>
      </c>
      <c r="M200" s="179">
        <f>G200*(1+L200/100)</f>
        <v>0</v>
      </c>
      <c r="N200" s="179">
        <v>0</v>
      </c>
      <c r="O200" s="179">
        <f>ROUND(E200*N200,2)</f>
        <v>0</v>
      </c>
      <c r="P200" s="179">
        <v>0</v>
      </c>
      <c r="Q200" s="179">
        <f>ROUND(E200*P200,2)</f>
        <v>0</v>
      </c>
      <c r="R200" s="179"/>
      <c r="S200" s="179" t="s">
        <v>342</v>
      </c>
      <c r="T200" s="180" t="s">
        <v>311</v>
      </c>
      <c r="U200" s="160">
        <v>0</v>
      </c>
      <c r="V200" s="160">
        <f>ROUND(E200*U200,2)</f>
        <v>0</v>
      </c>
      <c r="W200" s="160"/>
      <c r="X200" s="150"/>
      <c r="Y200" s="150"/>
      <c r="Z200" s="150"/>
      <c r="AA200" s="150"/>
      <c r="AB200" s="150"/>
      <c r="AC200" s="150"/>
      <c r="AD200" s="150"/>
      <c r="AE200" s="150"/>
      <c r="AF200" s="150"/>
      <c r="AG200" s="150" t="s">
        <v>1963</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4" t="s">
        <v>3959</v>
      </c>
      <c r="D201" s="245"/>
      <c r="E201" s="245"/>
      <c r="F201" s="245"/>
      <c r="G201" s="245"/>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314</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3960</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335</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92</v>
      </c>
      <c r="D203" s="165"/>
      <c r="E203" s="166">
        <v>1</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335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6"/>
      <c r="D204" s="247"/>
      <c r="E204" s="247"/>
      <c r="F204" s="247"/>
      <c r="G204" s="247"/>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315</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56</v>
      </c>
      <c r="B205" s="175" t="s">
        <v>2346</v>
      </c>
      <c r="C205" s="185" t="s">
        <v>3961</v>
      </c>
      <c r="D205" s="176" t="s">
        <v>929</v>
      </c>
      <c r="E205" s="177">
        <v>1</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342</v>
      </c>
      <c r="T205" s="180" t="s">
        <v>311</v>
      </c>
      <c r="U205" s="160">
        <v>0</v>
      </c>
      <c r="V205" s="160">
        <f>ROUND(E205*U205,2)</f>
        <v>0</v>
      </c>
      <c r="W205" s="160"/>
      <c r="X205" s="150"/>
      <c r="Y205" s="150"/>
      <c r="Z205" s="150"/>
      <c r="AA205" s="150"/>
      <c r="AB205" s="150"/>
      <c r="AC205" s="150"/>
      <c r="AD205" s="150"/>
      <c r="AE205" s="150"/>
      <c r="AF205" s="150"/>
      <c r="AG205" s="150" t="s">
        <v>1963</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2"/>
      <c r="D206" s="243"/>
      <c r="E206" s="243"/>
      <c r="F206" s="243"/>
      <c r="G206" s="243"/>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x14ac:dyDescent="0.2">
      <c r="A207" s="168" t="s">
        <v>305</v>
      </c>
      <c r="B207" s="169" t="s">
        <v>122</v>
      </c>
      <c r="C207" s="184" t="s">
        <v>124</v>
      </c>
      <c r="D207" s="170"/>
      <c r="E207" s="171"/>
      <c r="F207" s="172"/>
      <c r="G207" s="172">
        <f>SUMIF(AG208:AG240,"&lt;&gt;NOR",G208:G240)</f>
        <v>0</v>
      </c>
      <c r="H207" s="172"/>
      <c r="I207" s="172">
        <f>SUM(I208:I240)</f>
        <v>0</v>
      </c>
      <c r="J207" s="172"/>
      <c r="K207" s="172">
        <f>SUM(K208:K240)</f>
        <v>0</v>
      </c>
      <c r="L207" s="172"/>
      <c r="M207" s="172">
        <f>SUM(M208:M240)</f>
        <v>0</v>
      </c>
      <c r="N207" s="172"/>
      <c r="O207" s="172">
        <f>SUM(O208:O240)</f>
        <v>0</v>
      </c>
      <c r="P207" s="172"/>
      <c r="Q207" s="172">
        <f>SUM(Q208:Q240)</f>
        <v>0</v>
      </c>
      <c r="R207" s="172"/>
      <c r="S207" s="172"/>
      <c r="T207" s="173"/>
      <c r="U207" s="167"/>
      <c r="V207" s="167">
        <f>SUM(V208:V240)</f>
        <v>0</v>
      </c>
      <c r="W207" s="167"/>
      <c r="AG207" t="s">
        <v>306</v>
      </c>
    </row>
    <row r="208" spans="1:60" ht="22.5" outlineLevel="1" x14ac:dyDescent="0.2">
      <c r="A208" s="174">
        <v>57</v>
      </c>
      <c r="B208" s="175" t="s">
        <v>3962</v>
      </c>
      <c r="C208" s="185" t="s">
        <v>3963</v>
      </c>
      <c r="D208" s="176" t="s">
        <v>929</v>
      </c>
      <c r="E208" s="177">
        <v>1</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342</v>
      </c>
      <c r="T208" s="180" t="s">
        <v>311</v>
      </c>
      <c r="U208" s="160">
        <v>0</v>
      </c>
      <c r="V208" s="160">
        <f>ROUND(E208*U208,2)</f>
        <v>0</v>
      </c>
      <c r="W208" s="160"/>
      <c r="X208" s="150"/>
      <c r="Y208" s="150"/>
      <c r="Z208" s="150"/>
      <c r="AA208" s="150"/>
      <c r="AB208" s="150"/>
      <c r="AC208" s="150"/>
      <c r="AD208" s="150"/>
      <c r="AE208" s="150"/>
      <c r="AF208" s="150"/>
      <c r="AG208" s="150" t="s">
        <v>499</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33.75" outlineLevel="1" x14ac:dyDescent="0.2">
      <c r="A209" s="157"/>
      <c r="B209" s="158"/>
      <c r="C209" s="186" t="s">
        <v>3964</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335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3855</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335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92</v>
      </c>
      <c r="D211" s="165"/>
      <c r="E211" s="166">
        <v>1</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335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6"/>
      <c r="D212" s="247"/>
      <c r="E212" s="247"/>
      <c r="F212" s="247"/>
      <c r="G212" s="247"/>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4">
        <v>58</v>
      </c>
      <c r="B213" s="175" t="s">
        <v>3965</v>
      </c>
      <c r="C213" s="185" t="s">
        <v>3860</v>
      </c>
      <c r="D213" s="176" t="s">
        <v>929</v>
      </c>
      <c r="E213" s="177">
        <v>1</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342</v>
      </c>
      <c r="T213" s="180" t="s">
        <v>311</v>
      </c>
      <c r="U213" s="160">
        <v>0</v>
      </c>
      <c r="V213" s="160">
        <f>ROUND(E213*U213,2)</f>
        <v>0</v>
      </c>
      <c r="W213" s="160"/>
      <c r="X213" s="150"/>
      <c r="Y213" s="150"/>
      <c r="Z213" s="150"/>
      <c r="AA213" s="150"/>
      <c r="AB213" s="150"/>
      <c r="AC213" s="150"/>
      <c r="AD213" s="150"/>
      <c r="AE213" s="150"/>
      <c r="AF213" s="150"/>
      <c r="AG213" s="150" t="s">
        <v>499</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3855</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335</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92</v>
      </c>
      <c r="D215" s="165"/>
      <c r="E215" s="166">
        <v>1</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335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315</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59</v>
      </c>
      <c r="B217" s="175" t="s">
        <v>3966</v>
      </c>
      <c r="C217" s="185" t="s">
        <v>3967</v>
      </c>
      <c r="D217" s="176" t="s">
        <v>929</v>
      </c>
      <c r="E217" s="177">
        <v>1</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342</v>
      </c>
      <c r="T217" s="180" t="s">
        <v>311</v>
      </c>
      <c r="U217" s="160">
        <v>0</v>
      </c>
      <c r="V217" s="160">
        <f>ROUND(E217*U217,2)</f>
        <v>0</v>
      </c>
      <c r="W217" s="160"/>
      <c r="X217" s="150"/>
      <c r="Y217" s="150"/>
      <c r="Z217" s="150"/>
      <c r="AA217" s="150"/>
      <c r="AB217" s="150"/>
      <c r="AC217" s="150"/>
      <c r="AD217" s="150"/>
      <c r="AE217" s="150"/>
      <c r="AF217" s="150"/>
      <c r="AG217" s="150" t="s">
        <v>499</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3855</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335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92</v>
      </c>
      <c r="D219" s="165"/>
      <c r="E219" s="166">
        <v>1</v>
      </c>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335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315</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60</v>
      </c>
      <c r="B221" s="175" t="s">
        <v>3968</v>
      </c>
      <c r="C221" s="185" t="s">
        <v>3864</v>
      </c>
      <c r="D221" s="176" t="s">
        <v>3865</v>
      </c>
      <c r="E221" s="177">
        <v>3</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342</v>
      </c>
      <c r="T221" s="180" t="s">
        <v>311</v>
      </c>
      <c r="U221" s="160">
        <v>0</v>
      </c>
      <c r="V221" s="160">
        <f>ROUND(E221*U221,2)</f>
        <v>0</v>
      </c>
      <c r="W221" s="160"/>
      <c r="X221" s="150"/>
      <c r="Y221" s="150"/>
      <c r="Z221" s="150"/>
      <c r="AA221" s="150"/>
      <c r="AB221" s="150"/>
      <c r="AC221" s="150"/>
      <c r="AD221" s="150"/>
      <c r="AE221" s="150"/>
      <c r="AF221" s="150"/>
      <c r="AG221" s="150" t="s">
        <v>499</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3855</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335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132</v>
      </c>
      <c r="D223" s="165"/>
      <c r="E223" s="166">
        <v>3</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335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ht="22.5" outlineLevel="1" x14ac:dyDescent="0.2">
      <c r="A225" s="174">
        <v>61</v>
      </c>
      <c r="B225" s="175" t="s">
        <v>3969</v>
      </c>
      <c r="C225" s="185" t="s">
        <v>3867</v>
      </c>
      <c r="D225" s="176" t="s">
        <v>405</v>
      </c>
      <c r="E225" s="177">
        <v>3</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342</v>
      </c>
      <c r="T225" s="180" t="s">
        <v>311</v>
      </c>
      <c r="U225" s="160">
        <v>0</v>
      </c>
      <c r="V225" s="160">
        <f>ROUND(E225*U225,2)</f>
        <v>0</v>
      </c>
      <c r="W225" s="160"/>
      <c r="X225" s="150"/>
      <c r="Y225" s="150"/>
      <c r="Z225" s="150"/>
      <c r="AA225" s="150"/>
      <c r="AB225" s="150"/>
      <c r="AC225" s="150"/>
      <c r="AD225" s="150"/>
      <c r="AE225" s="150"/>
      <c r="AF225" s="150"/>
      <c r="AG225" s="150" t="s">
        <v>499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3855</v>
      </c>
      <c r="D226" s="165"/>
      <c r="E226" s="166"/>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335</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132</v>
      </c>
      <c r="D227" s="165"/>
      <c r="E227" s="166">
        <v>3</v>
      </c>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335</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6"/>
      <c r="D228" s="247"/>
      <c r="E228" s="247"/>
      <c r="F228" s="247"/>
      <c r="G228" s="247"/>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315</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22.5" outlineLevel="1" x14ac:dyDescent="0.2">
      <c r="A229" s="174">
        <v>62</v>
      </c>
      <c r="B229" s="175" t="s">
        <v>3970</v>
      </c>
      <c r="C229" s="185" t="s">
        <v>3869</v>
      </c>
      <c r="D229" s="176" t="s">
        <v>405</v>
      </c>
      <c r="E229" s="177">
        <v>1</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c r="S229" s="179" t="s">
        <v>342</v>
      </c>
      <c r="T229" s="180" t="s">
        <v>311</v>
      </c>
      <c r="U229" s="160">
        <v>0</v>
      </c>
      <c r="V229" s="160">
        <f>ROUND(E229*U229,2)</f>
        <v>0</v>
      </c>
      <c r="W229" s="160"/>
      <c r="X229" s="150"/>
      <c r="Y229" s="150"/>
      <c r="Z229" s="150"/>
      <c r="AA229" s="150"/>
      <c r="AB229" s="150"/>
      <c r="AC229" s="150"/>
      <c r="AD229" s="150"/>
      <c r="AE229" s="150"/>
      <c r="AF229" s="150"/>
      <c r="AG229" s="150" t="s">
        <v>499</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3855</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335</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92</v>
      </c>
      <c r="D231" s="165"/>
      <c r="E231" s="166">
        <v>1</v>
      </c>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335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6"/>
      <c r="D232" s="247"/>
      <c r="E232" s="247"/>
      <c r="F232" s="247"/>
      <c r="G232" s="247"/>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315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74">
        <v>63</v>
      </c>
      <c r="B233" s="175" t="s">
        <v>3971</v>
      </c>
      <c r="C233" s="185" t="s">
        <v>3972</v>
      </c>
      <c r="D233" s="176" t="s">
        <v>405</v>
      </c>
      <c r="E233" s="177">
        <v>3</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342</v>
      </c>
      <c r="T233" s="180" t="s">
        <v>311</v>
      </c>
      <c r="U233" s="160">
        <v>0</v>
      </c>
      <c r="V233" s="160">
        <f>ROUND(E233*U233,2)</f>
        <v>0</v>
      </c>
      <c r="W233" s="160"/>
      <c r="X233" s="150"/>
      <c r="Y233" s="150"/>
      <c r="Z233" s="150"/>
      <c r="AA233" s="150"/>
      <c r="AB233" s="150"/>
      <c r="AC233" s="150"/>
      <c r="AD233" s="150"/>
      <c r="AE233" s="150"/>
      <c r="AF233" s="150"/>
      <c r="AG233" s="150" t="s">
        <v>499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3855</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335</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132</v>
      </c>
      <c r="D235" s="165"/>
      <c r="E235" s="166">
        <v>3</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335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315</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74">
        <v>64</v>
      </c>
      <c r="B237" s="175" t="s">
        <v>3973</v>
      </c>
      <c r="C237" s="185" t="s">
        <v>3871</v>
      </c>
      <c r="D237" s="176" t="s">
        <v>405</v>
      </c>
      <c r="E237" s="177">
        <v>1</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342</v>
      </c>
      <c r="T237" s="180" t="s">
        <v>311</v>
      </c>
      <c r="U237" s="160">
        <v>0</v>
      </c>
      <c r="V237" s="160">
        <f>ROUND(E237*U237,2)</f>
        <v>0</v>
      </c>
      <c r="W237" s="160"/>
      <c r="X237" s="150"/>
      <c r="Y237" s="150"/>
      <c r="Z237" s="150"/>
      <c r="AA237" s="150"/>
      <c r="AB237" s="150"/>
      <c r="AC237" s="150"/>
      <c r="AD237" s="150"/>
      <c r="AE237" s="150"/>
      <c r="AF237" s="150"/>
      <c r="AG237" s="150" t="s">
        <v>499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3855</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335</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92</v>
      </c>
      <c r="D239" s="165"/>
      <c r="E239" s="166">
        <v>1</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335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315</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x14ac:dyDescent="0.2">
      <c r="A241" s="168" t="s">
        <v>305</v>
      </c>
      <c r="B241" s="169" t="s">
        <v>130</v>
      </c>
      <c r="C241" s="184" t="s">
        <v>131</v>
      </c>
      <c r="D241" s="170"/>
      <c r="E241" s="171"/>
      <c r="F241" s="172"/>
      <c r="G241" s="172">
        <f>SUMIF(AG242:AG247,"&lt;&gt;NOR",G242:G247)</f>
        <v>0</v>
      </c>
      <c r="H241" s="172"/>
      <c r="I241" s="172">
        <f>SUM(I242:I247)</f>
        <v>0</v>
      </c>
      <c r="J241" s="172"/>
      <c r="K241" s="172">
        <f>SUM(K242:K247)</f>
        <v>0</v>
      </c>
      <c r="L241" s="172"/>
      <c r="M241" s="172">
        <f>SUM(M242:M247)</f>
        <v>0</v>
      </c>
      <c r="N241" s="172"/>
      <c r="O241" s="172">
        <f>SUM(O242:O247)</f>
        <v>0</v>
      </c>
      <c r="P241" s="172"/>
      <c r="Q241" s="172">
        <f>SUM(Q242:Q247)</f>
        <v>0</v>
      </c>
      <c r="R241" s="172"/>
      <c r="S241" s="172"/>
      <c r="T241" s="173"/>
      <c r="U241" s="167"/>
      <c r="V241" s="167">
        <f>SUM(V242:V247)</f>
        <v>0</v>
      </c>
      <c r="W241" s="167"/>
      <c r="AG241" t="s">
        <v>306</v>
      </c>
    </row>
    <row r="242" spans="1:60" outlineLevel="1" x14ac:dyDescent="0.2">
      <c r="A242" s="174">
        <v>65</v>
      </c>
      <c r="B242" s="175" t="s">
        <v>2347</v>
      </c>
      <c r="C242" s="185" t="s">
        <v>3974</v>
      </c>
      <c r="D242" s="176" t="s">
        <v>929</v>
      </c>
      <c r="E242" s="177">
        <v>1</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342</v>
      </c>
      <c r="T242" s="180" t="s">
        <v>311</v>
      </c>
      <c r="U242" s="160">
        <v>0</v>
      </c>
      <c r="V242" s="160">
        <f>ROUND(E242*U242,2)</f>
        <v>0</v>
      </c>
      <c r="W242" s="160"/>
      <c r="X242" s="150"/>
      <c r="Y242" s="150"/>
      <c r="Z242" s="150"/>
      <c r="AA242" s="150"/>
      <c r="AB242" s="150"/>
      <c r="AC242" s="150"/>
      <c r="AD242" s="150"/>
      <c r="AE242" s="150"/>
      <c r="AF242" s="150"/>
      <c r="AG242" s="150" t="s">
        <v>499</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42"/>
      <c r="D243" s="243"/>
      <c r="E243" s="243"/>
      <c r="F243" s="243"/>
      <c r="G243" s="243"/>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315</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74">
        <v>66</v>
      </c>
      <c r="B244" s="175" t="s">
        <v>2348</v>
      </c>
      <c r="C244" s="185" t="s">
        <v>27</v>
      </c>
      <c r="D244" s="176" t="s">
        <v>929</v>
      </c>
      <c r="E244" s="177">
        <v>1</v>
      </c>
      <c r="F244" s="178"/>
      <c r="G244" s="179">
        <f>ROUND(E244*F244,2)</f>
        <v>0</v>
      </c>
      <c r="H244" s="178"/>
      <c r="I244" s="179">
        <f>ROUND(E244*H244,2)</f>
        <v>0</v>
      </c>
      <c r="J244" s="178"/>
      <c r="K244" s="179">
        <f>ROUND(E244*J244,2)</f>
        <v>0</v>
      </c>
      <c r="L244" s="179">
        <v>21</v>
      </c>
      <c r="M244" s="179">
        <f>G244*(1+L244/100)</f>
        <v>0</v>
      </c>
      <c r="N244" s="179">
        <v>0</v>
      </c>
      <c r="O244" s="179">
        <f>ROUND(E244*N244,2)</f>
        <v>0</v>
      </c>
      <c r="P244" s="179">
        <v>0</v>
      </c>
      <c r="Q244" s="179">
        <f>ROUND(E244*P244,2)</f>
        <v>0</v>
      </c>
      <c r="R244" s="179"/>
      <c r="S244" s="179" t="s">
        <v>342</v>
      </c>
      <c r="T244" s="180" t="s">
        <v>311</v>
      </c>
      <c r="U244" s="160">
        <v>0</v>
      </c>
      <c r="V244" s="160">
        <f>ROUND(E244*U244,2)</f>
        <v>0</v>
      </c>
      <c r="W244" s="160"/>
      <c r="X244" s="150"/>
      <c r="Y244" s="150"/>
      <c r="Z244" s="150"/>
      <c r="AA244" s="150"/>
      <c r="AB244" s="150"/>
      <c r="AC244" s="150"/>
      <c r="AD244" s="150"/>
      <c r="AE244" s="150"/>
      <c r="AF244" s="150"/>
      <c r="AG244" s="150" t="s">
        <v>1963</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2"/>
      <c r="D245" s="243"/>
      <c r="E245" s="243"/>
      <c r="F245" s="243"/>
      <c r="G245" s="243"/>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315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4">
        <v>67</v>
      </c>
      <c r="B246" s="175" t="s">
        <v>2349</v>
      </c>
      <c r="C246" s="185" t="s">
        <v>3975</v>
      </c>
      <c r="D246" s="176" t="s">
        <v>929</v>
      </c>
      <c r="E246" s="177">
        <v>1</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342</v>
      </c>
      <c r="T246" s="180" t="s">
        <v>311</v>
      </c>
      <c r="U246" s="160">
        <v>0</v>
      </c>
      <c r="V246" s="160">
        <f>ROUND(E246*U246,2)</f>
        <v>0</v>
      </c>
      <c r="W246" s="160"/>
      <c r="X246" s="150"/>
      <c r="Y246" s="150"/>
      <c r="Z246" s="150"/>
      <c r="AA246" s="150"/>
      <c r="AB246" s="150"/>
      <c r="AC246" s="150"/>
      <c r="AD246" s="150"/>
      <c r="AE246" s="150"/>
      <c r="AF246" s="150"/>
      <c r="AG246" s="150" t="s">
        <v>1963</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2"/>
      <c r="D247" s="243"/>
      <c r="E247" s="243"/>
      <c r="F247" s="243"/>
      <c r="G247" s="243"/>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x14ac:dyDescent="0.2">
      <c r="A248" s="168" t="s">
        <v>305</v>
      </c>
      <c r="B248" s="169" t="s">
        <v>132</v>
      </c>
      <c r="C248" s="184" t="s">
        <v>133</v>
      </c>
      <c r="D248" s="170"/>
      <c r="E248" s="171"/>
      <c r="F248" s="172"/>
      <c r="G248" s="172">
        <f>SUMIF(AG249:AG467,"&lt;&gt;NOR",G249:G467)</f>
        <v>0</v>
      </c>
      <c r="H248" s="172"/>
      <c r="I248" s="172">
        <f>SUM(I249:I467)</f>
        <v>0</v>
      </c>
      <c r="J248" s="172"/>
      <c r="K248" s="172">
        <f>SUM(K249:K467)</f>
        <v>0</v>
      </c>
      <c r="L248" s="172"/>
      <c r="M248" s="172">
        <f>SUM(M249:M467)</f>
        <v>0</v>
      </c>
      <c r="N248" s="172"/>
      <c r="O248" s="172">
        <f>SUM(O249:O467)</f>
        <v>0</v>
      </c>
      <c r="P248" s="172"/>
      <c r="Q248" s="172">
        <f>SUM(Q249:Q467)</f>
        <v>0</v>
      </c>
      <c r="R248" s="172"/>
      <c r="S248" s="172"/>
      <c r="T248" s="173"/>
      <c r="U248" s="167"/>
      <c r="V248" s="167">
        <f>SUM(V249:V467)</f>
        <v>0</v>
      </c>
      <c r="W248" s="167"/>
      <c r="AG248" t="s">
        <v>306</v>
      </c>
    </row>
    <row r="249" spans="1:60" ht="22.5" outlineLevel="1" x14ac:dyDescent="0.2">
      <c r="A249" s="174">
        <v>68</v>
      </c>
      <c r="B249" s="175" t="s">
        <v>1994</v>
      </c>
      <c r="C249" s="185" t="s">
        <v>3976</v>
      </c>
      <c r="D249" s="176" t="s">
        <v>929</v>
      </c>
      <c r="E249" s="177">
        <v>1</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342</v>
      </c>
      <c r="T249" s="180" t="s">
        <v>311</v>
      </c>
      <c r="U249" s="160">
        <v>0</v>
      </c>
      <c r="V249" s="160">
        <f>ROUND(E249*U249,2)</f>
        <v>0</v>
      </c>
      <c r="W249" s="160"/>
      <c r="X249" s="150"/>
      <c r="Y249" s="150"/>
      <c r="Z249" s="150"/>
      <c r="AA249" s="150"/>
      <c r="AB249" s="150"/>
      <c r="AC249" s="150"/>
      <c r="AD249" s="150"/>
      <c r="AE249" s="150"/>
      <c r="AF249" s="150"/>
      <c r="AG249" s="150" t="s">
        <v>499</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22.5" outlineLevel="1" x14ac:dyDescent="0.2">
      <c r="A250" s="157"/>
      <c r="B250" s="158"/>
      <c r="C250" s="186" t="s">
        <v>3977</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335</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33.75" outlineLevel="1" x14ac:dyDescent="0.2">
      <c r="A251" s="157"/>
      <c r="B251" s="158"/>
      <c r="C251" s="186" t="s">
        <v>3978</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335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ht="22.5" outlineLevel="1" x14ac:dyDescent="0.2">
      <c r="A252" s="157"/>
      <c r="B252" s="158"/>
      <c r="C252" s="186" t="s">
        <v>3979</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335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3937</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335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92</v>
      </c>
      <c r="D254" s="165"/>
      <c r="E254" s="166">
        <v>1</v>
      </c>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335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6"/>
      <c r="D255" s="247"/>
      <c r="E255" s="247"/>
      <c r="F255" s="247"/>
      <c r="G255" s="247"/>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315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22.5" outlineLevel="1" x14ac:dyDescent="0.2">
      <c r="A256" s="174">
        <v>69</v>
      </c>
      <c r="B256" s="175" t="s">
        <v>3187</v>
      </c>
      <c r="C256" s="185" t="s">
        <v>3980</v>
      </c>
      <c r="D256" s="176" t="s">
        <v>929</v>
      </c>
      <c r="E256" s="177">
        <v>1</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342</v>
      </c>
      <c r="T256" s="180" t="s">
        <v>311</v>
      </c>
      <c r="U256" s="160">
        <v>0</v>
      </c>
      <c r="V256" s="160">
        <f>ROUND(E256*U256,2)</f>
        <v>0</v>
      </c>
      <c r="W256" s="160"/>
      <c r="X256" s="150"/>
      <c r="Y256" s="150"/>
      <c r="Z256" s="150"/>
      <c r="AA256" s="150"/>
      <c r="AB256" s="150"/>
      <c r="AC256" s="150"/>
      <c r="AD256" s="150"/>
      <c r="AE256" s="150"/>
      <c r="AF256" s="150"/>
      <c r="AG256" s="150" t="s">
        <v>499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3937</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335</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92</v>
      </c>
      <c r="D258" s="165"/>
      <c r="E258" s="166">
        <v>1</v>
      </c>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335</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6"/>
      <c r="D259" s="247"/>
      <c r="E259" s="247"/>
      <c r="F259" s="247"/>
      <c r="G259" s="247"/>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315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22.5" outlineLevel="1" x14ac:dyDescent="0.2">
      <c r="A260" s="174">
        <v>70</v>
      </c>
      <c r="B260" s="175" t="s">
        <v>3981</v>
      </c>
      <c r="C260" s="185" t="s">
        <v>3982</v>
      </c>
      <c r="D260" s="176" t="s">
        <v>929</v>
      </c>
      <c r="E260" s="177">
        <v>1</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342</v>
      </c>
      <c r="T260" s="180" t="s">
        <v>311</v>
      </c>
      <c r="U260" s="160">
        <v>0</v>
      </c>
      <c r="V260" s="160">
        <f>ROUND(E260*U260,2)</f>
        <v>0</v>
      </c>
      <c r="W260" s="160"/>
      <c r="X260" s="150"/>
      <c r="Y260" s="150"/>
      <c r="Z260" s="150"/>
      <c r="AA260" s="150"/>
      <c r="AB260" s="150"/>
      <c r="AC260" s="150"/>
      <c r="AD260" s="150"/>
      <c r="AE260" s="150"/>
      <c r="AF260" s="150"/>
      <c r="AG260" s="150" t="s">
        <v>499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3937</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335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92</v>
      </c>
      <c r="D262" s="165"/>
      <c r="E262" s="166">
        <v>1</v>
      </c>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335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6"/>
      <c r="D263" s="247"/>
      <c r="E263" s="247"/>
      <c r="F263" s="247"/>
      <c r="G263" s="247"/>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315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2.5" outlineLevel="1" x14ac:dyDescent="0.2">
      <c r="A264" s="174">
        <v>71</v>
      </c>
      <c r="B264" s="175" t="s">
        <v>3983</v>
      </c>
      <c r="C264" s="185" t="s">
        <v>3980</v>
      </c>
      <c r="D264" s="176" t="s">
        <v>929</v>
      </c>
      <c r="E264" s="177">
        <v>1</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342</v>
      </c>
      <c r="T264" s="180" t="s">
        <v>311</v>
      </c>
      <c r="U264" s="160">
        <v>0</v>
      </c>
      <c r="V264" s="160">
        <f>ROUND(E264*U264,2)</f>
        <v>0</v>
      </c>
      <c r="W264" s="160"/>
      <c r="X264" s="150"/>
      <c r="Y264" s="150"/>
      <c r="Z264" s="150"/>
      <c r="AA264" s="150"/>
      <c r="AB264" s="150"/>
      <c r="AC264" s="150"/>
      <c r="AD264" s="150"/>
      <c r="AE264" s="150"/>
      <c r="AF264" s="150"/>
      <c r="AG264" s="150" t="s">
        <v>499</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3855</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335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92</v>
      </c>
      <c r="D266" s="165"/>
      <c r="E266" s="166">
        <v>1</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335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6"/>
      <c r="D267" s="247"/>
      <c r="E267" s="247"/>
      <c r="F267" s="247"/>
      <c r="G267" s="247"/>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ht="22.5" outlineLevel="1" x14ac:dyDescent="0.2">
      <c r="A268" s="174">
        <v>72</v>
      </c>
      <c r="B268" s="175" t="s">
        <v>3984</v>
      </c>
      <c r="C268" s="185" t="s">
        <v>3985</v>
      </c>
      <c r="D268" s="176" t="s">
        <v>929</v>
      </c>
      <c r="E268" s="177">
        <v>1</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342</v>
      </c>
      <c r="T268" s="180" t="s">
        <v>311</v>
      </c>
      <c r="U268" s="160">
        <v>0</v>
      </c>
      <c r="V268" s="160">
        <f>ROUND(E268*U268,2)</f>
        <v>0</v>
      </c>
      <c r="W268" s="160"/>
      <c r="X268" s="150"/>
      <c r="Y268" s="150"/>
      <c r="Z268" s="150"/>
      <c r="AA268" s="150"/>
      <c r="AB268" s="150"/>
      <c r="AC268" s="150"/>
      <c r="AD268" s="150"/>
      <c r="AE268" s="150"/>
      <c r="AF268" s="150"/>
      <c r="AG268" s="150" t="s">
        <v>499</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3855</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335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92</v>
      </c>
      <c r="D270" s="165"/>
      <c r="E270" s="166">
        <v>1</v>
      </c>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335</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6"/>
      <c r="D271" s="247"/>
      <c r="E271" s="247"/>
      <c r="F271" s="247"/>
      <c r="G271" s="247"/>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315</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ht="22.5" outlineLevel="1" x14ac:dyDescent="0.2">
      <c r="A272" s="174">
        <v>73</v>
      </c>
      <c r="B272" s="175" t="s">
        <v>3986</v>
      </c>
      <c r="C272" s="185" t="s">
        <v>3987</v>
      </c>
      <c r="D272" s="176" t="s">
        <v>929</v>
      </c>
      <c r="E272" s="177">
        <v>1</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342</v>
      </c>
      <c r="T272" s="180" t="s">
        <v>311</v>
      </c>
      <c r="U272" s="160">
        <v>0</v>
      </c>
      <c r="V272" s="160">
        <f>ROUND(E272*U272,2)</f>
        <v>0</v>
      </c>
      <c r="W272" s="160"/>
      <c r="X272" s="150"/>
      <c r="Y272" s="150"/>
      <c r="Z272" s="150"/>
      <c r="AA272" s="150"/>
      <c r="AB272" s="150"/>
      <c r="AC272" s="150"/>
      <c r="AD272" s="150"/>
      <c r="AE272" s="150"/>
      <c r="AF272" s="150"/>
      <c r="AG272" s="150" t="s">
        <v>499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3937</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335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92</v>
      </c>
      <c r="D274" s="165"/>
      <c r="E274" s="166">
        <v>1</v>
      </c>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335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6"/>
      <c r="D275" s="247"/>
      <c r="E275" s="247"/>
      <c r="F275" s="247"/>
      <c r="G275" s="247"/>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315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22.5" outlineLevel="1" x14ac:dyDescent="0.2">
      <c r="A276" s="174">
        <v>74</v>
      </c>
      <c r="B276" s="175" t="s">
        <v>3988</v>
      </c>
      <c r="C276" s="185" t="s">
        <v>3989</v>
      </c>
      <c r="D276" s="176" t="s">
        <v>929</v>
      </c>
      <c r="E276" s="177">
        <v>2</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342</v>
      </c>
      <c r="T276" s="180" t="s">
        <v>311</v>
      </c>
      <c r="U276" s="160">
        <v>0</v>
      </c>
      <c r="V276" s="160">
        <f>ROUND(E276*U276,2)</f>
        <v>0</v>
      </c>
      <c r="W276" s="160"/>
      <c r="X276" s="150"/>
      <c r="Y276" s="150"/>
      <c r="Z276" s="150"/>
      <c r="AA276" s="150"/>
      <c r="AB276" s="150"/>
      <c r="AC276" s="150"/>
      <c r="AD276" s="150"/>
      <c r="AE276" s="150"/>
      <c r="AF276" s="150"/>
      <c r="AG276" s="150" t="s">
        <v>499</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3937</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335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122</v>
      </c>
      <c r="D278" s="165"/>
      <c r="E278" s="166">
        <v>2</v>
      </c>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335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6"/>
      <c r="D279" s="247"/>
      <c r="E279" s="247"/>
      <c r="F279" s="247"/>
      <c r="G279" s="247"/>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315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74">
        <v>75</v>
      </c>
      <c r="B280" s="175" t="s">
        <v>3990</v>
      </c>
      <c r="C280" s="185" t="s">
        <v>3991</v>
      </c>
      <c r="D280" s="176" t="s">
        <v>929</v>
      </c>
      <c r="E280" s="177">
        <v>1</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342</v>
      </c>
      <c r="T280" s="180" t="s">
        <v>311</v>
      </c>
      <c r="U280" s="160">
        <v>0</v>
      </c>
      <c r="V280" s="160">
        <f>ROUND(E280*U280,2)</f>
        <v>0</v>
      </c>
      <c r="W280" s="160"/>
      <c r="X280" s="150"/>
      <c r="Y280" s="150"/>
      <c r="Z280" s="150"/>
      <c r="AA280" s="150"/>
      <c r="AB280" s="150"/>
      <c r="AC280" s="150"/>
      <c r="AD280" s="150"/>
      <c r="AE280" s="150"/>
      <c r="AF280" s="150"/>
      <c r="AG280" s="150" t="s">
        <v>499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3855</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335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92</v>
      </c>
      <c r="D282" s="165"/>
      <c r="E282" s="166">
        <v>1</v>
      </c>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335</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6"/>
      <c r="D283" s="247"/>
      <c r="E283" s="247"/>
      <c r="F283" s="247"/>
      <c r="G283" s="247"/>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315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33.75" outlineLevel="1" x14ac:dyDescent="0.2">
      <c r="A284" s="174">
        <v>76</v>
      </c>
      <c r="B284" s="175" t="s">
        <v>3992</v>
      </c>
      <c r="C284" s="185" t="s">
        <v>3993</v>
      </c>
      <c r="D284" s="176" t="s">
        <v>929</v>
      </c>
      <c r="E284" s="177">
        <v>1</v>
      </c>
      <c r="F284" s="178"/>
      <c r="G284" s="179">
        <f>ROUND(E284*F284,2)</f>
        <v>0</v>
      </c>
      <c r="H284" s="178"/>
      <c r="I284" s="179">
        <f>ROUND(E284*H284,2)</f>
        <v>0</v>
      </c>
      <c r="J284" s="178"/>
      <c r="K284" s="179">
        <f>ROUND(E284*J284,2)</f>
        <v>0</v>
      </c>
      <c r="L284" s="179">
        <v>21</v>
      </c>
      <c r="M284" s="179">
        <f>G284*(1+L284/100)</f>
        <v>0</v>
      </c>
      <c r="N284" s="179">
        <v>0</v>
      </c>
      <c r="O284" s="179">
        <f>ROUND(E284*N284,2)</f>
        <v>0</v>
      </c>
      <c r="P284" s="179">
        <v>0</v>
      </c>
      <c r="Q284" s="179">
        <f>ROUND(E284*P284,2)</f>
        <v>0</v>
      </c>
      <c r="R284" s="179"/>
      <c r="S284" s="179" t="s">
        <v>342</v>
      </c>
      <c r="T284" s="180" t="s">
        <v>311</v>
      </c>
      <c r="U284" s="160">
        <v>0</v>
      </c>
      <c r="V284" s="160">
        <f>ROUND(E284*U284,2)</f>
        <v>0</v>
      </c>
      <c r="W284" s="160"/>
      <c r="X284" s="150"/>
      <c r="Y284" s="150"/>
      <c r="Z284" s="150"/>
      <c r="AA284" s="150"/>
      <c r="AB284" s="150"/>
      <c r="AC284" s="150"/>
      <c r="AD284" s="150"/>
      <c r="AE284" s="150"/>
      <c r="AF284" s="150"/>
      <c r="AG284" s="150" t="s">
        <v>499</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4" t="s">
        <v>3889</v>
      </c>
      <c r="D285" s="245"/>
      <c r="E285" s="245"/>
      <c r="F285" s="245"/>
      <c r="G285" s="245"/>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314</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3937</v>
      </c>
      <c r="D286" s="165"/>
      <c r="E286" s="166"/>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335</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92</v>
      </c>
      <c r="D287" s="165"/>
      <c r="E287" s="166">
        <v>1</v>
      </c>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335</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46"/>
      <c r="D288" s="247"/>
      <c r="E288" s="247"/>
      <c r="F288" s="247"/>
      <c r="G288" s="247"/>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315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33.75" outlineLevel="1" x14ac:dyDescent="0.2">
      <c r="A289" s="174">
        <v>77</v>
      </c>
      <c r="B289" s="175" t="s">
        <v>3994</v>
      </c>
      <c r="C289" s="185" t="s">
        <v>3995</v>
      </c>
      <c r="D289" s="176" t="s">
        <v>929</v>
      </c>
      <c r="E289" s="177">
        <v>1</v>
      </c>
      <c r="F289" s="178"/>
      <c r="G289" s="179">
        <f>ROUND(E289*F289,2)</f>
        <v>0</v>
      </c>
      <c r="H289" s="178"/>
      <c r="I289" s="179">
        <f>ROUND(E289*H289,2)</f>
        <v>0</v>
      </c>
      <c r="J289" s="178"/>
      <c r="K289" s="179">
        <f>ROUND(E289*J289,2)</f>
        <v>0</v>
      </c>
      <c r="L289" s="179">
        <v>21</v>
      </c>
      <c r="M289" s="179">
        <f>G289*(1+L289/100)</f>
        <v>0</v>
      </c>
      <c r="N289" s="179">
        <v>0</v>
      </c>
      <c r="O289" s="179">
        <f>ROUND(E289*N289,2)</f>
        <v>0</v>
      </c>
      <c r="P289" s="179">
        <v>0</v>
      </c>
      <c r="Q289" s="179">
        <f>ROUND(E289*P289,2)</f>
        <v>0</v>
      </c>
      <c r="R289" s="179"/>
      <c r="S289" s="179" t="s">
        <v>342</v>
      </c>
      <c r="T289" s="180" t="s">
        <v>311</v>
      </c>
      <c r="U289" s="160">
        <v>0</v>
      </c>
      <c r="V289" s="160">
        <f>ROUND(E289*U289,2)</f>
        <v>0</v>
      </c>
      <c r="W289" s="160"/>
      <c r="X289" s="150"/>
      <c r="Y289" s="150"/>
      <c r="Z289" s="150"/>
      <c r="AA289" s="150"/>
      <c r="AB289" s="150"/>
      <c r="AC289" s="150"/>
      <c r="AD289" s="150"/>
      <c r="AE289" s="150"/>
      <c r="AF289" s="150"/>
      <c r="AG289" s="150" t="s">
        <v>499</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4" t="s">
        <v>3889</v>
      </c>
      <c r="D290" s="245"/>
      <c r="E290" s="245"/>
      <c r="F290" s="245"/>
      <c r="G290" s="245"/>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314</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3937</v>
      </c>
      <c r="D291" s="165"/>
      <c r="E291" s="166"/>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92</v>
      </c>
      <c r="D292" s="165"/>
      <c r="E292" s="166">
        <v>1</v>
      </c>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335</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6"/>
      <c r="D293" s="247"/>
      <c r="E293" s="247"/>
      <c r="F293" s="247"/>
      <c r="G293" s="247"/>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315</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ht="33.75" outlineLevel="1" x14ac:dyDescent="0.2">
      <c r="A294" s="174">
        <v>78</v>
      </c>
      <c r="B294" s="175" t="s">
        <v>3996</v>
      </c>
      <c r="C294" s="185" t="s">
        <v>3995</v>
      </c>
      <c r="D294" s="176" t="s">
        <v>929</v>
      </c>
      <c r="E294" s="177">
        <v>1</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342</v>
      </c>
      <c r="T294" s="180" t="s">
        <v>311</v>
      </c>
      <c r="U294" s="160">
        <v>0</v>
      </c>
      <c r="V294" s="160">
        <f>ROUND(E294*U294,2)</f>
        <v>0</v>
      </c>
      <c r="W294" s="160"/>
      <c r="X294" s="150"/>
      <c r="Y294" s="150"/>
      <c r="Z294" s="150"/>
      <c r="AA294" s="150"/>
      <c r="AB294" s="150"/>
      <c r="AC294" s="150"/>
      <c r="AD294" s="150"/>
      <c r="AE294" s="150"/>
      <c r="AF294" s="150"/>
      <c r="AG294" s="150" t="s">
        <v>499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4" t="s">
        <v>3889</v>
      </c>
      <c r="D295" s="245"/>
      <c r="E295" s="245"/>
      <c r="F295" s="245"/>
      <c r="G295" s="245"/>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314</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3937</v>
      </c>
      <c r="D296" s="165"/>
      <c r="E296" s="166"/>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335</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92</v>
      </c>
      <c r="D297" s="165"/>
      <c r="E297" s="166">
        <v>1</v>
      </c>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335</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46"/>
      <c r="D298" s="247"/>
      <c r="E298" s="247"/>
      <c r="F298" s="247"/>
      <c r="G298" s="247"/>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315</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ht="33.75" outlineLevel="1" x14ac:dyDescent="0.2">
      <c r="A299" s="174">
        <v>79</v>
      </c>
      <c r="B299" s="175" t="s">
        <v>1996</v>
      </c>
      <c r="C299" s="185" t="s">
        <v>3997</v>
      </c>
      <c r="D299" s="176" t="s">
        <v>929</v>
      </c>
      <c r="E299" s="177">
        <v>1</v>
      </c>
      <c r="F299" s="178"/>
      <c r="G299" s="179">
        <f>ROUND(E299*F299,2)</f>
        <v>0</v>
      </c>
      <c r="H299" s="178"/>
      <c r="I299" s="179">
        <f>ROUND(E299*H299,2)</f>
        <v>0</v>
      </c>
      <c r="J299" s="178"/>
      <c r="K299" s="179">
        <f>ROUND(E299*J299,2)</f>
        <v>0</v>
      </c>
      <c r="L299" s="179">
        <v>21</v>
      </c>
      <c r="M299" s="179">
        <f>G299*(1+L299/100)</f>
        <v>0</v>
      </c>
      <c r="N299" s="179">
        <v>0</v>
      </c>
      <c r="O299" s="179">
        <f>ROUND(E299*N299,2)</f>
        <v>0</v>
      </c>
      <c r="P299" s="179">
        <v>0</v>
      </c>
      <c r="Q299" s="179">
        <f>ROUND(E299*P299,2)</f>
        <v>0</v>
      </c>
      <c r="R299" s="179"/>
      <c r="S299" s="179" t="s">
        <v>342</v>
      </c>
      <c r="T299" s="180" t="s">
        <v>311</v>
      </c>
      <c r="U299" s="160">
        <v>0</v>
      </c>
      <c r="V299" s="160">
        <f>ROUND(E299*U299,2)</f>
        <v>0</v>
      </c>
      <c r="W299" s="160"/>
      <c r="X299" s="150"/>
      <c r="Y299" s="150"/>
      <c r="Z299" s="150"/>
      <c r="AA299" s="150"/>
      <c r="AB299" s="150"/>
      <c r="AC299" s="150"/>
      <c r="AD299" s="150"/>
      <c r="AE299" s="150"/>
      <c r="AF299" s="150"/>
      <c r="AG299" s="150" t="s">
        <v>499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4" t="s">
        <v>3998</v>
      </c>
      <c r="D300" s="245"/>
      <c r="E300" s="245"/>
      <c r="F300" s="245"/>
      <c r="G300" s="245"/>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314</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33.75" outlineLevel="1" x14ac:dyDescent="0.2">
      <c r="A301" s="157"/>
      <c r="B301" s="158"/>
      <c r="C301" s="186" t="s">
        <v>3999</v>
      </c>
      <c r="D301" s="165"/>
      <c r="E301" s="166"/>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335</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3937</v>
      </c>
      <c r="D302" s="165"/>
      <c r="E302" s="166"/>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335</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92</v>
      </c>
      <c r="D303" s="165"/>
      <c r="E303" s="166">
        <v>1</v>
      </c>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335</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6"/>
      <c r="D304" s="247"/>
      <c r="E304" s="247"/>
      <c r="F304" s="247"/>
      <c r="G304" s="247"/>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315</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ht="33.75" outlineLevel="1" x14ac:dyDescent="0.2">
      <c r="A305" s="174">
        <v>80</v>
      </c>
      <c r="B305" s="175" t="s">
        <v>4000</v>
      </c>
      <c r="C305" s="185" t="s">
        <v>4001</v>
      </c>
      <c r="D305" s="176" t="s">
        <v>929</v>
      </c>
      <c r="E305" s="177">
        <v>1</v>
      </c>
      <c r="F305" s="178"/>
      <c r="G305" s="179">
        <f>ROUND(E305*F305,2)</f>
        <v>0</v>
      </c>
      <c r="H305" s="178"/>
      <c r="I305" s="179">
        <f>ROUND(E305*H305,2)</f>
        <v>0</v>
      </c>
      <c r="J305" s="178"/>
      <c r="K305" s="179">
        <f>ROUND(E305*J305,2)</f>
        <v>0</v>
      </c>
      <c r="L305" s="179">
        <v>21</v>
      </c>
      <c r="M305" s="179">
        <f>G305*(1+L305/100)</f>
        <v>0</v>
      </c>
      <c r="N305" s="179">
        <v>0</v>
      </c>
      <c r="O305" s="179">
        <f>ROUND(E305*N305,2)</f>
        <v>0</v>
      </c>
      <c r="P305" s="179">
        <v>0</v>
      </c>
      <c r="Q305" s="179">
        <f>ROUND(E305*P305,2)</f>
        <v>0</v>
      </c>
      <c r="R305" s="179"/>
      <c r="S305" s="179" t="s">
        <v>342</v>
      </c>
      <c r="T305" s="180" t="s">
        <v>311</v>
      </c>
      <c r="U305" s="160">
        <v>0</v>
      </c>
      <c r="V305" s="160">
        <f>ROUND(E305*U305,2)</f>
        <v>0</v>
      </c>
      <c r="W305" s="160"/>
      <c r="X305" s="150"/>
      <c r="Y305" s="150"/>
      <c r="Z305" s="150"/>
      <c r="AA305" s="150"/>
      <c r="AB305" s="150"/>
      <c r="AC305" s="150"/>
      <c r="AD305" s="150"/>
      <c r="AE305" s="150"/>
      <c r="AF305" s="150"/>
      <c r="AG305" s="150" t="s">
        <v>499</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4" t="s">
        <v>3889</v>
      </c>
      <c r="D306" s="245"/>
      <c r="E306" s="245"/>
      <c r="F306" s="245"/>
      <c r="G306" s="245"/>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314</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3855</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335</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92</v>
      </c>
      <c r="D308" s="165"/>
      <c r="E308" s="166">
        <v>1</v>
      </c>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335</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6"/>
      <c r="D309" s="247"/>
      <c r="E309" s="247"/>
      <c r="F309" s="247"/>
      <c r="G309" s="247"/>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315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ht="33.75" outlineLevel="1" x14ac:dyDescent="0.2">
      <c r="A310" s="174">
        <v>81</v>
      </c>
      <c r="B310" s="175" t="s">
        <v>4002</v>
      </c>
      <c r="C310" s="185" t="s">
        <v>4001</v>
      </c>
      <c r="D310" s="176" t="s">
        <v>929</v>
      </c>
      <c r="E310" s="177">
        <v>1</v>
      </c>
      <c r="F310" s="178"/>
      <c r="G310" s="179">
        <f>ROUND(E310*F310,2)</f>
        <v>0</v>
      </c>
      <c r="H310" s="178"/>
      <c r="I310" s="179">
        <f>ROUND(E310*H310,2)</f>
        <v>0</v>
      </c>
      <c r="J310" s="178"/>
      <c r="K310" s="179">
        <f>ROUND(E310*J310,2)</f>
        <v>0</v>
      </c>
      <c r="L310" s="179">
        <v>21</v>
      </c>
      <c r="M310" s="179">
        <f>G310*(1+L310/100)</f>
        <v>0</v>
      </c>
      <c r="N310" s="179">
        <v>0</v>
      </c>
      <c r="O310" s="179">
        <f>ROUND(E310*N310,2)</f>
        <v>0</v>
      </c>
      <c r="P310" s="179">
        <v>0</v>
      </c>
      <c r="Q310" s="179">
        <f>ROUND(E310*P310,2)</f>
        <v>0</v>
      </c>
      <c r="R310" s="179"/>
      <c r="S310" s="179" t="s">
        <v>342</v>
      </c>
      <c r="T310" s="180" t="s">
        <v>311</v>
      </c>
      <c r="U310" s="160">
        <v>0</v>
      </c>
      <c r="V310" s="160">
        <f>ROUND(E310*U310,2)</f>
        <v>0</v>
      </c>
      <c r="W310" s="160"/>
      <c r="X310" s="150"/>
      <c r="Y310" s="150"/>
      <c r="Z310" s="150"/>
      <c r="AA310" s="150"/>
      <c r="AB310" s="150"/>
      <c r="AC310" s="150"/>
      <c r="AD310" s="150"/>
      <c r="AE310" s="150"/>
      <c r="AF310" s="150"/>
      <c r="AG310" s="150" t="s">
        <v>499</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4" t="s">
        <v>3889</v>
      </c>
      <c r="D311" s="245"/>
      <c r="E311" s="245"/>
      <c r="F311" s="245"/>
      <c r="G311" s="245"/>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314</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186" t="s">
        <v>3855</v>
      </c>
      <c r="D312" s="165"/>
      <c r="E312" s="166"/>
      <c r="F312" s="160"/>
      <c r="G312" s="160"/>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335</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92</v>
      </c>
      <c r="D313" s="165"/>
      <c r="E313" s="166">
        <v>1</v>
      </c>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335</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6"/>
      <c r="D314" s="247"/>
      <c r="E314" s="247"/>
      <c r="F314" s="247"/>
      <c r="G314" s="247"/>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315</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33.75" outlineLevel="1" x14ac:dyDescent="0.2">
      <c r="A315" s="174">
        <v>82</v>
      </c>
      <c r="B315" s="175" t="s">
        <v>4003</v>
      </c>
      <c r="C315" s="185" t="s">
        <v>4004</v>
      </c>
      <c r="D315" s="176" t="s">
        <v>929</v>
      </c>
      <c r="E315" s="177">
        <v>1</v>
      </c>
      <c r="F315" s="178"/>
      <c r="G315" s="179">
        <f>ROUND(E315*F315,2)</f>
        <v>0</v>
      </c>
      <c r="H315" s="178"/>
      <c r="I315" s="179">
        <f>ROUND(E315*H315,2)</f>
        <v>0</v>
      </c>
      <c r="J315" s="178"/>
      <c r="K315" s="179">
        <f>ROUND(E315*J315,2)</f>
        <v>0</v>
      </c>
      <c r="L315" s="179">
        <v>21</v>
      </c>
      <c r="M315" s="179">
        <f>G315*(1+L315/100)</f>
        <v>0</v>
      </c>
      <c r="N315" s="179">
        <v>0</v>
      </c>
      <c r="O315" s="179">
        <f>ROUND(E315*N315,2)</f>
        <v>0</v>
      </c>
      <c r="P315" s="179">
        <v>0</v>
      </c>
      <c r="Q315" s="179">
        <f>ROUND(E315*P315,2)</f>
        <v>0</v>
      </c>
      <c r="R315" s="179"/>
      <c r="S315" s="179" t="s">
        <v>342</v>
      </c>
      <c r="T315" s="180" t="s">
        <v>311</v>
      </c>
      <c r="U315" s="160">
        <v>0</v>
      </c>
      <c r="V315" s="160">
        <f>ROUND(E315*U315,2)</f>
        <v>0</v>
      </c>
      <c r="W315" s="160"/>
      <c r="X315" s="150"/>
      <c r="Y315" s="150"/>
      <c r="Z315" s="150"/>
      <c r="AA315" s="150"/>
      <c r="AB315" s="150"/>
      <c r="AC315" s="150"/>
      <c r="AD315" s="150"/>
      <c r="AE315" s="150"/>
      <c r="AF315" s="150"/>
      <c r="AG315" s="150" t="s">
        <v>499</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4" t="s">
        <v>3889</v>
      </c>
      <c r="D316" s="245"/>
      <c r="E316" s="245"/>
      <c r="F316" s="245"/>
      <c r="G316" s="245"/>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314</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3855</v>
      </c>
      <c r="D317" s="165"/>
      <c r="E317" s="166"/>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335</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92</v>
      </c>
      <c r="D318" s="165"/>
      <c r="E318" s="166">
        <v>1</v>
      </c>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335</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6"/>
      <c r="D319" s="247"/>
      <c r="E319" s="247"/>
      <c r="F319" s="247"/>
      <c r="G319" s="247"/>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315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33.75" outlineLevel="1" x14ac:dyDescent="0.2">
      <c r="A320" s="174">
        <v>83</v>
      </c>
      <c r="B320" s="175" t="s">
        <v>4005</v>
      </c>
      <c r="C320" s="185" t="s">
        <v>4006</v>
      </c>
      <c r="D320" s="176" t="s">
        <v>929</v>
      </c>
      <c r="E320" s="177">
        <v>1</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342</v>
      </c>
      <c r="T320" s="180" t="s">
        <v>311</v>
      </c>
      <c r="U320" s="160">
        <v>0</v>
      </c>
      <c r="V320" s="160">
        <f>ROUND(E320*U320,2)</f>
        <v>0</v>
      </c>
      <c r="W320" s="160"/>
      <c r="X320" s="150"/>
      <c r="Y320" s="150"/>
      <c r="Z320" s="150"/>
      <c r="AA320" s="150"/>
      <c r="AB320" s="150"/>
      <c r="AC320" s="150"/>
      <c r="AD320" s="150"/>
      <c r="AE320" s="150"/>
      <c r="AF320" s="150"/>
      <c r="AG320" s="150" t="s">
        <v>499</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4" t="s">
        <v>3889</v>
      </c>
      <c r="D321" s="245"/>
      <c r="E321" s="245"/>
      <c r="F321" s="245"/>
      <c r="G321" s="245"/>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314</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6" t="s">
        <v>3855</v>
      </c>
      <c r="D322" s="165"/>
      <c r="E322" s="166"/>
      <c r="F322" s="160"/>
      <c r="G322" s="1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335</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6" t="s">
        <v>92</v>
      </c>
      <c r="D323" s="165"/>
      <c r="E323" s="166">
        <v>1</v>
      </c>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335</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6"/>
      <c r="D324" s="247"/>
      <c r="E324" s="247"/>
      <c r="F324" s="247"/>
      <c r="G324" s="247"/>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315</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ht="33.75" outlineLevel="1" x14ac:dyDescent="0.2">
      <c r="A325" s="174">
        <v>84</v>
      </c>
      <c r="B325" s="175" t="s">
        <v>4007</v>
      </c>
      <c r="C325" s="185" t="s">
        <v>4008</v>
      </c>
      <c r="D325" s="176" t="s">
        <v>929</v>
      </c>
      <c r="E325" s="177">
        <v>3</v>
      </c>
      <c r="F325" s="178"/>
      <c r="G325" s="179">
        <f>ROUND(E325*F325,2)</f>
        <v>0</v>
      </c>
      <c r="H325" s="178"/>
      <c r="I325" s="179">
        <f>ROUND(E325*H325,2)</f>
        <v>0</v>
      </c>
      <c r="J325" s="178"/>
      <c r="K325" s="179">
        <f>ROUND(E325*J325,2)</f>
        <v>0</v>
      </c>
      <c r="L325" s="179">
        <v>21</v>
      </c>
      <c r="M325" s="179">
        <f>G325*(1+L325/100)</f>
        <v>0</v>
      </c>
      <c r="N325" s="179">
        <v>0</v>
      </c>
      <c r="O325" s="179">
        <f>ROUND(E325*N325,2)</f>
        <v>0</v>
      </c>
      <c r="P325" s="179">
        <v>0</v>
      </c>
      <c r="Q325" s="179">
        <f>ROUND(E325*P325,2)</f>
        <v>0</v>
      </c>
      <c r="R325" s="179"/>
      <c r="S325" s="179" t="s">
        <v>342</v>
      </c>
      <c r="T325" s="180" t="s">
        <v>311</v>
      </c>
      <c r="U325" s="160">
        <v>0</v>
      </c>
      <c r="V325" s="160">
        <f>ROUND(E325*U325,2)</f>
        <v>0</v>
      </c>
      <c r="W325" s="160"/>
      <c r="X325" s="150"/>
      <c r="Y325" s="150"/>
      <c r="Z325" s="150"/>
      <c r="AA325" s="150"/>
      <c r="AB325" s="150"/>
      <c r="AC325" s="150"/>
      <c r="AD325" s="150"/>
      <c r="AE325" s="150"/>
      <c r="AF325" s="150"/>
      <c r="AG325" s="150" t="s">
        <v>499</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33.75" outlineLevel="1" x14ac:dyDescent="0.2">
      <c r="A326" s="157"/>
      <c r="B326" s="158"/>
      <c r="C326" s="186" t="s">
        <v>4009</v>
      </c>
      <c r="D326" s="165"/>
      <c r="E326" s="166"/>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335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ht="33.75" outlineLevel="1" x14ac:dyDescent="0.2">
      <c r="A327" s="157"/>
      <c r="B327" s="158"/>
      <c r="C327" s="186" t="s">
        <v>4010</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335</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3855</v>
      </c>
      <c r="D328" s="165"/>
      <c r="E328" s="166"/>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335</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132</v>
      </c>
      <c r="D329" s="165"/>
      <c r="E329" s="166">
        <v>3</v>
      </c>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335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6"/>
      <c r="D330" s="247"/>
      <c r="E330" s="247"/>
      <c r="F330" s="247"/>
      <c r="G330" s="247"/>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315</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ht="33.75" outlineLevel="1" x14ac:dyDescent="0.2">
      <c r="A331" s="174">
        <v>85</v>
      </c>
      <c r="B331" s="175" t="s">
        <v>4011</v>
      </c>
      <c r="C331" s="185" t="s">
        <v>4012</v>
      </c>
      <c r="D331" s="176" t="s">
        <v>929</v>
      </c>
      <c r="E331" s="177">
        <v>3</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c r="S331" s="179" t="s">
        <v>342</v>
      </c>
      <c r="T331" s="180" t="s">
        <v>311</v>
      </c>
      <c r="U331" s="160">
        <v>0</v>
      </c>
      <c r="V331" s="160">
        <f>ROUND(E331*U331,2)</f>
        <v>0</v>
      </c>
      <c r="W331" s="160"/>
      <c r="X331" s="150"/>
      <c r="Y331" s="150"/>
      <c r="Z331" s="150"/>
      <c r="AA331" s="150"/>
      <c r="AB331" s="150"/>
      <c r="AC331" s="150"/>
      <c r="AD331" s="150"/>
      <c r="AE331" s="150"/>
      <c r="AF331" s="150"/>
      <c r="AG331" s="150" t="s">
        <v>499</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ht="33.75" outlineLevel="1" x14ac:dyDescent="0.2">
      <c r="A332" s="157"/>
      <c r="B332" s="158"/>
      <c r="C332" s="186" t="s">
        <v>3853</v>
      </c>
      <c r="D332" s="165"/>
      <c r="E332" s="166"/>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335</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ht="33.75" outlineLevel="1" x14ac:dyDescent="0.2">
      <c r="A333" s="157"/>
      <c r="B333" s="158"/>
      <c r="C333" s="186" t="s">
        <v>4013</v>
      </c>
      <c r="D333" s="165"/>
      <c r="E333" s="166"/>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335</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3855</v>
      </c>
      <c r="D334" s="165"/>
      <c r="E334" s="166"/>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335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132</v>
      </c>
      <c r="D335" s="165"/>
      <c r="E335" s="166">
        <v>3</v>
      </c>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335</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6"/>
      <c r="D336" s="247"/>
      <c r="E336" s="247"/>
      <c r="F336" s="247"/>
      <c r="G336" s="247"/>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315</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33.75" outlineLevel="1" x14ac:dyDescent="0.2">
      <c r="A337" s="174">
        <v>86</v>
      </c>
      <c r="B337" s="175" t="s">
        <v>4014</v>
      </c>
      <c r="C337" s="185" t="s">
        <v>4015</v>
      </c>
      <c r="D337" s="176" t="s">
        <v>929</v>
      </c>
      <c r="E337" s="177">
        <v>2</v>
      </c>
      <c r="F337" s="178"/>
      <c r="G337" s="179">
        <f>ROUND(E337*F337,2)</f>
        <v>0</v>
      </c>
      <c r="H337" s="178"/>
      <c r="I337" s="179">
        <f>ROUND(E337*H337,2)</f>
        <v>0</v>
      </c>
      <c r="J337" s="178"/>
      <c r="K337" s="179">
        <f>ROUND(E337*J337,2)</f>
        <v>0</v>
      </c>
      <c r="L337" s="179">
        <v>21</v>
      </c>
      <c r="M337" s="179">
        <f>G337*(1+L337/100)</f>
        <v>0</v>
      </c>
      <c r="N337" s="179">
        <v>0</v>
      </c>
      <c r="O337" s="179">
        <f>ROUND(E337*N337,2)</f>
        <v>0</v>
      </c>
      <c r="P337" s="179">
        <v>0</v>
      </c>
      <c r="Q337" s="179">
        <f>ROUND(E337*P337,2)</f>
        <v>0</v>
      </c>
      <c r="R337" s="179"/>
      <c r="S337" s="179" t="s">
        <v>342</v>
      </c>
      <c r="T337" s="180" t="s">
        <v>311</v>
      </c>
      <c r="U337" s="160">
        <v>0</v>
      </c>
      <c r="V337" s="160">
        <f>ROUND(E337*U337,2)</f>
        <v>0</v>
      </c>
      <c r="W337" s="160"/>
      <c r="X337" s="150"/>
      <c r="Y337" s="150"/>
      <c r="Z337" s="150"/>
      <c r="AA337" s="150"/>
      <c r="AB337" s="150"/>
      <c r="AC337" s="150"/>
      <c r="AD337" s="150"/>
      <c r="AE337" s="150"/>
      <c r="AF337" s="150"/>
      <c r="AG337" s="150" t="s">
        <v>499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ht="33.75" outlineLevel="1" x14ac:dyDescent="0.2">
      <c r="A338" s="157"/>
      <c r="B338" s="158"/>
      <c r="C338" s="186" t="s">
        <v>3853</v>
      </c>
      <c r="D338" s="165"/>
      <c r="E338" s="166"/>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335</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33.75" outlineLevel="1" x14ac:dyDescent="0.2">
      <c r="A339" s="157"/>
      <c r="B339" s="158"/>
      <c r="C339" s="186" t="s">
        <v>4016</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335</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3855</v>
      </c>
      <c r="D340" s="165"/>
      <c r="E340" s="166"/>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335</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122</v>
      </c>
      <c r="D341" s="165"/>
      <c r="E341" s="166">
        <v>2</v>
      </c>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335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6"/>
      <c r="D342" s="247"/>
      <c r="E342" s="247"/>
      <c r="F342" s="247"/>
      <c r="G342" s="247"/>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315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ht="33.75" outlineLevel="1" x14ac:dyDescent="0.2">
      <c r="A343" s="174">
        <v>87</v>
      </c>
      <c r="B343" s="175" t="s">
        <v>4017</v>
      </c>
      <c r="C343" s="185" t="s">
        <v>4018</v>
      </c>
      <c r="D343" s="176" t="s">
        <v>929</v>
      </c>
      <c r="E343" s="177">
        <v>3</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342</v>
      </c>
      <c r="T343" s="180" t="s">
        <v>311</v>
      </c>
      <c r="U343" s="160">
        <v>0</v>
      </c>
      <c r="V343" s="160">
        <f>ROUND(E343*U343,2)</f>
        <v>0</v>
      </c>
      <c r="W343" s="160"/>
      <c r="X343" s="150"/>
      <c r="Y343" s="150"/>
      <c r="Z343" s="150"/>
      <c r="AA343" s="150"/>
      <c r="AB343" s="150"/>
      <c r="AC343" s="150"/>
      <c r="AD343" s="150"/>
      <c r="AE343" s="150"/>
      <c r="AF343" s="150"/>
      <c r="AG343" s="150" t="s">
        <v>499</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4" t="s">
        <v>4019</v>
      </c>
      <c r="D344" s="245"/>
      <c r="E344" s="245"/>
      <c r="F344" s="245"/>
      <c r="G344" s="245"/>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314</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3855</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335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132</v>
      </c>
      <c r="D346" s="165"/>
      <c r="E346" s="166">
        <v>3</v>
      </c>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335</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6"/>
      <c r="D347" s="247"/>
      <c r="E347" s="247"/>
      <c r="F347" s="247"/>
      <c r="G347" s="247"/>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ht="33.75" outlineLevel="1" x14ac:dyDescent="0.2">
      <c r="A348" s="174">
        <v>88</v>
      </c>
      <c r="B348" s="175" t="s">
        <v>4020</v>
      </c>
      <c r="C348" s="185" t="s">
        <v>4021</v>
      </c>
      <c r="D348" s="176" t="s">
        <v>929</v>
      </c>
      <c r="E348" s="177">
        <v>3</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342</v>
      </c>
      <c r="T348" s="180" t="s">
        <v>311</v>
      </c>
      <c r="U348" s="160">
        <v>0</v>
      </c>
      <c r="V348" s="160">
        <f>ROUND(E348*U348,2)</f>
        <v>0</v>
      </c>
      <c r="W348" s="160"/>
      <c r="X348" s="150"/>
      <c r="Y348" s="150"/>
      <c r="Z348" s="150"/>
      <c r="AA348" s="150"/>
      <c r="AB348" s="150"/>
      <c r="AC348" s="150"/>
      <c r="AD348" s="150"/>
      <c r="AE348" s="150"/>
      <c r="AF348" s="150"/>
      <c r="AG348" s="150" t="s">
        <v>499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4" t="s">
        <v>4022</v>
      </c>
      <c r="D349" s="245"/>
      <c r="E349" s="245"/>
      <c r="F349" s="245"/>
      <c r="G349" s="245"/>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314</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3855</v>
      </c>
      <c r="D350" s="165"/>
      <c r="E350" s="166"/>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335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132</v>
      </c>
      <c r="D351" s="165"/>
      <c r="E351" s="166">
        <v>3</v>
      </c>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335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6"/>
      <c r="D352" s="247"/>
      <c r="E352" s="247"/>
      <c r="F352" s="247"/>
      <c r="G352" s="247"/>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315</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33.75" outlineLevel="1" x14ac:dyDescent="0.2">
      <c r="A353" s="174">
        <v>89</v>
      </c>
      <c r="B353" s="175" t="s">
        <v>4023</v>
      </c>
      <c r="C353" s="185" t="s">
        <v>4024</v>
      </c>
      <c r="D353" s="176" t="s">
        <v>929</v>
      </c>
      <c r="E353" s="177">
        <v>2</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342</v>
      </c>
      <c r="T353" s="180" t="s">
        <v>311</v>
      </c>
      <c r="U353" s="160">
        <v>0</v>
      </c>
      <c r="V353" s="160">
        <f>ROUND(E353*U353,2)</f>
        <v>0</v>
      </c>
      <c r="W353" s="160"/>
      <c r="X353" s="150"/>
      <c r="Y353" s="150"/>
      <c r="Z353" s="150"/>
      <c r="AA353" s="150"/>
      <c r="AB353" s="150"/>
      <c r="AC353" s="150"/>
      <c r="AD353" s="150"/>
      <c r="AE353" s="150"/>
      <c r="AF353" s="150"/>
      <c r="AG353" s="150" t="s">
        <v>499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4" t="s">
        <v>4025</v>
      </c>
      <c r="D354" s="245"/>
      <c r="E354" s="245"/>
      <c r="F354" s="245"/>
      <c r="G354" s="245"/>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314</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3855</v>
      </c>
      <c r="D355" s="165"/>
      <c r="E355" s="166"/>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335</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122</v>
      </c>
      <c r="D356" s="165"/>
      <c r="E356" s="166">
        <v>2</v>
      </c>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335</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6"/>
      <c r="D357" s="247"/>
      <c r="E357" s="247"/>
      <c r="F357" s="247"/>
      <c r="G357" s="247"/>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315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ht="33.75" outlineLevel="1" x14ac:dyDescent="0.2">
      <c r="A358" s="174">
        <v>90</v>
      </c>
      <c r="B358" s="175" t="s">
        <v>4026</v>
      </c>
      <c r="C358" s="185" t="s">
        <v>4027</v>
      </c>
      <c r="D358" s="176" t="s">
        <v>929</v>
      </c>
      <c r="E358" s="177">
        <v>1</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342</v>
      </c>
      <c r="T358" s="180" t="s">
        <v>311</v>
      </c>
      <c r="U358" s="160">
        <v>0</v>
      </c>
      <c r="V358" s="160">
        <f>ROUND(E358*U358,2)</f>
        <v>0</v>
      </c>
      <c r="W358" s="160"/>
      <c r="X358" s="150"/>
      <c r="Y358" s="150"/>
      <c r="Z358" s="150"/>
      <c r="AA358" s="150"/>
      <c r="AB358" s="150"/>
      <c r="AC358" s="150"/>
      <c r="AD358" s="150"/>
      <c r="AE358" s="150"/>
      <c r="AF358" s="150"/>
      <c r="AG358" s="150" t="s">
        <v>499</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3937</v>
      </c>
      <c r="D359" s="165"/>
      <c r="E359" s="166"/>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335</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92</v>
      </c>
      <c r="D360" s="165"/>
      <c r="E360" s="166">
        <v>1</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335</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6"/>
      <c r="D361" s="247"/>
      <c r="E361" s="247"/>
      <c r="F361" s="247"/>
      <c r="G361" s="247"/>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315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33.75" outlineLevel="1" x14ac:dyDescent="0.2">
      <c r="A362" s="174">
        <v>91</v>
      </c>
      <c r="B362" s="175" t="s">
        <v>4028</v>
      </c>
      <c r="C362" s="185" t="s">
        <v>4029</v>
      </c>
      <c r="D362" s="176" t="s">
        <v>929</v>
      </c>
      <c r="E362" s="177">
        <v>2</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342</v>
      </c>
      <c r="T362" s="180" t="s">
        <v>311</v>
      </c>
      <c r="U362" s="160">
        <v>0</v>
      </c>
      <c r="V362" s="160">
        <f>ROUND(E362*U362,2)</f>
        <v>0</v>
      </c>
      <c r="W362" s="160"/>
      <c r="X362" s="150"/>
      <c r="Y362" s="150"/>
      <c r="Z362" s="150"/>
      <c r="AA362" s="150"/>
      <c r="AB362" s="150"/>
      <c r="AC362" s="150"/>
      <c r="AD362" s="150"/>
      <c r="AE362" s="150"/>
      <c r="AF362" s="150"/>
      <c r="AG362" s="150" t="s">
        <v>499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4" t="s">
        <v>4030</v>
      </c>
      <c r="D363" s="245"/>
      <c r="E363" s="245"/>
      <c r="F363" s="245"/>
      <c r="G363" s="245"/>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314</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3855</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335</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122</v>
      </c>
      <c r="D365" s="165"/>
      <c r="E365" s="166">
        <v>2</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335</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6"/>
      <c r="D366" s="247"/>
      <c r="E366" s="247"/>
      <c r="F366" s="247"/>
      <c r="G366" s="247"/>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315</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92</v>
      </c>
      <c r="B367" s="175" t="s">
        <v>4031</v>
      </c>
      <c r="C367" s="185" t="s">
        <v>4032</v>
      </c>
      <c r="D367" s="176" t="s">
        <v>929</v>
      </c>
      <c r="E367" s="177">
        <v>1</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342</v>
      </c>
      <c r="T367" s="180" t="s">
        <v>311</v>
      </c>
      <c r="U367" s="160">
        <v>0</v>
      </c>
      <c r="V367" s="160">
        <f>ROUND(E367*U367,2)</f>
        <v>0</v>
      </c>
      <c r="W367" s="160"/>
      <c r="X367" s="150"/>
      <c r="Y367" s="150"/>
      <c r="Z367" s="150"/>
      <c r="AA367" s="150"/>
      <c r="AB367" s="150"/>
      <c r="AC367" s="150"/>
      <c r="AD367" s="150"/>
      <c r="AE367" s="150"/>
      <c r="AF367" s="150"/>
      <c r="AG367" s="150" t="s">
        <v>499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3937</v>
      </c>
      <c r="D368" s="165"/>
      <c r="E368" s="166"/>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335</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92</v>
      </c>
      <c r="D369" s="165"/>
      <c r="E369" s="166">
        <v>1</v>
      </c>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335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6"/>
      <c r="D370" s="247"/>
      <c r="E370" s="247"/>
      <c r="F370" s="247"/>
      <c r="G370" s="247"/>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315</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74">
        <v>93</v>
      </c>
      <c r="B371" s="175" t="s">
        <v>4033</v>
      </c>
      <c r="C371" s="185" t="s">
        <v>4034</v>
      </c>
      <c r="D371" s="176" t="s">
        <v>929</v>
      </c>
      <c r="E371" s="177">
        <v>2</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342</v>
      </c>
      <c r="T371" s="180" t="s">
        <v>311</v>
      </c>
      <c r="U371" s="160">
        <v>0</v>
      </c>
      <c r="V371" s="160">
        <f>ROUND(E371*U371,2)</f>
        <v>0</v>
      </c>
      <c r="W371" s="160"/>
      <c r="X371" s="150"/>
      <c r="Y371" s="150"/>
      <c r="Z371" s="150"/>
      <c r="AA371" s="150"/>
      <c r="AB371" s="150"/>
      <c r="AC371" s="150"/>
      <c r="AD371" s="150"/>
      <c r="AE371" s="150"/>
      <c r="AF371" s="150"/>
      <c r="AG371" s="150" t="s">
        <v>499</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86" t="s">
        <v>3937</v>
      </c>
      <c r="D372" s="165"/>
      <c r="E372" s="166"/>
      <c r="F372" s="160"/>
      <c r="G372" s="160"/>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335</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122</v>
      </c>
      <c r="D373" s="165"/>
      <c r="E373" s="166">
        <v>2</v>
      </c>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335</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6"/>
      <c r="D374" s="247"/>
      <c r="E374" s="247"/>
      <c r="F374" s="247"/>
      <c r="G374" s="247"/>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315</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94</v>
      </c>
      <c r="B375" s="175" t="s">
        <v>4035</v>
      </c>
      <c r="C375" s="185" t="s">
        <v>4036</v>
      </c>
      <c r="D375" s="176" t="s">
        <v>929</v>
      </c>
      <c r="E375" s="177">
        <v>1</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c r="S375" s="179" t="s">
        <v>342</v>
      </c>
      <c r="T375" s="180" t="s">
        <v>311</v>
      </c>
      <c r="U375" s="160">
        <v>0</v>
      </c>
      <c r="V375" s="160">
        <f>ROUND(E375*U375,2)</f>
        <v>0</v>
      </c>
      <c r="W375" s="160"/>
      <c r="X375" s="150"/>
      <c r="Y375" s="150"/>
      <c r="Z375" s="150"/>
      <c r="AA375" s="150"/>
      <c r="AB375" s="150"/>
      <c r="AC375" s="150"/>
      <c r="AD375" s="150"/>
      <c r="AE375" s="150"/>
      <c r="AF375" s="150"/>
      <c r="AG375" s="150" t="s">
        <v>499</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186" t="s">
        <v>3855</v>
      </c>
      <c r="D376" s="165"/>
      <c r="E376" s="166"/>
      <c r="F376" s="160"/>
      <c r="G376" s="160"/>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335</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92</v>
      </c>
      <c r="D377" s="165"/>
      <c r="E377" s="166">
        <v>1</v>
      </c>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335</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6"/>
      <c r="D378" s="247"/>
      <c r="E378" s="247"/>
      <c r="F378" s="247"/>
      <c r="G378" s="247"/>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315</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74">
        <v>95</v>
      </c>
      <c r="B379" s="175" t="s">
        <v>4037</v>
      </c>
      <c r="C379" s="185" t="s">
        <v>4038</v>
      </c>
      <c r="D379" s="176" t="s">
        <v>929</v>
      </c>
      <c r="E379" s="177">
        <v>1</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342</v>
      </c>
      <c r="T379" s="180" t="s">
        <v>311</v>
      </c>
      <c r="U379" s="160">
        <v>0</v>
      </c>
      <c r="V379" s="160">
        <f>ROUND(E379*U379,2)</f>
        <v>0</v>
      </c>
      <c r="W379" s="160"/>
      <c r="X379" s="150"/>
      <c r="Y379" s="150"/>
      <c r="Z379" s="150"/>
      <c r="AA379" s="150"/>
      <c r="AB379" s="150"/>
      <c r="AC379" s="150"/>
      <c r="AD379" s="150"/>
      <c r="AE379" s="150"/>
      <c r="AF379" s="150"/>
      <c r="AG379" s="150" t="s">
        <v>499</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3855</v>
      </c>
      <c r="D380" s="165"/>
      <c r="E380" s="166"/>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335</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92</v>
      </c>
      <c r="D381" s="165"/>
      <c r="E381" s="166">
        <v>1</v>
      </c>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335</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6"/>
      <c r="D382" s="247"/>
      <c r="E382" s="247"/>
      <c r="F382" s="247"/>
      <c r="G382" s="247"/>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315</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74">
        <v>96</v>
      </c>
      <c r="B383" s="175" t="s">
        <v>4039</v>
      </c>
      <c r="C383" s="185" t="s">
        <v>4040</v>
      </c>
      <c r="D383" s="176" t="s">
        <v>929</v>
      </c>
      <c r="E383" s="177">
        <v>1</v>
      </c>
      <c r="F383" s="178"/>
      <c r="G383" s="179">
        <f>ROUND(E383*F383,2)</f>
        <v>0</v>
      </c>
      <c r="H383" s="178"/>
      <c r="I383" s="179">
        <f>ROUND(E383*H383,2)</f>
        <v>0</v>
      </c>
      <c r="J383" s="178"/>
      <c r="K383" s="179">
        <f>ROUND(E383*J383,2)</f>
        <v>0</v>
      </c>
      <c r="L383" s="179">
        <v>21</v>
      </c>
      <c r="M383" s="179">
        <f>G383*(1+L383/100)</f>
        <v>0</v>
      </c>
      <c r="N383" s="179">
        <v>0</v>
      </c>
      <c r="O383" s="179">
        <f>ROUND(E383*N383,2)</f>
        <v>0</v>
      </c>
      <c r="P383" s="179">
        <v>0</v>
      </c>
      <c r="Q383" s="179">
        <f>ROUND(E383*P383,2)</f>
        <v>0</v>
      </c>
      <c r="R383" s="179"/>
      <c r="S383" s="179" t="s">
        <v>342</v>
      </c>
      <c r="T383" s="180" t="s">
        <v>311</v>
      </c>
      <c r="U383" s="160">
        <v>0</v>
      </c>
      <c r="V383" s="160">
        <f>ROUND(E383*U383,2)</f>
        <v>0</v>
      </c>
      <c r="W383" s="160"/>
      <c r="X383" s="150"/>
      <c r="Y383" s="150"/>
      <c r="Z383" s="150"/>
      <c r="AA383" s="150"/>
      <c r="AB383" s="150"/>
      <c r="AC383" s="150"/>
      <c r="AD383" s="150"/>
      <c r="AE383" s="150"/>
      <c r="AF383" s="150"/>
      <c r="AG383" s="150" t="s">
        <v>499</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3855</v>
      </c>
      <c r="D384" s="165"/>
      <c r="E384" s="166"/>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335</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92</v>
      </c>
      <c r="D385" s="165"/>
      <c r="E385" s="166">
        <v>1</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335</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315</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74">
        <v>97</v>
      </c>
      <c r="B387" s="175" t="s">
        <v>4041</v>
      </c>
      <c r="C387" s="185" t="s">
        <v>4042</v>
      </c>
      <c r="D387" s="176" t="s">
        <v>929</v>
      </c>
      <c r="E387" s="177">
        <v>2</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342</v>
      </c>
      <c r="T387" s="180" t="s">
        <v>311</v>
      </c>
      <c r="U387" s="160">
        <v>0</v>
      </c>
      <c r="V387" s="160">
        <f>ROUND(E387*U387,2)</f>
        <v>0</v>
      </c>
      <c r="W387" s="160"/>
      <c r="X387" s="150"/>
      <c r="Y387" s="150"/>
      <c r="Z387" s="150"/>
      <c r="AA387" s="150"/>
      <c r="AB387" s="150"/>
      <c r="AC387" s="150"/>
      <c r="AD387" s="150"/>
      <c r="AE387" s="150"/>
      <c r="AF387" s="150"/>
      <c r="AG387" s="150" t="s">
        <v>499</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3855</v>
      </c>
      <c r="D388" s="165"/>
      <c r="E388" s="166"/>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335</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122</v>
      </c>
      <c r="D389" s="165"/>
      <c r="E389" s="166">
        <v>2</v>
      </c>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335</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6"/>
      <c r="D390" s="247"/>
      <c r="E390" s="247"/>
      <c r="F390" s="247"/>
      <c r="G390" s="247"/>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315</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74">
        <v>98</v>
      </c>
      <c r="B391" s="175" t="s">
        <v>4043</v>
      </c>
      <c r="C391" s="185" t="s">
        <v>4044</v>
      </c>
      <c r="D391" s="176" t="s">
        <v>929</v>
      </c>
      <c r="E391" s="177">
        <v>1</v>
      </c>
      <c r="F391" s="178"/>
      <c r="G391" s="179">
        <f>ROUND(E391*F391,2)</f>
        <v>0</v>
      </c>
      <c r="H391" s="178"/>
      <c r="I391" s="179">
        <f>ROUND(E391*H391,2)</f>
        <v>0</v>
      </c>
      <c r="J391" s="178"/>
      <c r="K391" s="179">
        <f>ROUND(E391*J391,2)</f>
        <v>0</v>
      </c>
      <c r="L391" s="179">
        <v>21</v>
      </c>
      <c r="M391" s="179">
        <f>G391*(1+L391/100)</f>
        <v>0</v>
      </c>
      <c r="N391" s="179">
        <v>0</v>
      </c>
      <c r="O391" s="179">
        <f>ROUND(E391*N391,2)</f>
        <v>0</v>
      </c>
      <c r="P391" s="179">
        <v>0</v>
      </c>
      <c r="Q391" s="179">
        <f>ROUND(E391*P391,2)</f>
        <v>0</v>
      </c>
      <c r="R391" s="179"/>
      <c r="S391" s="179" t="s">
        <v>342</v>
      </c>
      <c r="T391" s="180" t="s">
        <v>311</v>
      </c>
      <c r="U391" s="160">
        <v>0</v>
      </c>
      <c r="V391" s="160">
        <f>ROUND(E391*U391,2)</f>
        <v>0</v>
      </c>
      <c r="W391" s="160"/>
      <c r="X391" s="150"/>
      <c r="Y391" s="150"/>
      <c r="Z391" s="150"/>
      <c r="AA391" s="150"/>
      <c r="AB391" s="150"/>
      <c r="AC391" s="150"/>
      <c r="AD391" s="150"/>
      <c r="AE391" s="150"/>
      <c r="AF391" s="150"/>
      <c r="AG391" s="150" t="s">
        <v>499</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3855</v>
      </c>
      <c r="D392" s="165"/>
      <c r="E392" s="166"/>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335</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92</v>
      </c>
      <c r="D393" s="165"/>
      <c r="E393" s="166">
        <v>1</v>
      </c>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335</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6"/>
      <c r="D394" s="247"/>
      <c r="E394" s="247"/>
      <c r="F394" s="247"/>
      <c r="G394" s="247"/>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315</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74">
        <v>99</v>
      </c>
      <c r="B395" s="175" t="s">
        <v>4045</v>
      </c>
      <c r="C395" s="185" t="s">
        <v>4046</v>
      </c>
      <c r="D395" s="176" t="s">
        <v>929</v>
      </c>
      <c r="E395" s="177">
        <v>1</v>
      </c>
      <c r="F395" s="178"/>
      <c r="G395" s="179">
        <f>ROUND(E395*F395,2)</f>
        <v>0</v>
      </c>
      <c r="H395" s="178"/>
      <c r="I395" s="179">
        <f>ROUND(E395*H395,2)</f>
        <v>0</v>
      </c>
      <c r="J395" s="178"/>
      <c r="K395" s="179">
        <f>ROUND(E395*J395,2)</f>
        <v>0</v>
      </c>
      <c r="L395" s="179">
        <v>21</v>
      </c>
      <c r="M395" s="179">
        <f>G395*(1+L395/100)</f>
        <v>0</v>
      </c>
      <c r="N395" s="179">
        <v>0</v>
      </c>
      <c r="O395" s="179">
        <f>ROUND(E395*N395,2)</f>
        <v>0</v>
      </c>
      <c r="P395" s="179">
        <v>0</v>
      </c>
      <c r="Q395" s="179">
        <f>ROUND(E395*P395,2)</f>
        <v>0</v>
      </c>
      <c r="R395" s="179"/>
      <c r="S395" s="179" t="s">
        <v>342</v>
      </c>
      <c r="T395" s="180" t="s">
        <v>311</v>
      </c>
      <c r="U395" s="160">
        <v>0</v>
      </c>
      <c r="V395" s="160">
        <f>ROUND(E395*U395,2)</f>
        <v>0</v>
      </c>
      <c r="W395" s="160"/>
      <c r="X395" s="150"/>
      <c r="Y395" s="150"/>
      <c r="Z395" s="150"/>
      <c r="AA395" s="150"/>
      <c r="AB395" s="150"/>
      <c r="AC395" s="150"/>
      <c r="AD395" s="150"/>
      <c r="AE395" s="150"/>
      <c r="AF395" s="150"/>
      <c r="AG395" s="150" t="s">
        <v>499</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3855</v>
      </c>
      <c r="D396" s="165"/>
      <c r="E396" s="166"/>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335</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92</v>
      </c>
      <c r="D397" s="165"/>
      <c r="E397" s="166">
        <v>1</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335</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315</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4">
        <v>100</v>
      </c>
      <c r="B399" s="175" t="s">
        <v>4047</v>
      </c>
      <c r="C399" s="185" t="s">
        <v>4048</v>
      </c>
      <c r="D399" s="176" t="s">
        <v>929</v>
      </c>
      <c r="E399" s="177">
        <v>2</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342</v>
      </c>
      <c r="T399" s="180" t="s">
        <v>311</v>
      </c>
      <c r="U399" s="160">
        <v>0</v>
      </c>
      <c r="V399" s="160">
        <f>ROUND(E399*U399,2)</f>
        <v>0</v>
      </c>
      <c r="W399" s="160"/>
      <c r="X399" s="150"/>
      <c r="Y399" s="150"/>
      <c r="Z399" s="150"/>
      <c r="AA399" s="150"/>
      <c r="AB399" s="150"/>
      <c r="AC399" s="150"/>
      <c r="AD399" s="150"/>
      <c r="AE399" s="150"/>
      <c r="AF399" s="150"/>
      <c r="AG399" s="150" t="s">
        <v>499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86" t="s">
        <v>3855</v>
      </c>
      <c r="D400" s="165"/>
      <c r="E400" s="166"/>
      <c r="F400" s="160"/>
      <c r="G400" s="160"/>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335</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122</v>
      </c>
      <c r="D401" s="165"/>
      <c r="E401" s="166">
        <v>2</v>
      </c>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335</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6"/>
      <c r="D402" s="247"/>
      <c r="E402" s="247"/>
      <c r="F402" s="247"/>
      <c r="G402" s="247"/>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315</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33.75" outlineLevel="1" x14ac:dyDescent="0.2">
      <c r="A403" s="174">
        <v>101</v>
      </c>
      <c r="B403" s="175" t="s">
        <v>4049</v>
      </c>
      <c r="C403" s="185" t="s">
        <v>4050</v>
      </c>
      <c r="D403" s="176" t="s">
        <v>929</v>
      </c>
      <c r="E403" s="177">
        <v>1</v>
      </c>
      <c r="F403" s="178"/>
      <c r="G403" s="179">
        <f>ROUND(E403*F403,2)</f>
        <v>0</v>
      </c>
      <c r="H403" s="178"/>
      <c r="I403" s="179">
        <f>ROUND(E403*H403,2)</f>
        <v>0</v>
      </c>
      <c r="J403" s="178"/>
      <c r="K403" s="179">
        <f>ROUND(E403*J403,2)</f>
        <v>0</v>
      </c>
      <c r="L403" s="179">
        <v>21</v>
      </c>
      <c r="M403" s="179">
        <f>G403*(1+L403/100)</f>
        <v>0</v>
      </c>
      <c r="N403" s="179">
        <v>0</v>
      </c>
      <c r="O403" s="179">
        <f>ROUND(E403*N403,2)</f>
        <v>0</v>
      </c>
      <c r="P403" s="179">
        <v>0</v>
      </c>
      <c r="Q403" s="179">
        <f>ROUND(E403*P403,2)</f>
        <v>0</v>
      </c>
      <c r="R403" s="179"/>
      <c r="S403" s="179" t="s">
        <v>342</v>
      </c>
      <c r="T403" s="180" t="s">
        <v>311</v>
      </c>
      <c r="U403" s="160">
        <v>0</v>
      </c>
      <c r="V403" s="160">
        <f>ROUND(E403*U403,2)</f>
        <v>0</v>
      </c>
      <c r="W403" s="160"/>
      <c r="X403" s="150"/>
      <c r="Y403" s="150"/>
      <c r="Z403" s="150"/>
      <c r="AA403" s="150"/>
      <c r="AB403" s="150"/>
      <c r="AC403" s="150"/>
      <c r="AD403" s="150"/>
      <c r="AE403" s="150"/>
      <c r="AF403" s="150"/>
      <c r="AG403" s="150" t="s">
        <v>499</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3937</v>
      </c>
      <c r="D404" s="165"/>
      <c r="E404" s="166"/>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335</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92</v>
      </c>
      <c r="D405" s="165"/>
      <c r="E405" s="166">
        <v>1</v>
      </c>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335</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6"/>
      <c r="D406" s="247"/>
      <c r="E406" s="247"/>
      <c r="F406" s="247"/>
      <c r="G406" s="247"/>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315</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74">
        <v>102</v>
      </c>
      <c r="B407" s="175" t="s">
        <v>4051</v>
      </c>
      <c r="C407" s="185" t="s">
        <v>3967</v>
      </c>
      <c r="D407" s="176" t="s">
        <v>929</v>
      </c>
      <c r="E407" s="177">
        <v>1</v>
      </c>
      <c r="F407" s="178"/>
      <c r="G407" s="179">
        <f>ROUND(E407*F407,2)</f>
        <v>0</v>
      </c>
      <c r="H407" s="178"/>
      <c r="I407" s="179">
        <f>ROUND(E407*H407,2)</f>
        <v>0</v>
      </c>
      <c r="J407" s="178"/>
      <c r="K407" s="179">
        <f>ROUND(E407*J407,2)</f>
        <v>0</v>
      </c>
      <c r="L407" s="179">
        <v>21</v>
      </c>
      <c r="M407" s="179">
        <f>G407*(1+L407/100)</f>
        <v>0</v>
      </c>
      <c r="N407" s="179">
        <v>0</v>
      </c>
      <c r="O407" s="179">
        <f>ROUND(E407*N407,2)</f>
        <v>0</v>
      </c>
      <c r="P407" s="179">
        <v>0</v>
      </c>
      <c r="Q407" s="179">
        <f>ROUND(E407*P407,2)</f>
        <v>0</v>
      </c>
      <c r="R407" s="179"/>
      <c r="S407" s="179" t="s">
        <v>342</v>
      </c>
      <c r="T407" s="180" t="s">
        <v>311</v>
      </c>
      <c r="U407" s="160">
        <v>0</v>
      </c>
      <c r="V407" s="160">
        <f>ROUND(E407*U407,2)</f>
        <v>0</v>
      </c>
      <c r="W407" s="160"/>
      <c r="X407" s="150"/>
      <c r="Y407" s="150"/>
      <c r="Z407" s="150"/>
      <c r="AA407" s="150"/>
      <c r="AB407" s="150"/>
      <c r="AC407" s="150"/>
      <c r="AD407" s="150"/>
      <c r="AE407" s="150"/>
      <c r="AF407" s="150"/>
      <c r="AG407" s="150" t="s">
        <v>499</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6" t="s">
        <v>3855</v>
      </c>
      <c r="D408" s="165"/>
      <c r="E408" s="166"/>
      <c r="F408" s="160"/>
      <c r="G408" s="160"/>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335</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92</v>
      </c>
      <c r="D409" s="165"/>
      <c r="E409" s="166">
        <v>1</v>
      </c>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335</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6"/>
      <c r="D410" s="247"/>
      <c r="E410" s="247"/>
      <c r="F410" s="247"/>
      <c r="G410" s="247"/>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315</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74">
        <v>103</v>
      </c>
      <c r="B411" s="175" t="s">
        <v>4052</v>
      </c>
      <c r="C411" s="185" t="s">
        <v>4053</v>
      </c>
      <c r="D411" s="176" t="s">
        <v>929</v>
      </c>
      <c r="E411" s="177">
        <v>4</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342</v>
      </c>
      <c r="T411" s="180" t="s">
        <v>311</v>
      </c>
      <c r="U411" s="160">
        <v>0</v>
      </c>
      <c r="V411" s="160">
        <f>ROUND(E411*U411,2)</f>
        <v>0</v>
      </c>
      <c r="W411" s="160"/>
      <c r="X411" s="150"/>
      <c r="Y411" s="150"/>
      <c r="Z411" s="150"/>
      <c r="AA411" s="150"/>
      <c r="AB411" s="150"/>
      <c r="AC411" s="150"/>
      <c r="AD411" s="150"/>
      <c r="AE411" s="150"/>
      <c r="AF411" s="150"/>
      <c r="AG411" s="150" t="s">
        <v>499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86" t="s">
        <v>3855</v>
      </c>
      <c r="D412" s="165"/>
      <c r="E412" s="166"/>
      <c r="F412" s="160"/>
      <c r="G412" s="160"/>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335</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142</v>
      </c>
      <c r="D413" s="165"/>
      <c r="E413" s="166">
        <v>4</v>
      </c>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335</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46"/>
      <c r="D414" s="247"/>
      <c r="E414" s="247"/>
      <c r="F414" s="247"/>
      <c r="G414" s="247"/>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315</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ht="33.75" outlineLevel="1" x14ac:dyDescent="0.2">
      <c r="A415" s="174">
        <v>104</v>
      </c>
      <c r="B415" s="175" t="s">
        <v>4054</v>
      </c>
      <c r="C415" s="185" t="s">
        <v>4055</v>
      </c>
      <c r="D415" s="176" t="s">
        <v>929</v>
      </c>
      <c r="E415" s="177">
        <v>9</v>
      </c>
      <c r="F415" s="178"/>
      <c r="G415" s="179">
        <f>ROUND(E415*F415,2)</f>
        <v>0</v>
      </c>
      <c r="H415" s="178"/>
      <c r="I415" s="179">
        <f>ROUND(E415*H415,2)</f>
        <v>0</v>
      </c>
      <c r="J415" s="178"/>
      <c r="K415" s="179">
        <f>ROUND(E415*J415,2)</f>
        <v>0</v>
      </c>
      <c r="L415" s="179">
        <v>21</v>
      </c>
      <c r="M415" s="179">
        <f>G415*(1+L415/100)</f>
        <v>0</v>
      </c>
      <c r="N415" s="179">
        <v>0</v>
      </c>
      <c r="O415" s="179">
        <f>ROUND(E415*N415,2)</f>
        <v>0</v>
      </c>
      <c r="P415" s="179">
        <v>0</v>
      </c>
      <c r="Q415" s="179">
        <f>ROUND(E415*P415,2)</f>
        <v>0</v>
      </c>
      <c r="R415" s="179"/>
      <c r="S415" s="179" t="s">
        <v>342</v>
      </c>
      <c r="T415" s="180" t="s">
        <v>311</v>
      </c>
      <c r="U415" s="160">
        <v>0</v>
      </c>
      <c r="V415" s="160">
        <f>ROUND(E415*U415,2)</f>
        <v>0</v>
      </c>
      <c r="W415" s="160"/>
      <c r="X415" s="150"/>
      <c r="Y415" s="150"/>
      <c r="Z415" s="150"/>
      <c r="AA415" s="150"/>
      <c r="AB415" s="150"/>
      <c r="AC415" s="150"/>
      <c r="AD415" s="150"/>
      <c r="AE415" s="150"/>
      <c r="AF415" s="150"/>
      <c r="AG415" s="150" t="s">
        <v>499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186" t="s">
        <v>4056</v>
      </c>
      <c r="D416" s="165"/>
      <c r="E416" s="166"/>
      <c r="F416" s="160"/>
      <c r="G416" s="160"/>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335</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186" t="s">
        <v>164</v>
      </c>
      <c r="D417" s="165"/>
      <c r="E417" s="166">
        <v>9</v>
      </c>
      <c r="F417" s="160"/>
      <c r="G417" s="160"/>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335</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6"/>
      <c r="D418" s="247"/>
      <c r="E418" s="247"/>
      <c r="F418" s="247"/>
      <c r="G418" s="247"/>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315</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74">
        <v>105</v>
      </c>
      <c r="B419" s="175" t="s">
        <v>4057</v>
      </c>
      <c r="C419" s="185" t="s">
        <v>3864</v>
      </c>
      <c r="D419" s="176" t="s">
        <v>3865</v>
      </c>
      <c r="E419" s="177">
        <v>18</v>
      </c>
      <c r="F419" s="178"/>
      <c r="G419" s="179">
        <f>ROUND(E419*F419,2)</f>
        <v>0</v>
      </c>
      <c r="H419" s="178"/>
      <c r="I419" s="179">
        <f>ROUND(E419*H419,2)</f>
        <v>0</v>
      </c>
      <c r="J419" s="178"/>
      <c r="K419" s="179">
        <f>ROUND(E419*J419,2)</f>
        <v>0</v>
      </c>
      <c r="L419" s="179">
        <v>21</v>
      </c>
      <c r="M419" s="179">
        <f>G419*(1+L419/100)</f>
        <v>0</v>
      </c>
      <c r="N419" s="179">
        <v>0</v>
      </c>
      <c r="O419" s="179">
        <f>ROUND(E419*N419,2)</f>
        <v>0</v>
      </c>
      <c r="P419" s="179">
        <v>0</v>
      </c>
      <c r="Q419" s="179">
        <f>ROUND(E419*P419,2)</f>
        <v>0</v>
      </c>
      <c r="R419" s="179"/>
      <c r="S419" s="179" t="s">
        <v>342</v>
      </c>
      <c r="T419" s="180" t="s">
        <v>311</v>
      </c>
      <c r="U419" s="160">
        <v>0</v>
      </c>
      <c r="V419" s="160">
        <f>ROUND(E419*U419,2)</f>
        <v>0</v>
      </c>
      <c r="W419" s="160"/>
      <c r="X419" s="150"/>
      <c r="Y419" s="150"/>
      <c r="Z419" s="150"/>
      <c r="AA419" s="150"/>
      <c r="AB419" s="150"/>
      <c r="AC419" s="150"/>
      <c r="AD419" s="150"/>
      <c r="AE419" s="150"/>
      <c r="AF419" s="150"/>
      <c r="AG419" s="150" t="s">
        <v>499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186" t="s">
        <v>3855</v>
      </c>
      <c r="D420" s="165"/>
      <c r="E420" s="166"/>
      <c r="F420" s="160"/>
      <c r="G420" s="160"/>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335</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6" t="s">
        <v>118</v>
      </c>
      <c r="D421" s="165"/>
      <c r="E421" s="166">
        <v>18</v>
      </c>
      <c r="F421" s="160"/>
      <c r="G421" s="160"/>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335</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6"/>
      <c r="D422" s="247"/>
      <c r="E422" s="247"/>
      <c r="F422" s="247"/>
      <c r="G422" s="247"/>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315</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4">
        <v>106</v>
      </c>
      <c r="B423" s="175" t="s">
        <v>4058</v>
      </c>
      <c r="C423" s="185" t="s">
        <v>4059</v>
      </c>
      <c r="D423" s="176" t="s">
        <v>3865</v>
      </c>
      <c r="E423" s="177">
        <v>12</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c r="S423" s="179" t="s">
        <v>342</v>
      </c>
      <c r="T423" s="180" t="s">
        <v>311</v>
      </c>
      <c r="U423" s="160">
        <v>0</v>
      </c>
      <c r="V423" s="160">
        <f>ROUND(E423*U423,2)</f>
        <v>0</v>
      </c>
      <c r="W423" s="160"/>
      <c r="X423" s="150"/>
      <c r="Y423" s="150"/>
      <c r="Z423" s="150"/>
      <c r="AA423" s="150"/>
      <c r="AB423" s="150"/>
      <c r="AC423" s="150"/>
      <c r="AD423" s="150"/>
      <c r="AE423" s="150"/>
      <c r="AF423" s="150"/>
      <c r="AG423" s="150" t="s">
        <v>499</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3855</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335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106</v>
      </c>
      <c r="D425" s="165"/>
      <c r="E425" s="166">
        <v>12</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335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6"/>
      <c r="D426" s="247"/>
      <c r="E426" s="247"/>
      <c r="F426" s="247"/>
      <c r="G426" s="247"/>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315</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ht="22.5" outlineLevel="1" x14ac:dyDescent="0.2">
      <c r="A427" s="174">
        <v>107</v>
      </c>
      <c r="B427" s="175" t="s">
        <v>4060</v>
      </c>
      <c r="C427" s="185" t="s">
        <v>3867</v>
      </c>
      <c r="D427" s="176" t="s">
        <v>405</v>
      </c>
      <c r="E427" s="177">
        <v>525</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342</v>
      </c>
      <c r="T427" s="180" t="s">
        <v>311</v>
      </c>
      <c r="U427" s="160">
        <v>0</v>
      </c>
      <c r="V427" s="160">
        <f>ROUND(E427*U427,2)</f>
        <v>0</v>
      </c>
      <c r="W427" s="160"/>
      <c r="X427" s="150"/>
      <c r="Y427" s="150"/>
      <c r="Z427" s="150"/>
      <c r="AA427" s="150"/>
      <c r="AB427" s="150"/>
      <c r="AC427" s="150"/>
      <c r="AD427" s="150"/>
      <c r="AE427" s="150"/>
      <c r="AF427" s="150"/>
      <c r="AG427" s="150" t="s">
        <v>499</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86" t="s">
        <v>4056</v>
      </c>
      <c r="D428" s="165"/>
      <c r="E428" s="166"/>
      <c r="F428" s="160"/>
      <c r="G428" s="160"/>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335</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86" t="s">
        <v>4061</v>
      </c>
      <c r="D429" s="165"/>
      <c r="E429" s="166">
        <v>525</v>
      </c>
      <c r="F429" s="160"/>
      <c r="G429" s="160"/>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335</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6"/>
      <c r="D430" s="247"/>
      <c r="E430" s="247"/>
      <c r="F430" s="247"/>
      <c r="G430" s="247"/>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315</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ht="22.5" outlineLevel="1" x14ac:dyDescent="0.2">
      <c r="A431" s="174">
        <v>108</v>
      </c>
      <c r="B431" s="175" t="s">
        <v>4062</v>
      </c>
      <c r="C431" s="185" t="s">
        <v>3869</v>
      </c>
      <c r="D431" s="176" t="s">
        <v>405</v>
      </c>
      <c r="E431" s="177">
        <v>135</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342</v>
      </c>
      <c r="T431" s="180" t="s">
        <v>311</v>
      </c>
      <c r="U431" s="160">
        <v>0</v>
      </c>
      <c r="V431" s="160">
        <f>ROUND(E431*U431,2)</f>
        <v>0</v>
      </c>
      <c r="W431" s="160"/>
      <c r="X431" s="150"/>
      <c r="Y431" s="150"/>
      <c r="Z431" s="150"/>
      <c r="AA431" s="150"/>
      <c r="AB431" s="150"/>
      <c r="AC431" s="150"/>
      <c r="AD431" s="150"/>
      <c r="AE431" s="150"/>
      <c r="AF431" s="150"/>
      <c r="AG431" s="150" t="s">
        <v>499</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186" t="s">
        <v>4056</v>
      </c>
      <c r="D432" s="165"/>
      <c r="E432" s="166"/>
      <c r="F432" s="160"/>
      <c r="G432" s="160"/>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335</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186" t="s">
        <v>2135</v>
      </c>
      <c r="D433" s="165"/>
      <c r="E433" s="166">
        <v>135</v>
      </c>
      <c r="F433" s="160"/>
      <c r="G433" s="160"/>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335</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6"/>
      <c r="D434" s="247"/>
      <c r="E434" s="247"/>
      <c r="F434" s="247"/>
      <c r="G434" s="247"/>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315</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ht="22.5" outlineLevel="1" x14ac:dyDescent="0.2">
      <c r="A435" s="174">
        <v>109</v>
      </c>
      <c r="B435" s="175" t="s">
        <v>4063</v>
      </c>
      <c r="C435" s="185" t="s">
        <v>3972</v>
      </c>
      <c r="D435" s="176" t="s">
        <v>405</v>
      </c>
      <c r="E435" s="177">
        <v>3</v>
      </c>
      <c r="F435" s="178"/>
      <c r="G435" s="179">
        <f>ROUND(E435*F435,2)</f>
        <v>0</v>
      </c>
      <c r="H435" s="178"/>
      <c r="I435" s="179">
        <f>ROUND(E435*H435,2)</f>
        <v>0</v>
      </c>
      <c r="J435" s="178"/>
      <c r="K435" s="179">
        <f>ROUND(E435*J435,2)</f>
        <v>0</v>
      </c>
      <c r="L435" s="179">
        <v>21</v>
      </c>
      <c r="M435" s="179">
        <f>G435*(1+L435/100)</f>
        <v>0</v>
      </c>
      <c r="N435" s="179">
        <v>0</v>
      </c>
      <c r="O435" s="179">
        <f>ROUND(E435*N435,2)</f>
        <v>0</v>
      </c>
      <c r="P435" s="179">
        <v>0</v>
      </c>
      <c r="Q435" s="179">
        <f>ROUND(E435*P435,2)</f>
        <v>0</v>
      </c>
      <c r="R435" s="179"/>
      <c r="S435" s="179" t="s">
        <v>342</v>
      </c>
      <c r="T435" s="180" t="s">
        <v>311</v>
      </c>
      <c r="U435" s="160">
        <v>0</v>
      </c>
      <c r="V435" s="160">
        <f>ROUND(E435*U435,2)</f>
        <v>0</v>
      </c>
      <c r="W435" s="160"/>
      <c r="X435" s="150"/>
      <c r="Y435" s="150"/>
      <c r="Z435" s="150"/>
      <c r="AA435" s="150"/>
      <c r="AB435" s="150"/>
      <c r="AC435" s="150"/>
      <c r="AD435" s="150"/>
      <c r="AE435" s="150"/>
      <c r="AF435" s="150"/>
      <c r="AG435" s="150" t="s">
        <v>499</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186" t="s">
        <v>4056</v>
      </c>
      <c r="D436" s="165"/>
      <c r="E436" s="166"/>
      <c r="F436" s="160"/>
      <c r="G436" s="160"/>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335</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6" t="s">
        <v>132</v>
      </c>
      <c r="D437" s="165"/>
      <c r="E437" s="166">
        <v>3</v>
      </c>
      <c r="F437" s="160"/>
      <c r="G437" s="160"/>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335</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6"/>
      <c r="D438" s="247"/>
      <c r="E438" s="247"/>
      <c r="F438" s="247"/>
      <c r="G438" s="247"/>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315</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ht="22.5" outlineLevel="1" x14ac:dyDescent="0.2">
      <c r="A439" s="174">
        <v>110</v>
      </c>
      <c r="B439" s="175" t="s">
        <v>4064</v>
      </c>
      <c r="C439" s="185" t="s">
        <v>3871</v>
      </c>
      <c r="D439" s="176" t="s">
        <v>405</v>
      </c>
      <c r="E439" s="177">
        <v>3</v>
      </c>
      <c r="F439" s="178"/>
      <c r="G439" s="179">
        <f>ROUND(E439*F439,2)</f>
        <v>0</v>
      </c>
      <c r="H439" s="178"/>
      <c r="I439" s="179">
        <f>ROUND(E439*H439,2)</f>
        <v>0</v>
      </c>
      <c r="J439" s="178"/>
      <c r="K439" s="179">
        <f>ROUND(E439*J439,2)</f>
        <v>0</v>
      </c>
      <c r="L439" s="179">
        <v>21</v>
      </c>
      <c r="M439" s="179">
        <f>G439*(1+L439/100)</f>
        <v>0</v>
      </c>
      <c r="N439" s="179">
        <v>0</v>
      </c>
      <c r="O439" s="179">
        <f>ROUND(E439*N439,2)</f>
        <v>0</v>
      </c>
      <c r="P439" s="179">
        <v>0</v>
      </c>
      <c r="Q439" s="179">
        <f>ROUND(E439*P439,2)</f>
        <v>0</v>
      </c>
      <c r="R439" s="179"/>
      <c r="S439" s="179" t="s">
        <v>342</v>
      </c>
      <c r="T439" s="180" t="s">
        <v>311</v>
      </c>
      <c r="U439" s="160">
        <v>0</v>
      </c>
      <c r="V439" s="160">
        <f>ROUND(E439*U439,2)</f>
        <v>0</v>
      </c>
      <c r="W439" s="160"/>
      <c r="X439" s="150"/>
      <c r="Y439" s="150"/>
      <c r="Z439" s="150"/>
      <c r="AA439" s="150"/>
      <c r="AB439" s="150"/>
      <c r="AC439" s="150"/>
      <c r="AD439" s="150"/>
      <c r="AE439" s="150"/>
      <c r="AF439" s="150"/>
      <c r="AG439" s="150" t="s">
        <v>499</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4056</v>
      </c>
      <c r="D440" s="165"/>
      <c r="E440" s="166"/>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335</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86" t="s">
        <v>132</v>
      </c>
      <c r="D441" s="165"/>
      <c r="E441" s="166">
        <v>3</v>
      </c>
      <c r="F441" s="160"/>
      <c r="G441" s="160"/>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335</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6"/>
      <c r="D442" s="247"/>
      <c r="E442" s="247"/>
      <c r="F442" s="247"/>
      <c r="G442" s="247"/>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315</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74">
        <v>111</v>
      </c>
      <c r="B443" s="175" t="s">
        <v>4065</v>
      </c>
      <c r="C443" s="185" t="s">
        <v>4066</v>
      </c>
      <c r="D443" s="176" t="s">
        <v>405</v>
      </c>
      <c r="E443" s="177">
        <v>354</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342</v>
      </c>
      <c r="T443" s="180" t="s">
        <v>311</v>
      </c>
      <c r="U443" s="160">
        <v>0</v>
      </c>
      <c r="V443" s="160">
        <f>ROUND(E443*U443,2)</f>
        <v>0</v>
      </c>
      <c r="W443" s="160"/>
      <c r="X443" s="150"/>
      <c r="Y443" s="150"/>
      <c r="Z443" s="150"/>
      <c r="AA443" s="150"/>
      <c r="AB443" s="150"/>
      <c r="AC443" s="150"/>
      <c r="AD443" s="150"/>
      <c r="AE443" s="150"/>
      <c r="AF443" s="150"/>
      <c r="AG443" s="150" t="s">
        <v>499</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2"/>
      <c r="D444" s="243"/>
      <c r="E444" s="243"/>
      <c r="F444" s="243"/>
      <c r="G444" s="243"/>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315</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ht="33.75" outlineLevel="1" x14ac:dyDescent="0.2">
      <c r="A445" s="174">
        <v>112</v>
      </c>
      <c r="B445" s="175" t="s">
        <v>4067</v>
      </c>
      <c r="C445" s="185" t="s">
        <v>4068</v>
      </c>
      <c r="D445" s="176" t="s">
        <v>929</v>
      </c>
      <c r="E445" s="177">
        <v>1</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c r="S445" s="179" t="s">
        <v>342</v>
      </c>
      <c r="T445" s="180" t="s">
        <v>311</v>
      </c>
      <c r="U445" s="160">
        <v>0</v>
      </c>
      <c r="V445" s="160">
        <f>ROUND(E445*U445,2)</f>
        <v>0</v>
      </c>
      <c r="W445" s="160"/>
      <c r="X445" s="150"/>
      <c r="Y445" s="150"/>
      <c r="Z445" s="150"/>
      <c r="AA445" s="150"/>
      <c r="AB445" s="150"/>
      <c r="AC445" s="150"/>
      <c r="AD445" s="150"/>
      <c r="AE445" s="150"/>
      <c r="AF445" s="150"/>
      <c r="AG445" s="150" t="s">
        <v>499</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86" t="s">
        <v>3855</v>
      </c>
      <c r="D446" s="165"/>
      <c r="E446" s="166"/>
      <c r="F446" s="160"/>
      <c r="G446" s="160"/>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335</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6" t="s">
        <v>92</v>
      </c>
      <c r="D447" s="165"/>
      <c r="E447" s="166">
        <v>1</v>
      </c>
      <c r="F447" s="160"/>
      <c r="G447" s="160"/>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335</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6"/>
      <c r="D448" s="247"/>
      <c r="E448" s="247"/>
      <c r="F448" s="247"/>
      <c r="G448" s="247"/>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315</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ht="33.75" outlineLevel="1" x14ac:dyDescent="0.2">
      <c r="A449" s="174">
        <v>113</v>
      </c>
      <c r="B449" s="175" t="s">
        <v>2084</v>
      </c>
      <c r="C449" s="185" t="s">
        <v>4069</v>
      </c>
      <c r="D449" s="176" t="s">
        <v>929</v>
      </c>
      <c r="E449" s="177">
        <v>1</v>
      </c>
      <c r="F449" s="178"/>
      <c r="G449" s="179">
        <f>ROUND(E449*F449,2)</f>
        <v>0</v>
      </c>
      <c r="H449" s="178"/>
      <c r="I449" s="179">
        <f>ROUND(E449*H449,2)</f>
        <v>0</v>
      </c>
      <c r="J449" s="178"/>
      <c r="K449" s="179">
        <f>ROUND(E449*J449,2)</f>
        <v>0</v>
      </c>
      <c r="L449" s="179">
        <v>21</v>
      </c>
      <c r="M449" s="179">
        <f>G449*(1+L449/100)</f>
        <v>0</v>
      </c>
      <c r="N449" s="179">
        <v>0</v>
      </c>
      <c r="O449" s="179">
        <f>ROUND(E449*N449,2)</f>
        <v>0</v>
      </c>
      <c r="P449" s="179">
        <v>0</v>
      </c>
      <c r="Q449" s="179">
        <f>ROUND(E449*P449,2)</f>
        <v>0</v>
      </c>
      <c r="R449" s="179"/>
      <c r="S449" s="179" t="s">
        <v>342</v>
      </c>
      <c r="T449" s="180" t="s">
        <v>311</v>
      </c>
      <c r="U449" s="160">
        <v>0</v>
      </c>
      <c r="V449" s="160">
        <f>ROUND(E449*U449,2)</f>
        <v>0</v>
      </c>
      <c r="W449" s="160"/>
      <c r="X449" s="150"/>
      <c r="Y449" s="150"/>
      <c r="Z449" s="150"/>
      <c r="AA449" s="150"/>
      <c r="AB449" s="150"/>
      <c r="AC449" s="150"/>
      <c r="AD449" s="150"/>
      <c r="AE449" s="150"/>
      <c r="AF449" s="150"/>
      <c r="AG449" s="150" t="s">
        <v>499</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4" t="s">
        <v>4070</v>
      </c>
      <c r="D450" s="245"/>
      <c r="E450" s="245"/>
      <c r="F450" s="245"/>
      <c r="G450" s="245"/>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314</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4071</v>
      </c>
      <c r="D451" s="165"/>
      <c r="E451" s="166"/>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335</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3937</v>
      </c>
      <c r="D452" s="165"/>
      <c r="E452" s="166"/>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335</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92</v>
      </c>
      <c r="D453" s="165"/>
      <c r="E453" s="166">
        <v>1</v>
      </c>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335</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6"/>
      <c r="D454" s="247"/>
      <c r="E454" s="247"/>
      <c r="F454" s="247"/>
      <c r="G454" s="247"/>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315</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ht="33.75" outlineLevel="1" x14ac:dyDescent="0.2">
      <c r="A455" s="174">
        <v>114</v>
      </c>
      <c r="B455" s="175" t="s">
        <v>2085</v>
      </c>
      <c r="C455" s="185" t="s">
        <v>4072</v>
      </c>
      <c r="D455" s="176" t="s">
        <v>929</v>
      </c>
      <c r="E455" s="177">
        <v>1</v>
      </c>
      <c r="F455" s="178"/>
      <c r="G455" s="179">
        <f>ROUND(E455*F455,2)</f>
        <v>0</v>
      </c>
      <c r="H455" s="178"/>
      <c r="I455" s="179">
        <f>ROUND(E455*H455,2)</f>
        <v>0</v>
      </c>
      <c r="J455" s="178"/>
      <c r="K455" s="179">
        <f>ROUND(E455*J455,2)</f>
        <v>0</v>
      </c>
      <c r="L455" s="179">
        <v>21</v>
      </c>
      <c r="M455" s="179">
        <f>G455*(1+L455/100)</f>
        <v>0</v>
      </c>
      <c r="N455" s="179">
        <v>0</v>
      </c>
      <c r="O455" s="179">
        <f>ROUND(E455*N455,2)</f>
        <v>0</v>
      </c>
      <c r="P455" s="179">
        <v>0</v>
      </c>
      <c r="Q455" s="179">
        <f>ROUND(E455*P455,2)</f>
        <v>0</v>
      </c>
      <c r="R455" s="179"/>
      <c r="S455" s="179" t="s">
        <v>342</v>
      </c>
      <c r="T455" s="180" t="s">
        <v>311</v>
      </c>
      <c r="U455" s="160">
        <v>0</v>
      </c>
      <c r="V455" s="160">
        <f>ROUND(E455*U455,2)</f>
        <v>0</v>
      </c>
      <c r="W455" s="160"/>
      <c r="X455" s="150"/>
      <c r="Y455" s="150"/>
      <c r="Z455" s="150"/>
      <c r="AA455" s="150"/>
      <c r="AB455" s="150"/>
      <c r="AC455" s="150"/>
      <c r="AD455" s="150"/>
      <c r="AE455" s="150"/>
      <c r="AF455" s="150"/>
      <c r="AG455" s="150" t="s">
        <v>499</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44" t="s">
        <v>4070</v>
      </c>
      <c r="D456" s="245"/>
      <c r="E456" s="245"/>
      <c r="F456" s="245"/>
      <c r="G456" s="245"/>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314</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6" t="s">
        <v>4073</v>
      </c>
      <c r="D457" s="165"/>
      <c r="E457" s="166"/>
      <c r="F457" s="160"/>
      <c r="G457" s="160"/>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335</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186" t="s">
        <v>3937</v>
      </c>
      <c r="D458" s="165"/>
      <c r="E458" s="166"/>
      <c r="F458" s="160"/>
      <c r="G458" s="160"/>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335</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186" t="s">
        <v>92</v>
      </c>
      <c r="D459" s="165"/>
      <c r="E459" s="166">
        <v>1</v>
      </c>
      <c r="F459" s="160"/>
      <c r="G459" s="160"/>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335</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46"/>
      <c r="D460" s="247"/>
      <c r="E460" s="247"/>
      <c r="F460" s="247"/>
      <c r="G460" s="247"/>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315</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33.75" outlineLevel="1" x14ac:dyDescent="0.2">
      <c r="A461" s="174">
        <v>115</v>
      </c>
      <c r="B461" s="175" t="s">
        <v>2086</v>
      </c>
      <c r="C461" s="185" t="s">
        <v>4069</v>
      </c>
      <c r="D461" s="176" t="s">
        <v>929</v>
      </c>
      <c r="E461" s="177">
        <v>1</v>
      </c>
      <c r="F461" s="178"/>
      <c r="G461" s="179">
        <f>ROUND(E461*F461,2)</f>
        <v>0</v>
      </c>
      <c r="H461" s="178"/>
      <c r="I461" s="179">
        <f>ROUND(E461*H461,2)</f>
        <v>0</v>
      </c>
      <c r="J461" s="178"/>
      <c r="K461" s="179">
        <f>ROUND(E461*J461,2)</f>
        <v>0</v>
      </c>
      <c r="L461" s="179">
        <v>21</v>
      </c>
      <c r="M461" s="179">
        <f>G461*(1+L461/100)</f>
        <v>0</v>
      </c>
      <c r="N461" s="179">
        <v>0</v>
      </c>
      <c r="O461" s="179">
        <f>ROUND(E461*N461,2)</f>
        <v>0</v>
      </c>
      <c r="P461" s="179">
        <v>0</v>
      </c>
      <c r="Q461" s="179">
        <f>ROUND(E461*P461,2)</f>
        <v>0</v>
      </c>
      <c r="R461" s="179"/>
      <c r="S461" s="179" t="s">
        <v>342</v>
      </c>
      <c r="T461" s="180" t="s">
        <v>311</v>
      </c>
      <c r="U461" s="160">
        <v>0</v>
      </c>
      <c r="V461" s="160">
        <f>ROUND(E461*U461,2)</f>
        <v>0</v>
      </c>
      <c r="W461" s="160"/>
      <c r="X461" s="150"/>
      <c r="Y461" s="150"/>
      <c r="Z461" s="150"/>
      <c r="AA461" s="150"/>
      <c r="AB461" s="150"/>
      <c r="AC461" s="150"/>
      <c r="AD461" s="150"/>
      <c r="AE461" s="150"/>
      <c r="AF461" s="150"/>
      <c r="AG461" s="150" t="s">
        <v>499</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44" t="s">
        <v>4070</v>
      </c>
      <c r="D462" s="245"/>
      <c r="E462" s="245"/>
      <c r="F462" s="245"/>
      <c r="G462" s="245"/>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314</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6" t="s">
        <v>4074</v>
      </c>
      <c r="D463" s="165"/>
      <c r="E463" s="166"/>
      <c r="F463" s="160"/>
      <c r="G463" s="160"/>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335</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86" t="s">
        <v>3855</v>
      </c>
      <c r="D464" s="165"/>
      <c r="E464" s="166"/>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335</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6" t="s">
        <v>4075</v>
      </c>
      <c r="D465" s="165"/>
      <c r="E465" s="166"/>
      <c r="F465" s="160"/>
      <c r="G465" s="160"/>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335</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6" t="s">
        <v>92</v>
      </c>
      <c r="D466" s="165"/>
      <c r="E466" s="166">
        <v>1</v>
      </c>
      <c r="F466" s="160"/>
      <c r="G466" s="160"/>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335</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6"/>
      <c r="D467" s="247"/>
      <c r="E467" s="247"/>
      <c r="F467" s="247"/>
      <c r="G467" s="247"/>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315</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x14ac:dyDescent="0.2">
      <c r="A468" s="168" t="s">
        <v>305</v>
      </c>
      <c r="B468" s="169" t="s">
        <v>142</v>
      </c>
      <c r="C468" s="184" t="s">
        <v>143</v>
      </c>
      <c r="D468" s="170"/>
      <c r="E468" s="171"/>
      <c r="F468" s="172"/>
      <c r="G468" s="172">
        <f>SUMIF(AG469:AG581,"&lt;&gt;NOR",G469:G581)</f>
        <v>0</v>
      </c>
      <c r="H468" s="172"/>
      <c r="I468" s="172">
        <f>SUM(I469:I581)</f>
        <v>0</v>
      </c>
      <c r="J468" s="172"/>
      <c r="K468" s="172">
        <f>SUM(K469:K581)</f>
        <v>0</v>
      </c>
      <c r="L468" s="172"/>
      <c r="M468" s="172">
        <f>SUM(M469:M581)</f>
        <v>0</v>
      </c>
      <c r="N468" s="172"/>
      <c r="O468" s="172">
        <f>SUM(O469:O581)</f>
        <v>0</v>
      </c>
      <c r="P468" s="172"/>
      <c r="Q468" s="172">
        <f>SUM(Q469:Q581)</f>
        <v>0</v>
      </c>
      <c r="R468" s="172"/>
      <c r="S468" s="172"/>
      <c r="T468" s="173"/>
      <c r="U468" s="167"/>
      <c r="V468" s="167">
        <f>SUM(V469:V581)</f>
        <v>0</v>
      </c>
      <c r="W468" s="167"/>
      <c r="AG468" t="s">
        <v>306</v>
      </c>
    </row>
    <row r="469" spans="1:60" ht="22.5" outlineLevel="1" x14ac:dyDescent="0.2">
      <c r="A469" s="174">
        <v>116</v>
      </c>
      <c r="B469" s="175" t="s">
        <v>4076</v>
      </c>
      <c r="C469" s="185" t="s">
        <v>4077</v>
      </c>
      <c r="D469" s="176" t="s">
        <v>929</v>
      </c>
      <c r="E469" s="177">
        <v>1</v>
      </c>
      <c r="F469" s="178"/>
      <c r="G469" s="179">
        <f>ROUND(E469*F469,2)</f>
        <v>0</v>
      </c>
      <c r="H469" s="178"/>
      <c r="I469" s="179">
        <f>ROUND(E469*H469,2)</f>
        <v>0</v>
      </c>
      <c r="J469" s="178"/>
      <c r="K469" s="179">
        <f>ROUND(E469*J469,2)</f>
        <v>0</v>
      </c>
      <c r="L469" s="179">
        <v>21</v>
      </c>
      <c r="M469" s="179">
        <f>G469*(1+L469/100)</f>
        <v>0</v>
      </c>
      <c r="N469" s="179">
        <v>0</v>
      </c>
      <c r="O469" s="179">
        <f>ROUND(E469*N469,2)</f>
        <v>0</v>
      </c>
      <c r="P469" s="179">
        <v>0</v>
      </c>
      <c r="Q469" s="179">
        <f>ROUND(E469*P469,2)</f>
        <v>0</v>
      </c>
      <c r="R469" s="179"/>
      <c r="S469" s="179" t="s">
        <v>342</v>
      </c>
      <c r="T469" s="180" t="s">
        <v>311</v>
      </c>
      <c r="U469" s="160">
        <v>0</v>
      </c>
      <c r="V469" s="160">
        <f>ROUND(E469*U469,2)</f>
        <v>0</v>
      </c>
      <c r="W469" s="160"/>
      <c r="X469" s="150"/>
      <c r="Y469" s="150"/>
      <c r="Z469" s="150"/>
      <c r="AA469" s="150"/>
      <c r="AB469" s="150"/>
      <c r="AC469" s="150"/>
      <c r="AD469" s="150"/>
      <c r="AE469" s="150"/>
      <c r="AF469" s="150"/>
      <c r="AG469" s="150" t="s">
        <v>499</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ht="22.5" outlineLevel="1" x14ac:dyDescent="0.2">
      <c r="A470" s="157"/>
      <c r="B470" s="158"/>
      <c r="C470" s="186" t="s">
        <v>4078</v>
      </c>
      <c r="D470" s="165"/>
      <c r="E470" s="166"/>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335</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ht="33.75" outlineLevel="1" x14ac:dyDescent="0.2">
      <c r="A471" s="157"/>
      <c r="B471" s="158"/>
      <c r="C471" s="186" t="s">
        <v>4079</v>
      </c>
      <c r="D471" s="165"/>
      <c r="E471" s="166"/>
      <c r="F471" s="160"/>
      <c r="G471" s="160"/>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335</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ht="22.5" outlineLevel="1" x14ac:dyDescent="0.2">
      <c r="A472" s="157"/>
      <c r="B472" s="158"/>
      <c r="C472" s="186" t="s">
        <v>3979</v>
      </c>
      <c r="D472" s="165"/>
      <c r="E472" s="166"/>
      <c r="F472" s="160"/>
      <c r="G472" s="160"/>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335</v>
      </c>
      <c r="AH472" s="150">
        <v>0</v>
      </c>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186" t="s">
        <v>4080</v>
      </c>
      <c r="D473" s="165"/>
      <c r="E473" s="166"/>
      <c r="F473" s="160"/>
      <c r="G473" s="160"/>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335</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6" t="s">
        <v>92</v>
      </c>
      <c r="D474" s="165"/>
      <c r="E474" s="166">
        <v>1</v>
      </c>
      <c r="F474" s="160"/>
      <c r="G474" s="160"/>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335</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46"/>
      <c r="D475" s="247"/>
      <c r="E475" s="247"/>
      <c r="F475" s="247"/>
      <c r="G475" s="247"/>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315</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4">
        <v>117</v>
      </c>
      <c r="B476" s="175" t="s">
        <v>4081</v>
      </c>
      <c r="C476" s="185" t="s">
        <v>4082</v>
      </c>
      <c r="D476" s="176" t="s">
        <v>929</v>
      </c>
      <c r="E476" s="177">
        <v>1</v>
      </c>
      <c r="F476" s="178"/>
      <c r="G476" s="179">
        <f>ROUND(E476*F476,2)</f>
        <v>0</v>
      </c>
      <c r="H476" s="178"/>
      <c r="I476" s="179">
        <f>ROUND(E476*H476,2)</f>
        <v>0</v>
      </c>
      <c r="J476" s="178"/>
      <c r="K476" s="179">
        <f>ROUND(E476*J476,2)</f>
        <v>0</v>
      </c>
      <c r="L476" s="179">
        <v>21</v>
      </c>
      <c r="M476" s="179">
        <f>G476*(1+L476/100)</f>
        <v>0</v>
      </c>
      <c r="N476" s="179">
        <v>0</v>
      </c>
      <c r="O476" s="179">
        <f>ROUND(E476*N476,2)</f>
        <v>0</v>
      </c>
      <c r="P476" s="179">
        <v>0</v>
      </c>
      <c r="Q476" s="179">
        <f>ROUND(E476*P476,2)</f>
        <v>0</v>
      </c>
      <c r="R476" s="179"/>
      <c r="S476" s="179" t="s">
        <v>342</v>
      </c>
      <c r="T476" s="180" t="s">
        <v>311</v>
      </c>
      <c r="U476" s="160">
        <v>0</v>
      </c>
      <c r="V476" s="160">
        <f>ROUND(E476*U476,2)</f>
        <v>0</v>
      </c>
      <c r="W476" s="160"/>
      <c r="X476" s="150"/>
      <c r="Y476" s="150"/>
      <c r="Z476" s="150"/>
      <c r="AA476" s="150"/>
      <c r="AB476" s="150"/>
      <c r="AC476" s="150"/>
      <c r="AD476" s="150"/>
      <c r="AE476" s="150"/>
      <c r="AF476" s="150"/>
      <c r="AG476" s="150" t="s">
        <v>499</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6" t="s">
        <v>3855</v>
      </c>
      <c r="D477" s="165"/>
      <c r="E477" s="166"/>
      <c r="F477" s="160"/>
      <c r="G477" s="160"/>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335</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86" t="s">
        <v>92</v>
      </c>
      <c r="D478" s="165"/>
      <c r="E478" s="166">
        <v>1</v>
      </c>
      <c r="F478" s="160"/>
      <c r="G478" s="160"/>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335</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6"/>
      <c r="D479" s="247"/>
      <c r="E479" s="247"/>
      <c r="F479" s="247"/>
      <c r="G479" s="247"/>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315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4">
        <v>118</v>
      </c>
      <c r="B480" s="175" t="s">
        <v>4083</v>
      </c>
      <c r="C480" s="185" t="s">
        <v>4084</v>
      </c>
      <c r="D480" s="176" t="s">
        <v>929</v>
      </c>
      <c r="E480" s="177">
        <v>3</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342</v>
      </c>
      <c r="T480" s="180" t="s">
        <v>311</v>
      </c>
      <c r="U480" s="160">
        <v>0</v>
      </c>
      <c r="V480" s="160">
        <f>ROUND(E480*U480,2)</f>
        <v>0</v>
      </c>
      <c r="W480" s="160"/>
      <c r="X480" s="150"/>
      <c r="Y480" s="150"/>
      <c r="Z480" s="150"/>
      <c r="AA480" s="150"/>
      <c r="AB480" s="150"/>
      <c r="AC480" s="150"/>
      <c r="AD480" s="150"/>
      <c r="AE480" s="150"/>
      <c r="AF480" s="150"/>
      <c r="AG480" s="150" t="s">
        <v>499</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6" t="s">
        <v>3855</v>
      </c>
      <c r="D481" s="165"/>
      <c r="E481" s="166"/>
      <c r="F481" s="160"/>
      <c r="G481" s="160"/>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335</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6" t="s">
        <v>132</v>
      </c>
      <c r="D482" s="165"/>
      <c r="E482" s="166">
        <v>3</v>
      </c>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335</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6"/>
      <c r="D483" s="247"/>
      <c r="E483" s="247"/>
      <c r="F483" s="247"/>
      <c r="G483" s="247"/>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315</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4">
        <v>119</v>
      </c>
      <c r="B484" s="175" t="s">
        <v>4085</v>
      </c>
      <c r="C484" s="185" t="s">
        <v>4086</v>
      </c>
      <c r="D484" s="176" t="s">
        <v>929</v>
      </c>
      <c r="E484" s="177">
        <v>1</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342</v>
      </c>
      <c r="T484" s="180" t="s">
        <v>311</v>
      </c>
      <c r="U484" s="160">
        <v>0</v>
      </c>
      <c r="V484" s="160">
        <f>ROUND(E484*U484,2)</f>
        <v>0</v>
      </c>
      <c r="W484" s="160"/>
      <c r="X484" s="150"/>
      <c r="Y484" s="150"/>
      <c r="Z484" s="150"/>
      <c r="AA484" s="150"/>
      <c r="AB484" s="150"/>
      <c r="AC484" s="150"/>
      <c r="AD484" s="150"/>
      <c r="AE484" s="150"/>
      <c r="AF484" s="150"/>
      <c r="AG484" s="150" t="s">
        <v>499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86" t="s">
        <v>3855</v>
      </c>
      <c r="D485" s="165"/>
      <c r="E485" s="166"/>
      <c r="F485" s="160"/>
      <c r="G485" s="160"/>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335</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6" t="s">
        <v>92</v>
      </c>
      <c r="D486" s="165"/>
      <c r="E486" s="166">
        <v>1</v>
      </c>
      <c r="F486" s="160"/>
      <c r="G486" s="160"/>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335</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6"/>
      <c r="D487" s="247"/>
      <c r="E487" s="247"/>
      <c r="F487" s="247"/>
      <c r="G487" s="247"/>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315</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4">
        <v>120</v>
      </c>
      <c r="B488" s="175" t="s">
        <v>4087</v>
      </c>
      <c r="C488" s="185" t="s">
        <v>4088</v>
      </c>
      <c r="D488" s="176" t="s">
        <v>929</v>
      </c>
      <c r="E488" s="177">
        <v>1</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342</v>
      </c>
      <c r="T488" s="180" t="s">
        <v>311</v>
      </c>
      <c r="U488" s="160">
        <v>0</v>
      </c>
      <c r="V488" s="160">
        <f>ROUND(E488*U488,2)</f>
        <v>0</v>
      </c>
      <c r="W488" s="160"/>
      <c r="X488" s="150"/>
      <c r="Y488" s="150"/>
      <c r="Z488" s="150"/>
      <c r="AA488" s="150"/>
      <c r="AB488" s="150"/>
      <c r="AC488" s="150"/>
      <c r="AD488" s="150"/>
      <c r="AE488" s="150"/>
      <c r="AF488" s="150"/>
      <c r="AG488" s="150" t="s">
        <v>499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86" t="s">
        <v>3855</v>
      </c>
      <c r="D489" s="165"/>
      <c r="E489" s="166"/>
      <c r="F489" s="160"/>
      <c r="G489" s="160"/>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335</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86" t="s">
        <v>92</v>
      </c>
      <c r="D490" s="165"/>
      <c r="E490" s="166">
        <v>1</v>
      </c>
      <c r="F490" s="160"/>
      <c r="G490" s="160"/>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335</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46"/>
      <c r="D491" s="247"/>
      <c r="E491" s="247"/>
      <c r="F491" s="247"/>
      <c r="G491" s="247"/>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315</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74">
        <v>121</v>
      </c>
      <c r="B492" s="175" t="s">
        <v>4089</v>
      </c>
      <c r="C492" s="185" t="s">
        <v>4090</v>
      </c>
      <c r="D492" s="176" t="s">
        <v>929</v>
      </c>
      <c r="E492" s="177">
        <v>4</v>
      </c>
      <c r="F492" s="178"/>
      <c r="G492" s="179">
        <f>ROUND(E492*F492,2)</f>
        <v>0</v>
      </c>
      <c r="H492" s="178"/>
      <c r="I492" s="179">
        <f>ROUND(E492*H492,2)</f>
        <v>0</v>
      </c>
      <c r="J492" s="178"/>
      <c r="K492" s="179">
        <f>ROUND(E492*J492,2)</f>
        <v>0</v>
      </c>
      <c r="L492" s="179">
        <v>21</v>
      </c>
      <c r="M492" s="179">
        <f>G492*(1+L492/100)</f>
        <v>0</v>
      </c>
      <c r="N492" s="179">
        <v>0</v>
      </c>
      <c r="O492" s="179">
        <f>ROUND(E492*N492,2)</f>
        <v>0</v>
      </c>
      <c r="P492" s="179">
        <v>0</v>
      </c>
      <c r="Q492" s="179">
        <f>ROUND(E492*P492,2)</f>
        <v>0</v>
      </c>
      <c r="R492" s="179"/>
      <c r="S492" s="179" t="s">
        <v>342</v>
      </c>
      <c r="T492" s="180" t="s">
        <v>311</v>
      </c>
      <c r="U492" s="160">
        <v>0</v>
      </c>
      <c r="V492" s="160">
        <f>ROUND(E492*U492,2)</f>
        <v>0</v>
      </c>
      <c r="W492" s="160"/>
      <c r="X492" s="150"/>
      <c r="Y492" s="150"/>
      <c r="Z492" s="150"/>
      <c r="AA492" s="150"/>
      <c r="AB492" s="150"/>
      <c r="AC492" s="150"/>
      <c r="AD492" s="150"/>
      <c r="AE492" s="150"/>
      <c r="AF492" s="150"/>
      <c r="AG492" s="150" t="s">
        <v>499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186" t="s">
        <v>3855</v>
      </c>
      <c r="D493" s="165"/>
      <c r="E493" s="166"/>
      <c r="F493" s="160"/>
      <c r="G493" s="160"/>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335</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86" t="s">
        <v>142</v>
      </c>
      <c r="D494" s="165"/>
      <c r="E494" s="166">
        <v>4</v>
      </c>
      <c r="F494" s="160"/>
      <c r="G494" s="160"/>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335</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6"/>
      <c r="D495" s="247"/>
      <c r="E495" s="247"/>
      <c r="F495" s="247"/>
      <c r="G495" s="247"/>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315</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4">
        <v>122</v>
      </c>
      <c r="B496" s="175" t="s">
        <v>4091</v>
      </c>
      <c r="C496" s="185" t="s">
        <v>3860</v>
      </c>
      <c r="D496" s="176" t="s">
        <v>929</v>
      </c>
      <c r="E496" s="177">
        <v>1</v>
      </c>
      <c r="F496" s="178"/>
      <c r="G496" s="179">
        <f>ROUND(E496*F496,2)</f>
        <v>0</v>
      </c>
      <c r="H496" s="178"/>
      <c r="I496" s="179">
        <f>ROUND(E496*H496,2)</f>
        <v>0</v>
      </c>
      <c r="J496" s="178"/>
      <c r="K496" s="179">
        <f>ROUND(E496*J496,2)</f>
        <v>0</v>
      </c>
      <c r="L496" s="179">
        <v>21</v>
      </c>
      <c r="M496" s="179">
        <f>G496*(1+L496/100)</f>
        <v>0</v>
      </c>
      <c r="N496" s="179">
        <v>0</v>
      </c>
      <c r="O496" s="179">
        <f>ROUND(E496*N496,2)</f>
        <v>0</v>
      </c>
      <c r="P496" s="179">
        <v>0</v>
      </c>
      <c r="Q496" s="179">
        <f>ROUND(E496*P496,2)</f>
        <v>0</v>
      </c>
      <c r="R496" s="179"/>
      <c r="S496" s="179" t="s">
        <v>342</v>
      </c>
      <c r="T496" s="180" t="s">
        <v>311</v>
      </c>
      <c r="U496" s="160">
        <v>0</v>
      </c>
      <c r="V496" s="160">
        <f>ROUND(E496*U496,2)</f>
        <v>0</v>
      </c>
      <c r="W496" s="160"/>
      <c r="X496" s="150"/>
      <c r="Y496" s="150"/>
      <c r="Z496" s="150"/>
      <c r="AA496" s="150"/>
      <c r="AB496" s="150"/>
      <c r="AC496" s="150"/>
      <c r="AD496" s="150"/>
      <c r="AE496" s="150"/>
      <c r="AF496" s="150"/>
      <c r="AG496" s="150" t="s">
        <v>499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86" t="s">
        <v>3855</v>
      </c>
      <c r="D497" s="165"/>
      <c r="E497" s="166"/>
      <c r="F497" s="160"/>
      <c r="G497" s="160"/>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335</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186" t="s">
        <v>92</v>
      </c>
      <c r="D498" s="165"/>
      <c r="E498" s="166">
        <v>1</v>
      </c>
      <c r="F498" s="160"/>
      <c r="G498" s="160"/>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335</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46"/>
      <c r="D499" s="247"/>
      <c r="E499" s="247"/>
      <c r="F499" s="247"/>
      <c r="G499" s="247"/>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315</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74">
        <v>123</v>
      </c>
      <c r="B500" s="175" t="s">
        <v>4092</v>
      </c>
      <c r="C500" s="185" t="s">
        <v>4048</v>
      </c>
      <c r="D500" s="176" t="s">
        <v>929</v>
      </c>
      <c r="E500" s="177">
        <v>1</v>
      </c>
      <c r="F500" s="178"/>
      <c r="G500" s="179">
        <f>ROUND(E500*F500,2)</f>
        <v>0</v>
      </c>
      <c r="H500" s="178"/>
      <c r="I500" s="179">
        <f>ROUND(E500*H500,2)</f>
        <v>0</v>
      </c>
      <c r="J500" s="178"/>
      <c r="K500" s="179">
        <f>ROUND(E500*J500,2)</f>
        <v>0</v>
      </c>
      <c r="L500" s="179">
        <v>21</v>
      </c>
      <c r="M500" s="179">
        <f>G500*(1+L500/100)</f>
        <v>0</v>
      </c>
      <c r="N500" s="179">
        <v>0</v>
      </c>
      <c r="O500" s="179">
        <f>ROUND(E500*N500,2)</f>
        <v>0</v>
      </c>
      <c r="P500" s="179">
        <v>0</v>
      </c>
      <c r="Q500" s="179">
        <f>ROUND(E500*P500,2)</f>
        <v>0</v>
      </c>
      <c r="R500" s="179"/>
      <c r="S500" s="179" t="s">
        <v>342</v>
      </c>
      <c r="T500" s="180" t="s">
        <v>311</v>
      </c>
      <c r="U500" s="160">
        <v>0</v>
      </c>
      <c r="V500" s="160">
        <f>ROUND(E500*U500,2)</f>
        <v>0</v>
      </c>
      <c r="W500" s="160"/>
      <c r="X500" s="150"/>
      <c r="Y500" s="150"/>
      <c r="Z500" s="150"/>
      <c r="AA500" s="150"/>
      <c r="AB500" s="150"/>
      <c r="AC500" s="150"/>
      <c r="AD500" s="150"/>
      <c r="AE500" s="150"/>
      <c r="AF500" s="150"/>
      <c r="AG500" s="150" t="s">
        <v>499</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186" t="s">
        <v>3855</v>
      </c>
      <c r="D501" s="165"/>
      <c r="E501" s="166"/>
      <c r="F501" s="160"/>
      <c r="G501" s="160"/>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335</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186" t="s">
        <v>92</v>
      </c>
      <c r="D502" s="165"/>
      <c r="E502" s="166">
        <v>1</v>
      </c>
      <c r="F502" s="160"/>
      <c r="G502" s="160"/>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335</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46"/>
      <c r="D503" s="247"/>
      <c r="E503" s="247"/>
      <c r="F503" s="247"/>
      <c r="G503" s="247"/>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315</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74">
        <v>124</v>
      </c>
      <c r="B504" s="175" t="s">
        <v>4093</v>
      </c>
      <c r="C504" s="185" t="s">
        <v>4094</v>
      </c>
      <c r="D504" s="176" t="s">
        <v>929</v>
      </c>
      <c r="E504" s="177">
        <v>1</v>
      </c>
      <c r="F504" s="178"/>
      <c r="G504" s="179">
        <f>ROUND(E504*F504,2)</f>
        <v>0</v>
      </c>
      <c r="H504" s="178"/>
      <c r="I504" s="179">
        <f>ROUND(E504*H504,2)</f>
        <v>0</v>
      </c>
      <c r="J504" s="178"/>
      <c r="K504" s="179">
        <f>ROUND(E504*J504,2)</f>
        <v>0</v>
      </c>
      <c r="L504" s="179">
        <v>21</v>
      </c>
      <c r="M504" s="179">
        <f>G504*(1+L504/100)</f>
        <v>0</v>
      </c>
      <c r="N504" s="179">
        <v>0</v>
      </c>
      <c r="O504" s="179">
        <f>ROUND(E504*N504,2)</f>
        <v>0</v>
      </c>
      <c r="P504" s="179">
        <v>0</v>
      </c>
      <c r="Q504" s="179">
        <f>ROUND(E504*P504,2)</f>
        <v>0</v>
      </c>
      <c r="R504" s="179"/>
      <c r="S504" s="179" t="s">
        <v>342</v>
      </c>
      <c r="T504" s="180" t="s">
        <v>311</v>
      </c>
      <c r="U504" s="160">
        <v>0</v>
      </c>
      <c r="V504" s="160">
        <f>ROUND(E504*U504,2)</f>
        <v>0</v>
      </c>
      <c r="W504" s="160"/>
      <c r="X504" s="150"/>
      <c r="Y504" s="150"/>
      <c r="Z504" s="150"/>
      <c r="AA504" s="150"/>
      <c r="AB504" s="150"/>
      <c r="AC504" s="150"/>
      <c r="AD504" s="150"/>
      <c r="AE504" s="150"/>
      <c r="AF504" s="150"/>
      <c r="AG504" s="150" t="s">
        <v>499</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186" t="s">
        <v>3855</v>
      </c>
      <c r="D505" s="165"/>
      <c r="E505" s="166"/>
      <c r="F505" s="160"/>
      <c r="G505" s="160"/>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335</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186" t="s">
        <v>92</v>
      </c>
      <c r="D506" s="165"/>
      <c r="E506" s="166">
        <v>1</v>
      </c>
      <c r="F506" s="160"/>
      <c r="G506" s="160"/>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335</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46"/>
      <c r="D507" s="247"/>
      <c r="E507" s="247"/>
      <c r="F507" s="247"/>
      <c r="G507" s="247"/>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315</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74">
        <v>125</v>
      </c>
      <c r="B508" s="175" t="s">
        <v>4095</v>
      </c>
      <c r="C508" s="185" t="s">
        <v>4096</v>
      </c>
      <c r="D508" s="176" t="s">
        <v>929</v>
      </c>
      <c r="E508" s="177">
        <v>2</v>
      </c>
      <c r="F508" s="178"/>
      <c r="G508" s="179">
        <f>ROUND(E508*F508,2)</f>
        <v>0</v>
      </c>
      <c r="H508" s="178"/>
      <c r="I508" s="179">
        <f>ROUND(E508*H508,2)</f>
        <v>0</v>
      </c>
      <c r="J508" s="178"/>
      <c r="K508" s="179">
        <f>ROUND(E508*J508,2)</f>
        <v>0</v>
      </c>
      <c r="L508" s="179">
        <v>21</v>
      </c>
      <c r="M508" s="179">
        <f>G508*(1+L508/100)</f>
        <v>0</v>
      </c>
      <c r="N508" s="179">
        <v>0</v>
      </c>
      <c r="O508" s="179">
        <f>ROUND(E508*N508,2)</f>
        <v>0</v>
      </c>
      <c r="P508" s="179">
        <v>0</v>
      </c>
      <c r="Q508" s="179">
        <f>ROUND(E508*P508,2)</f>
        <v>0</v>
      </c>
      <c r="R508" s="179"/>
      <c r="S508" s="179" t="s">
        <v>342</v>
      </c>
      <c r="T508" s="180" t="s">
        <v>311</v>
      </c>
      <c r="U508" s="160">
        <v>0</v>
      </c>
      <c r="V508" s="160">
        <f>ROUND(E508*U508,2)</f>
        <v>0</v>
      </c>
      <c r="W508" s="160"/>
      <c r="X508" s="150"/>
      <c r="Y508" s="150"/>
      <c r="Z508" s="150"/>
      <c r="AA508" s="150"/>
      <c r="AB508" s="150"/>
      <c r="AC508" s="150"/>
      <c r="AD508" s="150"/>
      <c r="AE508" s="150"/>
      <c r="AF508" s="150"/>
      <c r="AG508" s="150" t="s">
        <v>499</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186" t="s">
        <v>3855</v>
      </c>
      <c r="D509" s="165"/>
      <c r="E509" s="166"/>
      <c r="F509" s="160"/>
      <c r="G509" s="160"/>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335</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86" t="s">
        <v>122</v>
      </c>
      <c r="D510" s="165"/>
      <c r="E510" s="166">
        <v>2</v>
      </c>
      <c r="F510" s="160"/>
      <c r="G510" s="160"/>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335</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46"/>
      <c r="D511" s="247"/>
      <c r="E511" s="247"/>
      <c r="F511" s="247"/>
      <c r="G511" s="247"/>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315</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74">
        <v>126</v>
      </c>
      <c r="B512" s="175" t="s">
        <v>4097</v>
      </c>
      <c r="C512" s="185" t="s">
        <v>3967</v>
      </c>
      <c r="D512" s="176" t="s">
        <v>929</v>
      </c>
      <c r="E512" s="177">
        <v>2</v>
      </c>
      <c r="F512" s="178"/>
      <c r="G512" s="179">
        <f>ROUND(E512*F512,2)</f>
        <v>0</v>
      </c>
      <c r="H512" s="178"/>
      <c r="I512" s="179">
        <f>ROUND(E512*H512,2)</f>
        <v>0</v>
      </c>
      <c r="J512" s="178"/>
      <c r="K512" s="179">
        <f>ROUND(E512*J512,2)</f>
        <v>0</v>
      </c>
      <c r="L512" s="179">
        <v>21</v>
      </c>
      <c r="M512" s="179">
        <f>G512*(1+L512/100)</f>
        <v>0</v>
      </c>
      <c r="N512" s="179">
        <v>0</v>
      </c>
      <c r="O512" s="179">
        <f>ROUND(E512*N512,2)</f>
        <v>0</v>
      </c>
      <c r="P512" s="179">
        <v>0</v>
      </c>
      <c r="Q512" s="179">
        <f>ROUND(E512*P512,2)</f>
        <v>0</v>
      </c>
      <c r="R512" s="179"/>
      <c r="S512" s="179" t="s">
        <v>342</v>
      </c>
      <c r="T512" s="180" t="s">
        <v>311</v>
      </c>
      <c r="U512" s="160">
        <v>0</v>
      </c>
      <c r="V512" s="160">
        <f>ROUND(E512*U512,2)</f>
        <v>0</v>
      </c>
      <c r="W512" s="160"/>
      <c r="X512" s="150"/>
      <c r="Y512" s="150"/>
      <c r="Z512" s="150"/>
      <c r="AA512" s="150"/>
      <c r="AB512" s="150"/>
      <c r="AC512" s="150"/>
      <c r="AD512" s="150"/>
      <c r="AE512" s="150"/>
      <c r="AF512" s="150"/>
      <c r="AG512" s="150" t="s">
        <v>499</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186" t="s">
        <v>3855</v>
      </c>
      <c r="D513" s="165"/>
      <c r="E513" s="166"/>
      <c r="F513" s="160"/>
      <c r="G513" s="160"/>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335</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186" t="s">
        <v>122</v>
      </c>
      <c r="D514" s="165"/>
      <c r="E514" s="166">
        <v>2</v>
      </c>
      <c r="F514" s="160"/>
      <c r="G514" s="160"/>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335</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46"/>
      <c r="D515" s="247"/>
      <c r="E515" s="247"/>
      <c r="F515" s="247"/>
      <c r="G515" s="247"/>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315</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ht="33.75" outlineLevel="1" x14ac:dyDescent="0.2">
      <c r="A516" s="174">
        <v>127</v>
      </c>
      <c r="B516" s="175" t="s">
        <v>4098</v>
      </c>
      <c r="C516" s="185" t="s">
        <v>4099</v>
      </c>
      <c r="D516" s="176" t="s">
        <v>929</v>
      </c>
      <c r="E516" s="177">
        <v>1</v>
      </c>
      <c r="F516" s="178"/>
      <c r="G516" s="179">
        <f>ROUND(E516*F516,2)</f>
        <v>0</v>
      </c>
      <c r="H516" s="178"/>
      <c r="I516" s="179">
        <f>ROUND(E516*H516,2)</f>
        <v>0</v>
      </c>
      <c r="J516" s="178"/>
      <c r="K516" s="179">
        <f>ROUND(E516*J516,2)</f>
        <v>0</v>
      </c>
      <c r="L516" s="179">
        <v>21</v>
      </c>
      <c r="M516" s="179">
        <f>G516*(1+L516/100)</f>
        <v>0</v>
      </c>
      <c r="N516" s="179">
        <v>0</v>
      </c>
      <c r="O516" s="179">
        <f>ROUND(E516*N516,2)</f>
        <v>0</v>
      </c>
      <c r="P516" s="179">
        <v>0</v>
      </c>
      <c r="Q516" s="179">
        <f>ROUND(E516*P516,2)</f>
        <v>0</v>
      </c>
      <c r="R516" s="179"/>
      <c r="S516" s="179" t="s">
        <v>342</v>
      </c>
      <c r="T516" s="180" t="s">
        <v>311</v>
      </c>
      <c r="U516" s="160">
        <v>0</v>
      </c>
      <c r="V516" s="160">
        <f>ROUND(E516*U516,2)</f>
        <v>0</v>
      </c>
      <c r="W516" s="160"/>
      <c r="X516" s="150"/>
      <c r="Y516" s="150"/>
      <c r="Z516" s="150"/>
      <c r="AA516" s="150"/>
      <c r="AB516" s="150"/>
      <c r="AC516" s="150"/>
      <c r="AD516" s="150"/>
      <c r="AE516" s="150"/>
      <c r="AF516" s="150"/>
      <c r="AG516" s="150" t="s">
        <v>499</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186" t="s">
        <v>4080</v>
      </c>
      <c r="D517" s="165"/>
      <c r="E517" s="166"/>
      <c r="F517" s="160"/>
      <c r="G517" s="160"/>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335</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6" t="s">
        <v>92</v>
      </c>
      <c r="D518" s="165"/>
      <c r="E518" s="166">
        <v>1</v>
      </c>
      <c r="F518" s="160"/>
      <c r="G518" s="160"/>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335</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46"/>
      <c r="D519" s="247"/>
      <c r="E519" s="247"/>
      <c r="F519" s="247"/>
      <c r="G519" s="247"/>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315</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74">
        <v>128</v>
      </c>
      <c r="B520" s="175" t="s">
        <v>4100</v>
      </c>
      <c r="C520" s="185" t="s">
        <v>4053</v>
      </c>
      <c r="D520" s="176" t="s">
        <v>929</v>
      </c>
      <c r="E520" s="177">
        <v>3</v>
      </c>
      <c r="F520" s="178"/>
      <c r="G520" s="179">
        <f>ROUND(E520*F520,2)</f>
        <v>0</v>
      </c>
      <c r="H520" s="178"/>
      <c r="I520" s="179">
        <f>ROUND(E520*H520,2)</f>
        <v>0</v>
      </c>
      <c r="J520" s="178"/>
      <c r="K520" s="179">
        <f>ROUND(E520*J520,2)</f>
        <v>0</v>
      </c>
      <c r="L520" s="179">
        <v>21</v>
      </c>
      <c r="M520" s="179">
        <f>G520*(1+L520/100)</f>
        <v>0</v>
      </c>
      <c r="N520" s="179">
        <v>0</v>
      </c>
      <c r="O520" s="179">
        <f>ROUND(E520*N520,2)</f>
        <v>0</v>
      </c>
      <c r="P520" s="179">
        <v>0</v>
      </c>
      <c r="Q520" s="179">
        <f>ROUND(E520*P520,2)</f>
        <v>0</v>
      </c>
      <c r="R520" s="179"/>
      <c r="S520" s="179" t="s">
        <v>342</v>
      </c>
      <c r="T520" s="180" t="s">
        <v>311</v>
      </c>
      <c r="U520" s="160">
        <v>0</v>
      </c>
      <c r="V520" s="160">
        <f>ROUND(E520*U520,2)</f>
        <v>0</v>
      </c>
      <c r="W520" s="160"/>
      <c r="X520" s="150"/>
      <c r="Y520" s="150"/>
      <c r="Z520" s="150"/>
      <c r="AA520" s="150"/>
      <c r="AB520" s="150"/>
      <c r="AC520" s="150"/>
      <c r="AD520" s="150"/>
      <c r="AE520" s="150"/>
      <c r="AF520" s="150"/>
      <c r="AG520" s="150" t="s">
        <v>499</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186" t="s">
        <v>3855</v>
      </c>
      <c r="D521" s="165"/>
      <c r="E521" s="166"/>
      <c r="F521" s="160"/>
      <c r="G521" s="160"/>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335</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186" t="s">
        <v>132</v>
      </c>
      <c r="D522" s="165"/>
      <c r="E522" s="166">
        <v>3</v>
      </c>
      <c r="F522" s="160"/>
      <c r="G522" s="160"/>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335</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246"/>
      <c r="D523" s="247"/>
      <c r="E523" s="247"/>
      <c r="F523" s="247"/>
      <c r="G523" s="247"/>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315</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74">
        <v>129</v>
      </c>
      <c r="B524" s="175" t="s">
        <v>4101</v>
      </c>
      <c r="C524" s="185" t="s">
        <v>3864</v>
      </c>
      <c r="D524" s="176" t="s">
        <v>3865</v>
      </c>
      <c r="E524" s="177">
        <v>15</v>
      </c>
      <c r="F524" s="178"/>
      <c r="G524" s="179">
        <f>ROUND(E524*F524,2)</f>
        <v>0</v>
      </c>
      <c r="H524" s="178"/>
      <c r="I524" s="179">
        <f>ROUND(E524*H524,2)</f>
        <v>0</v>
      </c>
      <c r="J524" s="178"/>
      <c r="K524" s="179">
        <f>ROUND(E524*J524,2)</f>
        <v>0</v>
      </c>
      <c r="L524" s="179">
        <v>21</v>
      </c>
      <c r="M524" s="179">
        <f>G524*(1+L524/100)</f>
        <v>0</v>
      </c>
      <c r="N524" s="179">
        <v>0</v>
      </c>
      <c r="O524" s="179">
        <f>ROUND(E524*N524,2)</f>
        <v>0</v>
      </c>
      <c r="P524" s="179">
        <v>0</v>
      </c>
      <c r="Q524" s="179">
        <f>ROUND(E524*P524,2)</f>
        <v>0</v>
      </c>
      <c r="R524" s="179"/>
      <c r="S524" s="179" t="s">
        <v>342</v>
      </c>
      <c r="T524" s="180" t="s">
        <v>311</v>
      </c>
      <c r="U524" s="160">
        <v>0</v>
      </c>
      <c r="V524" s="160">
        <f>ROUND(E524*U524,2)</f>
        <v>0</v>
      </c>
      <c r="W524" s="160"/>
      <c r="X524" s="150"/>
      <c r="Y524" s="150"/>
      <c r="Z524" s="150"/>
      <c r="AA524" s="150"/>
      <c r="AB524" s="150"/>
      <c r="AC524" s="150"/>
      <c r="AD524" s="150"/>
      <c r="AE524" s="150"/>
      <c r="AF524" s="150"/>
      <c r="AG524" s="150" t="s">
        <v>499</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186" t="s">
        <v>3855</v>
      </c>
      <c r="D525" s="165"/>
      <c r="E525" s="166"/>
      <c r="F525" s="160"/>
      <c r="G525" s="160"/>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335</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186" t="s">
        <v>112</v>
      </c>
      <c r="D526" s="165"/>
      <c r="E526" s="166">
        <v>15</v>
      </c>
      <c r="F526" s="160"/>
      <c r="G526" s="160"/>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335</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246"/>
      <c r="D527" s="247"/>
      <c r="E527" s="247"/>
      <c r="F527" s="247"/>
      <c r="G527" s="247"/>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315</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74">
        <v>130</v>
      </c>
      <c r="B528" s="175" t="s">
        <v>4102</v>
      </c>
      <c r="C528" s="185" t="s">
        <v>4059</v>
      </c>
      <c r="D528" s="176" t="s">
        <v>3865</v>
      </c>
      <c r="E528" s="177">
        <v>15</v>
      </c>
      <c r="F528" s="178"/>
      <c r="G528" s="179">
        <f>ROUND(E528*F528,2)</f>
        <v>0</v>
      </c>
      <c r="H528" s="178"/>
      <c r="I528" s="179">
        <f>ROUND(E528*H528,2)</f>
        <v>0</v>
      </c>
      <c r="J528" s="178"/>
      <c r="K528" s="179">
        <f>ROUND(E528*J528,2)</f>
        <v>0</v>
      </c>
      <c r="L528" s="179">
        <v>21</v>
      </c>
      <c r="M528" s="179">
        <f>G528*(1+L528/100)</f>
        <v>0</v>
      </c>
      <c r="N528" s="179">
        <v>0</v>
      </c>
      <c r="O528" s="179">
        <f>ROUND(E528*N528,2)</f>
        <v>0</v>
      </c>
      <c r="P528" s="179">
        <v>0</v>
      </c>
      <c r="Q528" s="179">
        <f>ROUND(E528*P528,2)</f>
        <v>0</v>
      </c>
      <c r="R528" s="179"/>
      <c r="S528" s="179" t="s">
        <v>342</v>
      </c>
      <c r="T528" s="180" t="s">
        <v>311</v>
      </c>
      <c r="U528" s="160">
        <v>0</v>
      </c>
      <c r="V528" s="160">
        <f>ROUND(E528*U528,2)</f>
        <v>0</v>
      </c>
      <c r="W528" s="160"/>
      <c r="X528" s="150"/>
      <c r="Y528" s="150"/>
      <c r="Z528" s="150"/>
      <c r="AA528" s="150"/>
      <c r="AB528" s="150"/>
      <c r="AC528" s="150"/>
      <c r="AD528" s="150"/>
      <c r="AE528" s="150"/>
      <c r="AF528" s="150"/>
      <c r="AG528" s="150" t="s">
        <v>499</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186" t="s">
        <v>3855</v>
      </c>
      <c r="D529" s="165"/>
      <c r="E529" s="166"/>
      <c r="F529" s="160"/>
      <c r="G529" s="160"/>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335</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186" t="s">
        <v>112</v>
      </c>
      <c r="D530" s="165"/>
      <c r="E530" s="166">
        <v>15</v>
      </c>
      <c r="F530" s="160"/>
      <c r="G530" s="160"/>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335</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46"/>
      <c r="D531" s="247"/>
      <c r="E531" s="247"/>
      <c r="F531" s="247"/>
      <c r="G531" s="247"/>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315</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2.5" outlineLevel="1" x14ac:dyDescent="0.2">
      <c r="A532" s="174">
        <v>131</v>
      </c>
      <c r="B532" s="175" t="s">
        <v>4103</v>
      </c>
      <c r="C532" s="185" t="s">
        <v>3867</v>
      </c>
      <c r="D532" s="176" t="s">
        <v>405</v>
      </c>
      <c r="E532" s="177">
        <v>375</v>
      </c>
      <c r="F532" s="178"/>
      <c r="G532" s="179">
        <f>ROUND(E532*F532,2)</f>
        <v>0</v>
      </c>
      <c r="H532" s="178"/>
      <c r="I532" s="179">
        <f>ROUND(E532*H532,2)</f>
        <v>0</v>
      </c>
      <c r="J532" s="178"/>
      <c r="K532" s="179">
        <f>ROUND(E532*J532,2)</f>
        <v>0</v>
      </c>
      <c r="L532" s="179">
        <v>21</v>
      </c>
      <c r="M532" s="179">
        <f>G532*(1+L532/100)</f>
        <v>0</v>
      </c>
      <c r="N532" s="179">
        <v>0</v>
      </c>
      <c r="O532" s="179">
        <f>ROUND(E532*N532,2)</f>
        <v>0</v>
      </c>
      <c r="P532" s="179">
        <v>0</v>
      </c>
      <c r="Q532" s="179">
        <f>ROUND(E532*P532,2)</f>
        <v>0</v>
      </c>
      <c r="R532" s="179"/>
      <c r="S532" s="179" t="s">
        <v>342</v>
      </c>
      <c r="T532" s="180" t="s">
        <v>311</v>
      </c>
      <c r="U532" s="160">
        <v>0</v>
      </c>
      <c r="V532" s="160">
        <f>ROUND(E532*U532,2)</f>
        <v>0</v>
      </c>
      <c r="W532" s="160"/>
      <c r="X532" s="150"/>
      <c r="Y532" s="150"/>
      <c r="Z532" s="150"/>
      <c r="AA532" s="150"/>
      <c r="AB532" s="150"/>
      <c r="AC532" s="150"/>
      <c r="AD532" s="150"/>
      <c r="AE532" s="150"/>
      <c r="AF532" s="150"/>
      <c r="AG532" s="150" t="s">
        <v>499</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6" t="s">
        <v>4104</v>
      </c>
      <c r="D533" s="165"/>
      <c r="E533" s="166"/>
      <c r="F533" s="160"/>
      <c r="G533" s="160"/>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335</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186" t="s">
        <v>2332</v>
      </c>
      <c r="D534" s="165"/>
      <c r="E534" s="166">
        <v>375</v>
      </c>
      <c r="F534" s="160"/>
      <c r="G534" s="160"/>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335</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46"/>
      <c r="D535" s="247"/>
      <c r="E535" s="247"/>
      <c r="F535" s="247"/>
      <c r="G535" s="247"/>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315</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ht="22.5" outlineLevel="1" x14ac:dyDescent="0.2">
      <c r="A536" s="174">
        <v>132</v>
      </c>
      <c r="B536" s="175" t="s">
        <v>4105</v>
      </c>
      <c r="C536" s="185" t="s">
        <v>3869</v>
      </c>
      <c r="D536" s="176" t="s">
        <v>405</v>
      </c>
      <c r="E536" s="177">
        <v>123</v>
      </c>
      <c r="F536" s="178"/>
      <c r="G536" s="179">
        <f>ROUND(E536*F536,2)</f>
        <v>0</v>
      </c>
      <c r="H536" s="178"/>
      <c r="I536" s="179">
        <f>ROUND(E536*H536,2)</f>
        <v>0</v>
      </c>
      <c r="J536" s="178"/>
      <c r="K536" s="179">
        <f>ROUND(E536*J536,2)</f>
        <v>0</v>
      </c>
      <c r="L536" s="179">
        <v>21</v>
      </c>
      <c r="M536" s="179">
        <f>G536*(1+L536/100)</f>
        <v>0</v>
      </c>
      <c r="N536" s="179">
        <v>0</v>
      </c>
      <c r="O536" s="179">
        <f>ROUND(E536*N536,2)</f>
        <v>0</v>
      </c>
      <c r="P536" s="179">
        <v>0</v>
      </c>
      <c r="Q536" s="179">
        <f>ROUND(E536*P536,2)</f>
        <v>0</v>
      </c>
      <c r="R536" s="179"/>
      <c r="S536" s="179" t="s">
        <v>342</v>
      </c>
      <c r="T536" s="180" t="s">
        <v>311</v>
      </c>
      <c r="U536" s="160">
        <v>0</v>
      </c>
      <c r="V536" s="160">
        <f>ROUND(E536*U536,2)</f>
        <v>0</v>
      </c>
      <c r="W536" s="160"/>
      <c r="X536" s="150"/>
      <c r="Y536" s="150"/>
      <c r="Z536" s="150"/>
      <c r="AA536" s="150"/>
      <c r="AB536" s="150"/>
      <c r="AC536" s="150"/>
      <c r="AD536" s="150"/>
      <c r="AE536" s="150"/>
      <c r="AF536" s="150"/>
      <c r="AG536" s="150" t="s">
        <v>499</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186" t="s">
        <v>4104</v>
      </c>
      <c r="D537" s="165"/>
      <c r="E537" s="166"/>
      <c r="F537" s="160"/>
      <c r="G537" s="160"/>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335</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186" t="s">
        <v>2091</v>
      </c>
      <c r="D538" s="165"/>
      <c r="E538" s="166">
        <v>123</v>
      </c>
      <c r="F538" s="160"/>
      <c r="G538" s="160"/>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335</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46"/>
      <c r="D539" s="247"/>
      <c r="E539" s="247"/>
      <c r="F539" s="247"/>
      <c r="G539" s="247"/>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315</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ht="22.5" outlineLevel="1" x14ac:dyDescent="0.2">
      <c r="A540" s="174">
        <v>133</v>
      </c>
      <c r="B540" s="175" t="s">
        <v>4106</v>
      </c>
      <c r="C540" s="185" t="s">
        <v>3871</v>
      </c>
      <c r="D540" s="176" t="s">
        <v>405</v>
      </c>
      <c r="E540" s="177">
        <v>1</v>
      </c>
      <c r="F540" s="178"/>
      <c r="G540" s="179">
        <f>ROUND(E540*F540,2)</f>
        <v>0</v>
      </c>
      <c r="H540" s="178"/>
      <c r="I540" s="179">
        <f>ROUND(E540*H540,2)</f>
        <v>0</v>
      </c>
      <c r="J540" s="178"/>
      <c r="K540" s="179">
        <f>ROUND(E540*J540,2)</f>
        <v>0</v>
      </c>
      <c r="L540" s="179">
        <v>21</v>
      </c>
      <c r="M540" s="179">
        <f>G540*(1+L540/100)</f>
        <v>0</v>
      </c>
      <c r="N540" s="179">
        <v>0</v>
      </c>
      <c r="O540" s="179">
        <f>ROUND(E540*N540,2)</f>
        <v>0</v>
      </c>
      <c r="P540" s="179">
        <v>0</v>
      </c>
      <c r="Q540" s="179">
        <f>ROUND(E540*P540,2)</f>
        <v>0</v>
      </c>
      <c r="R540" s="179"/>
      <c r="S540" s="179" t="s">
        <v>342</v>
      </c>
      <c r="T540" s="180" t="s">
        <v>311</v>
      </c>
      <c r="U540" s="160">
        <v>0</v>
      </c>
      <c r="V540" s="160">
        <f>ROUND(E540*U540,2)</f>
        <v>0</v>
      </c>
      <c r="W540" s="160"/>
      <c r="X540" s="150"/>
      <c r="Y540" s="150"/>
      <c r="Z540" s="150"/>
      <c r="AA540" s="150"/>
      <c r="AB540" s="150"/>
      <c r="AC540" s="150"/>
      <c r="AD540" s="150"/>
      <c r="AE540" s="150"/>
      <c r="AF540" s="150"/>
      <c r="AG540" s="150" t="s">
        <v>499</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4104</v>
      </c>
      <c r="D541" s="165"/>
      <c r="E541" s="166"/>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335</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186" t="s">
        <v>92</v>
      </c>
      <c r="D542" s="165"/>
      <c r="E542" s="166">
        <v>1</v>
      </c>
      <c r="F542" s="160"/>
      <c r="G542" s="160"/>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335</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6"/>
      <c r="D543" s="247"/>
      <c r="E543" s="247"/>
      <c r="F543" s="247"/>
      <c r="G543" s="247"/>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315</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74">
        <v>134</v>
      </c>
      <c r="B544" s="175" t="s">
        <v>4107</v>
      </c>
      <c r="C544" s="185" t="s">
        <v>4066</v>
      </c>
      <c r="D544" s="176" t="s">
        <v>405</v>
      </c>
      <c r="E544" s="177">
        <v>125</v>
      </c>
      <c r="F544" s="178"/>
      <c r="G544" s="179">
        <f>ROUND(E544*F544,2)</f>
        <v>0</v>
      </c>
      <c r="H544" s="178"/>
      <c r="I544" s="179">
        <f>ROUND(E544*H544,2)</f>
        <v>0</v>
      </c>
      <c r="J544" s="178"/>
      <c r="K544" s="179">
        <f>ROUND(E544*J544,2)</f>
        <v>0</v>
      </c>
      <c r="L544" s="179">
        <v>21</v>
      </c>
      <c r="M544" s="179">
        <f>G544*(1+L544/100)</f>
        <v>0</v>
      </c>
      <c r="N544" s="179">
        <v>0</v>
      </c>
      <c r="O544" s="179">
        <f>ROUND(E544*N544,2)</f>
        <v>0</v>
      </c>
      <c r="P544" s="179">
        <v>0</v>
      </c>
      <c r="Q544" s="179">
        <f>ROUND(E544*P544,2)</f>
        <v>0</v>
      </c>
      <c r="R544" s="179"/>
      <c r="S544" s="179" t="s">
        <v>342</v>
      </c>
      <c r="T544" s="180" t="s">
        <v>311</v>
      </c>
      <c r="U544" s="160">
        <v>0</v>
      </c>
      <c r="V544" s="160">
        <f>ROUND(E544*U544,2)</f>
        <v>0</v>
      </c>
      <c r="W544" s="160"/>
      <c r="X544" s="150"/>
      <c r="Y544" s="150"/>
      <c r="Z544" s="150"/>
      <c r="AA544" s="150"/>
      <c r="AB544" s="150"/>
      <c r="AC544" s="150"/>
      <c r="AD544" s="150"/>
      <c r="AE544" s="150"/>
      <c r="AF544" s="150"/>
      <c r="AG544" s="150" t="s">
        <v>499</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42"/>
      <c r="D545" s="243"/>
      <c r="E545" s="243"/>
      <c r="F545" s="243"/>
      <c r="G545" s="243"/>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315</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ht="33.75" outlineLevel="1" x14ac:dyDescent="0.2">
      <c r="A546" s="174">
        <v>135</v>
      </c>
      <c r="B546" s="175" t="s">
        <v>4108</v>
      </c>
      <c r="C546" s="185" t="s">
        <v>4109</v>
      </c>
      <c r="D546" s="176" t="s">
        <v>929</v>
      </c>
      <c r="E546" s="177">
        <v>1</v>
      </c>
      <c r="F546" s="178"/>
      <c r="G546" s="179">
        <f>ROUND(E546*F546,2)</f>
        <v>0</v>
      </c>
      <c r="H546" s="178"/>
      <c r="I546" s="179">
        <f>ROUND(E546*H546,2)</f>
        <v>0</v>
      </c>
      <c r="J546" s="178"/>
      <c r="K546" s="179">
        <f>ROUND(E546*J546,2)</f>
        <v>0</v>
      </c>
      <c r="L546" s="179">
        <v>21</v>
      </c>
      <c r="M546" s="179">
        <f>G546*(1+L546/100)</f>
        <v>0</v>
      </c>
      <c r="N546" s="179">
        <v>0</v>
      </c>
      <c r="O546" s="179">
        <f>ROUND(E546*N546,2)</f>
        <v>0</v>
      </c>
      <c r="P546" s="179">
        <v>0</v>
      </c>
      <c r="Q546" s="179">
        <f>ROUND(E546*P546,2)</f>
        <v>0</v>
      </c>
      <c r="R546" s="179"/>
      <c r="S546" s="179" t="s">
        <v>342</v>
      </c>
      <c r="T546" s="180" t="s">
        <v>311</v>
      </c>
      <c r="U546" s="160">
        <v>0</v>
      </c>
      <c r="V546" s="160">
        <f>ROUND(E546*U546,2)</f>
        <v>0</v>
      </c>
      <c r="W546" s="160"/>
      <c r="X546" s="150"/>
      <c r="Y546" s="150"/>
      <c r="Z546" s="150"/>
      <c r="AA546" s="150"/>
      <c r="AB546" s="150"/>
      <c r="AC546" s="150"/>
      <c r="AD546" s="150"/>
      <c r="AE546" s="150"/>
      <c r="AF546" s="150"/>
      <c r="AG546" s="150" t="s">
        <v>499</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86" t="s">
        <v>4080</v>
      </c>
      <c r="D547" s="165"/>
      <c r="E547" s="166"/>
      <c r="F547" s="160"/>
      <c r="G547" s="160"/>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335</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186" t="s">
        <v>92</v>
      </c>
      <c r="D548" s="165"/>
      <c r="E548" s="166">
        <v>1</v>
      </c>
      <c r="F548" s="160"/>
      <c r="G548" s="160"/>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335</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46"/>
      <c r="D549" s="247"/>
      <c r="E549" s="247"/>
      <c r="F549" s="247"/>
      <c r="G549" s="247"/>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315</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ht="33.75" outlineLevel="1" x14ac:dyDescent="0.2">
      <c r="A550" s="174">
        <v>136</v>
      </c>
      <c r="B550" s="175" t="s">
        <v>4110</v>
      </c>
      <c r="C550" s="185" t="s">
        <v>4111</v>
      </c>
      <c r="D550" s="176" t="s">
        <v>929</v>
      </c>
      <c r="E550" s="177">
        <v>1</v>
      </c>
      <c r="F550" s="178"/>
      <c r="G550" s="179">
        <f>ROUND(E550*F550,2)</f>
        <v>0</v>
      </c>
      <c r="H550" s="178"/>
      <c r="I550" s="179">
        <f>ROUND(E550*H550,2)</f>
        <v>0</v>
      </c>
      <c r="J550" s="178"/>
      <c r="K550" s="179">
        <f>ROUND(E550*J550,2)</f>
        <v>0</v>
      </c>
      <c r="L550" s="179">
        <v>21</v>
      </c>
      <c r="M550" s="179">
        <f>G550*(1+L550/100)</f>
        <v>0</v>
      </c>
      <c r="N550" s="179">
        <v>0</v>
      </c>
      <c r="O550" s="179">
        <f>ROUND(E550*N550,2)</f>
        <v>0</v>
      </c>
      <c r="P550" s="179">
        <v>0</v>
      </c>
      <c r="Q550" s="179">
        <f>ROUND(E550*P550,2)</f>
        <v>0</v>
      </c>
      <c r="R550" s="179"/>
      <c r="S550" s="179" t="s">
        <v>342</v>
      </c>
      <c r="T550" s="180" t="s">
        <v>311</v>
      </c>
      <c r="U550" s="160">
        <v>0</v>
      </c>
      <c r="V550" s="160">
        <f>ROUND(E550*U550,2)</f>
        <v>0</v>
      </c>
      <c r="W550" s="160"/>
      <c r="X550" s="150"/>
      <c r="Y550" s="150"/>
      <c r="Z550" s="150"/>
      <c r="AA550" s="150"/>
      <c r="AB550" s="150"/>
      <c r="AC550" s="150"/>
      <c r="AD550" s="150"/>
      <c r="AE550" s="150"/>
      <c r="AF550" s="150"/>
      <c r="AG550" s="150" t="s">
        <v>499</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44" t="s">
        <v>3889</v>
      </c>
      <c r="D551" s="245"/>
      <c r="E551" s="245"/>
      <c r="F551" s="245"/>
      <c r="G551" s="245"/>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314</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186" t="s">
        <v>4080</v>
      </c>
      <c r="D552" s="165"/>
      <c r="E552" s="166"/>
      <c r="F552" s="160"/>
      <c r="G552" s="160"/>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335</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186" t="s">
        <v>92</v>
      </c>
      <c r="D553" s="165"/>
      <c r="E553" s="166">
        <v>1</v>
      </c>
      <c r="F553" s="160"/>
      <c r="G553" s="160"/>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335</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46"/>
      <c r="D554" s="247"/>
      <c r="E554" s="247"/>
      <c r="F554" s="247"/>
      <c r="G554" s="247"/>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315</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ht="33.75" outlineLevel="1" x14ac:dyDescent="0.2">
      <c r="A555" s="174">
        <v>137</v>
      </c>
      <c r="B555" s="175" t="s">
        <v>4112</v>
      </c>
      <c r="C555" s="185" t="s">
        <v>4111</v>
      </c>
      <c r="D555" s="176" t="s">
        <v>929</v>
      </c>
      <c r="E555" s="177">
        <v>1</v>
      </c>
      <c r="F555" s="178"/>
      <c r="G555" s="179">
        <f>ROUND(E555*F555,2)</f>
        <v>0</v>
      </c>
      <c r="H555" s="178"/>
      <c r="I555" s="179">
        <f>ROUND(E555*H555,2)</f>
        <v>0</v>
      </c>
      <c r="J555" s="178"/>
      <c r="K555" s="179">
        <f>ROUND(E555*J555,2)</f>
        <v>0</v>
      </c>
      <c r="L555" s="179">
        <v>21</v>
      </c>
      <c r="M555" s="179">
        <f>G555*(1+L555/100)</f>
        <v>0</v>
      </c>
      <c r="N555" s="179">
        <v>0</v>
      </c>
      <c r="O555" s="179">
        <f>ROUND(E555*N555,2)</f>
        <v>0</v>
      </c>
      <c r="P555" s="179">
        <v>0</v>
      </c>
      <c r="Q555" s="179">
        <f>ROUND(E555*P555,2)</f>
        <v>0</v>
      </c>
      <c r="R555" s="179"/>
      <c r="S555" s="179" t="s">
        <v>342</v>
      </c>
      <c r="T555" s="180" t="s">
        <v>311</v>
      </c>
      <c r="U555" s="160">
        <v>0</v>
      </c>
      <c r="V555" s="160">
        <f>ROUND(E555*U555,2)</f>
        <v>0</v>
      </c>
      <c r="W555" s="160"/>
      <c r="X555" s="150"/>
      <c r="Y555" s="150"/>
      <c r="Z555" s="150"/>
      <c r="AA555" s="150"/>
      <c r="AB555" s="150"/>
      <c r="AC555" s="150"/>
      <c r="AD555" s="150"/>
      <c r="AE555" s="150"/>
      <c r="AF555" s="150"/>
      <c r="AG555" s="150" t="s">
        <v>499</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44" t="s">
        <v>3889</v>
      </c>
      <c r="D556" s="245"/>
      <c r="E556" s="245"/>
      <c r="F556" s="245"/>
      <c r="G556" s="245"/>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314</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186" t="s">
        <v>3855</v>
      </c>
      <c r="D557" s="165"/>
      <c r="E557" s="166"/>
      <c r="F557" s="160"/>
      <c r="G557" s="160"/>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335</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186" t="s">
        <v>92</v>
      </c>
      <c r="D558" s="165"/>
      <c r="E558" s="166">
        <v>1</v>
      </c>
      <c r="F558" s="160"/>
      <c r="G558" s="160"/>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335</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46"/>
      <c r="D559" s="247"/>
      <c r="E559" s="247"/>
      <c r="F559" s="247"/>
      <c r="G559" s="247"/>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315</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ht="33.75" outlineLevel="1" x14ac:dyDescent="0.2">
      <c r="A560" s="174">
        <v>138</v>
      </c>
      <c r="B560" s="175" t="s">
        <v>4113</v>
      </c>
      <c r="C560" s="185" t="s">
        <v>4114</v>
      </c>
      <c r="D560" s="176" t="s">
        <v>929</v>
      </c>
      <c r="E560" s="177">
        <v>1</v>
      </c>
      <c r="F560" s="178"/>
      <c r="G560" s="179">
        <f>ROUND(E560*F560,2)</f>
        <v>0</v>
      </c>
      <c r="H560" s="178"/>
      <c r="I560" s="179">
        <f>ROUND(E560*H560,2)</f>
        <v>0</v>
      </c>
      <c r="J560" s="178"/>
      <c r="K560" s="179">
        <f>ROUND(E560*J560,2)</f>
        <v>0</v>
      </c>
      <c r="L560" s="179">
        <v>21</v>
      </c>
      <c r="M560" s="179">
        <f>G560*(1+L560/100)</f>
        <v>0</v>
      </c>
      <c r="N560" s="179">
        <v>0</v>
      </c>
      <c r="O560" s="179">
        <f>ROUND(E560*N560,2)</f>
        <v>0</v>
      </c>
      <c r="P560" s="179">
        <v>0</v>
      </c>
      <c r="Q560" s="179">
        <f>ROUND(E560*P560,2)</f>
        <v>0</v>
      </c>
      <c r="R560" s="179"/>
      <c r="S560" s="179" t="s">
        <v>342</v>
      </c>
      <c r="T560" s="180" t="s">
        <v>311</v>
      </c>
      <c r="U560" s="160">
        <v>0</v>
      </c>
      <c r="V560" s="160">
        <f>ROUND(E560*U560,2)</f>
        <v>0</v>
      </c>
      <c r="W560" s="160"/>
      <c r="X560" s="150"/>
      <c r="Y560" s="150"/>
      <c r="Z560" s="150"/>
      <c r="AA560" s="150"/>
      <c r="AB560" s="150"/>
      <c r="AC560" s="150"/>
      <c r="AD560" s="150"/>
      <c r="AE560" s="150"/>
      <c r="AF560" s="150"/>
      <c r="AG560" s="150" t="s">
        <v>499</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44" t="s">
        <v>4115</v>
      </c>
      <c r="D561" s="245"/>
      <c r="E561" s="245"/>
      <c r="F561" s="245"/>
      <c r="G561" s="245"/>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314</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ht="22.5" outlineLevel="1" x14ac:dyDescent="0.2">
      <c r="A562" s="157"/>
      <c r="B562" s="158"/>
      <c r="C562" s="186" t="s">
        <v>4116</v>
      </c>
      <c r="D562" s="165"/>
      <c r="E562" s="166"/>
      <c r="F562" s="160"/>
      <c r="G562" s="160"/>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335</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86" t="s">
        <v>3855</v>
      </c>
      <c r="D563" s="165"/>
      <c r="E563" s="166"/>
      <c r="F563" s="160"/>
      <c r="G563" s="160"/>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335</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186" t="s">
        <v>92</v>
      </c>
      <c r="D564" s="165"/>
      <c r="E564" s="166">
        <v>1</v>
      </c>
      <c r="F564" s="160"/>
      <c r="G564" s="160"/>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335</v>
      </c>
      <c r="AH564" s="150">
        <v>0</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246"/>
      <c r="D565" s="247"/>
      <c r="E565" s="247"/>
      <c r="F565" s="247"/>
      <c r="G565" s="247"/>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315</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ht="33.75" outlineLevel="1" x14ac:dyDescent="0.2">
      <c r="A566" s="174">
        <v>139</v>
      </c>
      <c r="B566" s="175" t="s">
        <v>4117</v>
      </c>
      <c r="C566" s="185" t="s">
        <v>4118</v>
      </c>
      <c r="D566" s="176" t="s">
        <v>929</v>
      </c>
      <c r="E566" s="177">
        <v>3</v>
      </c>
      <c r="F566" s="178"/>
      <c r="G566" s="179">
        <f>ROUND(E566*F566,2)</f>
        <v>0</v>
      </c>
      <c r="H566" s="178"/>
      <c r="I566" s="179">
        <f>ROUND(E566*H566,2)</f>
        <v>0</v>
      </c>
      <c r="J566" s="178"/>
      <c r="K566" s="179">
        <f>ROUND(E566*J566,2)</f>
        <v>0</v>
      </c>
      <c r="L566" s="179">
        <v>21</v>
      </c>
      <c r="M566" s="179">
        <f>G566*(1+L566/100)</f>
        <v>0</v>
      </c>
      <c r="N566" s="179">
        <v>0</v>
      </c>
      <c r="O566" s="179">
        <f>ROUND(E566*N566,2)</f>
        <v>0</v>
      </c>
      <c r="P566" s="179">
        <v>0</v>
      </c>
      <c r="Q566" s="179">
        <f>ROUND(E566*P566,2)</f>
        <v>0</v>
      </c>
      <c r="R566" s="179"/>
      <c r="S566" s="179" t="s">
        <v>342</v>
      </c>
      <c r="T566" s="180" t="s">
        <v>311</v>
      </c>
      <c r="U566" s="160">
        <v>0</v>
      </c>
      <c r="V566" s="160">
        <f>ROUND(E566*U566,2)</f>
        <v>0</v>
      </c>
      <c r="W566" s="160"/>
      <c r="X566" s="150"/>
      <c r="Y566" s="150"/>
      <c r="Z566" s="150"/>
      <c r="AA566" s="150"/>
      <c r="AB566" s="150"/>
      <c r="AC566" s="150"/>
      <c r="AD566" s="150"/>
      <c r="AE566" s="150"/>
      <c r="AF566" s="150"/>
      <c r="AG566" s="150" t="s">
        <v>499</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244" t="s">
        <v>4119</v>
      </c>
      <c r="D567" s="245"/>
      <c r="E567" s="245"/>
      <c r="F567" s="245"/>
      <c r="G567" s="245"/>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314</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ht="22.5" outlineLevel="1" x14ac:dyDescent="0.2">
      <c r="A568" s="157"/>
      <c r="B568" s="158"/>
      <c r="C568" s="186" t="s">
        <v>4120</v>
      </c>
      <c r="D568" s="165"/>
      <c r="E568" s="166"/>
      <c r="F568" s="160"/>
      <c r="G568" s="160"/>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335</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86" t="s">
        <v>3855</v>
      </c>
      <c r="D569" s="165"/>
      <c r="E569" s="166"/>
      <c r="F569" s="160"/>
      <c r="G569" s="160"/>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335</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186" t="s">
        <v>132</v>
      </c>
      <c r="D570" s="165"/>
      <c r="E570" s="166">
        <v>3</v>
      </c>
      <c r="F570" s="160"/>
      <c r="G570" s="160"/>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335</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46"/>
      <c r="D571" s="247"/>
      <c r="E571" s="247"/>
      <c r="F571" s="247"/>
      <c r="G571" s="247"/>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315</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ht="33.75" outlineLevel="1" x14ac:dyDescent="0.2">
      <c r="A572" s="174">
        <v>140</v>
      </c>
      <c r="B572" s="175" t="s">
        <v>4121</v>
      </c>
      <c r="C572" s="185" t="s">
        <v>4122</v>
      </c>
      <c r="D572" s="176" t="s">
        <v>929</v>
      </c>
      <c r="E572" s="177">
        <v>5</v>
      </c>
      <c r="F572" s="178"/>
      <c r="G572" s="179">
        <f>ROUND(E572*F572,2)</f>
        <v>0</v>
      </c>
      <c r="H572" s="178"/>
      <c r="I572" s="179">
        <f>ROUND(E572*H572,2)</f>
        <v>0</v>
      </c>
      <c r="J572" s="178"/>
      <c r="K572" s="179">
        <f>ROUND(E572*J572,2)</f>
        <v>0</v>
      </c>
      <c r="L572" s="179">
        <v>21</v>
      </c>
      <c r="M572" s="179">
        <f>G572*(1+L572/100)</f>
        <v>0</v>
      </c>
      <c r="N572" s="179">
        <v>0</v>
      </c>
      <c r="O572" s="179">
        <f>ROUND(E572*N572,2)</f>
        <v>0</v>
      </c>
      <c r="P572" s="179">
        <v>0</v>
      </c>
      <c r="Q572" s="179">
        <f>ROUND(E572*P572,2)</f>
        <v>0</v>
      </c>
      <c r="R572" s="179"/>
      <c r="S572" s="179" t="s">
        <v>342</v>
      </c>
      <c r="T572" s="180" t="s">
        <v>311</v>
      </c>
      <c r="U572" s="160">
        <v>0</v>
      </c>
      <c r="V572" s="160">
        <f>ROUND(E572*U572,2)</f>
        <v>0</v>
      </c>
      <c r="W572" s="160"/>
      <c r="X572" s="150"/>
      <c r="Y572" s="150"/>
      <c r="Z572" s="150"/>
      <c r="AA572" s="150"/>
      <c r="AB572" s="150"/>
      <c r="AC572" s="150"/>
      <c r="AD572" s="150"/>
      <c r="AE572" s="150"/>
      <c r="AF572" s="150"/>
      <c r="AG572" s="150" t="s">
        <v>499</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244" t="s">
        <v>4119</v>
      </c>
      <c r="D573" s="245"/>
      <c r="E573" s="245"/>
      <c r="F573" s="245"/>
      <c r="G573" s="245"/>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314</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ht="22.5" outlineLevel="1" x14ac:dyDescent="0.2">
      <c r="A574" s="157"/>
      <c r="B574" s="158"/>
      <c r="C574" s="186" t="s">
        <v>4123</v>
      </c>
      <c r="D574" s="165"/>
      <c r="E574" s="166"/>
      <c r="F574" s="160"/>
      <c r="G574" s="160"/>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335</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186" t="s">
        <v>3855</v>
      </c>
      <c r="D575" s="165"/>
      <c r="E575" s="166"/>
      <c r="F575" s="160"/>
      <c r="G575" s="160"/>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335</v>
      </c>
      <c r="AH575" s="150">
        <v>0</v>
      </c>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186" t="s">
        <v>147</v>
      </c>
      <c r="D576" s="165"/>
      <c r="E576" s="166">
        <v>5</v>
      </c>
      <c r="F576" s="160"/>
      <c r="G576" s="160"/>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335</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46"/>
      <c r="D577" s="247"/>
      <c r="E577" s="247"/>
      <c r="F577" s="247"/>
      <c r="G577" s="247"/>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315</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74">
        <v>141</v>
      </c>
      <c r="B578" s="175" t="s">
        <v>4124</v>
      </c>
      <c r="C578" s="185" t="s">
        <v>4125</v>
      </c>
      <c r="D578" s="176" t="s">
        <v>929</v>
      </c>
      <c r="E578" s="177">
        <v>1</v>
      </c>
      <c r="F578" s="178"/>
      <c r="G578" s="179">
        <f>ROUND(E578*F578,2)</f>
        <v>0</v>
      </c>
      <c r="H578" s="178"/>
      <c r="I578" s="179">
        <f>ROUND(E578*H578,2)</f>
        <v>0</v>
      </c>
      <c r="J578" s="178"/>
      <c r="K578" s="179">
        <f>ROUND(E578*J578,2)</f>
        <v>0</v>
      </c>
      <c r="L578" s="179">
        <v>21</v>
      </c>
      <c r="M578" s="179">
        <f>G578*(1+L578/100)</f>
        <v>0</v>
      </c>
      <c r="N578" s="179">
        <v>0</v>
      </c>
      <c r="O578" s="179">
        <f>ROUND(E578*N578,2)</f>
        <v>0</v>
      </c>
      <c r="P578" s="179">
        <v>0</v>
      </c>
      <c r="Q578" s="179">
        <f>ROUND(E578*P578,2)</f>
        <v>0</v>
      </c>
      <c r="R578" s="179"/>
      <c r="S578" s="179" t="s">
        <v>342</v>
      </c>
      <c r="T578" s="180" t="s">
        <v>311</v>
      </c>
      <c r="U578" s="160">
        <v>0</v>
      </c>
      <c r="V578" s="160">
        <f>ROUND(E578*U578,2)</f>
        <v>0</v>
      </c>
      <c r="W578" s="160"/>
      <c r="X578" s="150"/>
      <c r="Y578" s="150"/>
      <c r="Z578" s="150"/>
      <c r="AA578" s="150"/>
      <c r="AB578" s="150"/>
      <c r="AC578" s="150"/>
      <c r="AD578" s="150"/>
      <c r="AE578" s="150"/>
      <c r="AF578" s="150"/>
      <c r="AG578" s="150" t="s">
        <v>499</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186" t="s">
        <v>3855</v>
      </c>
      <c r="D579" s="165"/>
      <c r="E579" s="166"/>
      <c r="F579" s="160"/>
      <c r="G579" s="160"/>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335</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186" t="s">
        <v>92</v>
      </c>
      <c r="D580" s="165"/>
      <c r="E580" s="166">
        <v>1</v>
      </c>
      <c r="F580" s="160"/>
      <c r="G580" s="160"/>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335</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46"/>
      <c r="D581" s="247"/>
      <c r="E581" s="247"/>
      <c r="F581" s="247"/>
      <c r="G581" s="247"/>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315</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x14ac:dyDescent="0.2">
      <c r="A582" s="168" t="s">
        <v>305</v>
      </c>
      <c r="B582" s="169" t="s">
        <v>147</v>
      </c>
      <c r="C582" s="184" t="s">
        <v>148</v>
      </c>
      <c r="D582" s="170"/>
      <c r="E582" s="171"/>
      <c r="F582" s="172"/>
      <c r="G582" s="172">
        <f>SUMIF(AG583:AG703,"&lt;&gt;NOR",G583:G703)</f>
        <v>0</v>
      </c>
      <c r="H582" s="172"/>
      <c r="I582" s="172">
        <f>SUM(I583:I703)</f>
        <v>0</v>
      </c>
      <c r="J582" s="172"/>
      <c r="K582" s="172">
        <f>SUM(K583:K703)</f>
        <v>0</v>
      </c>
      <c r="L582" s="172"/>
      <c r="M582" s="172">
        <f>SUM(M583:M703)</f>
        <v>0</v>
      </c>
      <c r="N582" s="172"/>
      <c r="O582" s="172">
        <f>SUM(O583:O703)</f>
        <v>0</v>
      </c>
      <c r="P582" s="172"/>
      <c r="Q582" s="172">
        <f>SUM(Q583:Q703)</f>
        <v>0</v>
      </c>
      <c r="R582" s="172"/>
      <c r="S582" s="172"/>
      <c r="T582" s="173"/>
      <c r="U582" s="167"/>
      <c r="V582" s="167">
        <f>SUM(V583:V703)</f>
        <v>0</v>
      </c>
      <c r="W582" s="167"/>
      <c r="AG582" t="s">
        <v>306</v>
      </c>
    </row>
    <row r="583" spans="1:60" ht="22.5" outlineLevel="1" x14ac:dyDescent="0.2">
      <c r="A583" s="174">
        <v>142</v>
      </c>
      <c r="B583" s="175" t="s">
        <v>2089</v>
      </c>
      <c r="C583" s="185" t="s">
        <v>4126</v>
      </c>
      <c r="D583" s="176" t="s">
        <v>929</v>
      </c>
      <c r="E583" s="177">
        <v>1</v>
      </c>
      <c r="F583" s="178"/>
      <c r="G583" s="179">
        <f>ROUND(E583*F583,2)</f>
        <v>0</v>
      </c>
      <c r="H583" s="178"/>
      <c r="I583" s="179">
        <f>ROUND(E583*H583,2)</f>
        <v>0</v>
      </c>
      <c r="J583" s="178"/>
      <c r="K583" s="179">
        <f>ROUND(E583*J583,2)</f>
        <v>0</v>
      </c>
      <c r="L583" s="179">
        <v>21</v>
      </c>
      <c r="M583" s="179">
        <f>G583*(1+L583/100)</f>
        <v>0</v>
      </c>
      <c r="N583" s="179">
        <v>0</v>
      </c>
      <c r="O583" s="179">
        <f>ROUND(E583*N583,2)</f>
        <v>0</v>
      </c>
      <c r="P583" s="179">
        <v>0</v>
      </c>
      <c r="Q583" s="179">
        <f>ROUND(E583*P583,2)</f>
        <v>0</v>
      </c>
      <c r="R583" s="179"/>
      <c r="S583" s="179" t="s">
        <v>342</v>
      </c>
      <c r="T583" s="180" t="s">
        <v>311</v>
      </c>
      <c r="U583" s="160">
        <v>0</v>
      </c>
      <c r="V583" s="160">
        <f>ROUND(E583*U583,2)</f>
        <v>0</v>
      </c>
      <c r="W583" s="160"/>
      <c r="X583" s="150"/>
      <c r="Y583" s="150"/>
      <c r="Z583" s="150"/>
      <c r="AA583" s="150"/>
      <c r="AB583" s="150"/>
      <c r="AC583" s="150"/>
      <c r="AD583" s="150"/>
      <c r="AE583" s="150"/>
      <c r="AF583" s="150"/>
      <c r="AG583" s="150" t="s">
        <v>499</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ht="22.5" outlineLevel="1" x14ac:dyDescent="0.2">
      <c r="A584" s="157"/>
      <c r="B584" s="158"/>
      <c r="C584" s="186" t="s">
        <v>3977</v>
      </c>
      <c r="D584" s="165"/>
      <c r="E584" s="166"/>
      <c r="F584" s="160"/>
      <c r="G584" s="160"/>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335</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ht="33.75" outlineLevel="1" x14ac:dyDescent="0.2">
      <c r="A585" s="157"/>
      <c r="B585" s="158"/>
      <c r="C585" s="186" t="s">
        <v>3978</v>
      </c>
      <c r="D585" s="165"/>
      <c r="E585" s="166"/>
      <c r="F585" s="160"/>
      <c r="G585" s="160"/>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335</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86" t="s">
        <v>3855</v>
      </c>
      <c r="D586" s="165"/>
      <c r="E586" s="166"/>
      <c r="F586" s="160"/>
      <c r="G586" s="160"/>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335</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186" t="s">
        <v>92</v>
      </c>
      <c r="D587" s="165"/>
      <c r="E587" s="166">
        <v>1</v>
      </c>
      <c r="F587" s="160"/>
      <c r="G587" s="160"/>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335</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246"/>
      <c r="D588" s="247"/>
      <c r="E588" s="247"/>
      <c r="F588" s="247"/>
      <c r="G588" s="247"/>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315</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ht="22.5" outlineLevel="1" x14ac:dyDescent="0.2">
      <c r="A589" s="174">
        <v>143</v>
      </c>
      <c r="B589" s="175" t="s">
        <v>4127</v>
      </c>
      <c r="C589" s="185" t="s">
        <v>4128</v>
      </c>
      <c r="D589" s="176" t="s">
        <v>929</v>
      </c>
      <c r="E589" s="177">
        <v>1</v>
      </c>
      <c r="F589" s="178"/>
      <c r="G589" s="179">
        <f>ROUND(E589*F589,2)</f>
        <v>0</v>
      </c>
      <c r="H589" s="178"/>
      <c r="I589" s="179">
        <f>ROUND(E589*H589,2)</f>
        <v>0</v>
      </c>
      <c r="J589" s="178"/>
      <c r="K589" s="179">
        <f>ROUND(E589*J589,2)</f>
        <v>0</v>
      </c>
      <c r="L589" s="179">
        <v>21</v>
      </c>
      <c r="M589" s="179">
        <f>G589*(1+L589/100)</f>
        <v>0</v>
      </c>
      <c r="N589" s="179">
        <v>0</v>
      </c>
      <c r="O589" s="179">
        <f>ROUND(E589*N589,2)</f>
        <v>0</v>
      </c>
      <c r="P589" s="179">
        <v>0</v>
      </c>
      <c r="Q589" s="179">
        <f>ROUND(E589*P589,2)</f>
        <v>0</v>
      </c>
      <c r="R589" s="179"/>
      <c r="S589" s="179" t="s">
        <v>342</v>
      </c>
      <c r="T589" s="180" t="s">
        <v>311</v>
      </c>
      <c r="U589" s="160">
        <v>0</v>
      </c>
      <c r="V589" s="160">
        <f>ROUND(E589*U589,2)</f>
        <v>0</v>
      </c>
      <c r="W589" s="160"/>
      <c r="X589" s="150"/>
      <c r="Y589" s="150"/>
      <c r="Z589" s="150"/>
      <c r="AA589" s="150"/>
      <c r="AB589" s="150"/>
      <c r="AC589" s="150"/>
      <c r="AD589" s="150"/>
      <c r="AE589" s="150"/>
      <c r="AF589" s="150"/>
      <c r="AG589" s="150" t="s">
        <v>499</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ht="33.75" outlineLevel="1" x14ac:dyDescent="0.2">
      <c r="A590" s="157"/>
      <c r="B590" s="158"/>
      <c r="C590" s="186" t="s">
        <v>4129</v>
      </c>
      <c r="D590" s="165"/>
      <c r="E590" s="166"/>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335</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186" t="s">
        <v>3855</v>
      </c>
      <c r="D591" s="165"/>
      <c r="E591" s="166"/>
      <c r="F591" s="160"/>
      <c r="G591" s="160"/>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335</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186" t="s">
        <v>92</v>
      </c>
      <c r="D592" s="165"/>
      <c r="E592" s="166">
        <v>1</v>
      </c>
      <c r="F592" s="160"/>
      <c r="G592" s="160"/>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335</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6"/>
      <c r="D593" s="247"/>
      <c r="E593" s="247"/>
      <c r="F593" s="247"/>
      <c r="G593" s="247"/>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315</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33.75" outlineLevel="1" x14ac:dyDescent="0.2">
      <c r="A594" s="174">
        <v>144</v>
      </c>
      <c r="B594" s="175" t="s">
        <v>4130</v>
      </c>
      <c r="C594" s="185" t="s">
        <v>4029</v>
      </c>
      <c r="D594" s="176" t="s">
        <v>929</v>
      </c>
      <c r="E594" s="177">
        <v>1</v>
      </c>
      <c r="F594" s="178"/>
      <c r="G594" s="179">
        <f>ROUND(E594*F594,2)</f>
        <v>0</v>
      </c>
      <c r="H594" s="178"/>
      <c r="I594" s="179">
        <f>ROUND(E594*H594,2)</f>
        <v>0</v>
      </c>
      <c r="J594" s="178"/>
      <c r="K594" s="179">
        <f>ROUND(E594*J594,2)</f>
        <v>0</v>
      </c>
      <c r="L594" s="179">
        <v>21</v>
      </c>
      <c r="M594" s="179">
        <f>G594*(1+L594/100)</f>
        <v>0</v>
      </c>
      <c r="N594" s="179">
        <v>0</v>
      </c>
      <c r="O594" s="179">
        <f>ROUND(E594*N594,2)</f>
        <v>0</v>
      </c>
      <c r="P594" s="179">
        <v>0</v>
      </c>
      <c r="Q594" s="179">
        <f>ROUND(E594*P594,2)</f>
        <v>0</v>
      </c>
      <c r="R594" s="179"/>
      <c r="S594" s="179" t="s">
        <v>342</v>
      </c>
      <c r="T594" s="180" t="s">
        <v>311</v>
      </c>
      <c r="U594" s="160">
        <v>0</v>
      </c>
      <c r="V594" s="160">
        <f>ROUND(E594*U594,2)</f>
        <v>0</v>
      </c>
      <c r="W594" s="160"/>
      <c r="X594" s="150"/>
      <c r="Y594" s="150"/>
      <c r="Z594" s="150"/>
      <c r="AA594" s="150"/>
      <c r="AB594" s="150"/>
      <c r="AC594" s="150"/>
      <c r="AD594" s="150"/>
      <c r="AE594" s="150"/>
      <c r="AF594" s="150"/>
      <c r="AG594" s="150" t="s">
        <v>499</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4" t="s">
        <v>4030</v>
      </c>
      <c r="D595" s="245"/>
      <c r="E595" s="245"/>
      <c r="F595" s="245"/>
      <c r="G595" s="245"/>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314</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186" t="s">
        <v>3855</v>
      </c>
      <c r="D596" s="165"/>
      <c r="E596" s="166"/>
      <c r="F596" s="160"/>
      <c r="G596" s="160"/>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335</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6" t="s">
        <v>92</v>
      </c>
      <c r="D597" s="165"/>
      <c r="E597" s="166">
        <v>1</v>
      </c>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335</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6"/>
      <c r="D598" s="247"/>
      <c r="E598" s="247"/>
      <c r="F598" s="247"/>
      <c r="G598" s="247"/>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315</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74">
        <v>145</v>
      </c>
      <c r="B599" s="175" t="s">
        <v>4131</v>
      </c>
      <c r="C599" s="185" t="s">
        <v>4132</v>
      </c>
      <c r="D599" s="176" t="s">
        <v>929</v>
      </c>
      <c r="E599" s="177">
        <v>2</v>
      </c>
      <c r="F599" s="178"/>
      <c r="G599" s="179">
        <f>ROUND(E599*F599,2)</f>
        <v>0</v>
      </c>
      <c r="H599" s="178"/>
      <c r="I599" s="179">
        <f>ROUND(E599*H599,2)</f>
        <v>0</v>
      </c>
      <c r="J599" s="178"/>
      <c r="K599" s="179">
        <f>ROUND(E599*J599,2)</f>
        <v>0</v>
      </c>
      <c r="L599" s="179">
        <v>21</v>
      </c>
      <c r="M599" s="179">
        <f>G599*(1+L599/100)</f>
        <v>0</v>
      </c>
      <c r="N599" s="179">
        <v>0</v>
      </c>
      <c r="O599" s="179">
        <f>ROUND(E599*N599,2)</f>
        <v>0</v>
      </c>
      <c r="P599" s="179">
        <v>0</v>
      </c>
      <c r="Q599" s="179">
        <f>ROUND(E599*P599,2)</f>
        <v>0</v>
      </c>
      <c r="R599" s="179"/>
      <c r="S599" s="179" t="s">
        <v>342</v>
      </c>
      <c r="T599" s="180" t="s">
        <v>311</v>
      </c>
      <c r="U599" s="160">
        <v>0</v>
      </c>
      <c r="V599" s="160">
        <f>ROUND(E599*U599,2)</f>
        <v>0</v>
      </c>
      <c r="W599" s="160"/>
      <c r="X599" s="150"/>
      <c r="Y599" s="150"/>
      <c r="Z599" s="150"/>
      <c r="AA599" s="150"/>
      <c r="AB599" s="150"/>
      <c r="AC599" s="150"/>
      <c r="AD599" s="150"/>
      <c r="AE599" s="150"/>
      <c r="AF599" s="150"/>
      <c r="AG599" s="150" t="s">
        <v>499</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186" t="s">
        <v>3855</v>
      </c>
      <c r="D600" s="165"/>
      <c r="E600" s="166"/>
      <c r="F600" s="160"/>
      <c r="G600" s="160"/>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335</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186" t="s">
        <v>122</v>
      </c>
      <c r="D601" s="165"/>
      <c r="E601" s="166">
        <v>2</v>
      </c>
      <c r="F601" s="160"/>
      <c r="G601" s="160"/>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335</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246"/>
      <c r="D602" s="247"/>
      <c r="E602" s="247"/>
      <c r="F602" s="247"/>
      <c r="G602" s="247"/>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315</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74">
        <v>146</v>
      </c>
      <c r="B603" s="175" t="s">
        <v>4133</v>
      </c>
      <c r="C603" s="185" t="s">
        <v>4084</v>
      </c>
      <c r="D603" s="176" t="s">
        <v>929</v>
      </c>
      <c r="E603" s="177">
        <v>5</v>
      </c>
      <c r="F603" s="178"/>
      <c r="G603" s="179">
        <f>ROUND(E603*F603,2)</f>
        <v>0</v>
      </c>
      <c r="H603" s="178"/>
      <c r="I603" s="179">
        <f>ROUND(E603*H603,2)</f>
        <v>0</v>
      </c>
      <c r="J603" s="178"/>
      <c r="K603" s="179">
        <f>ROUND(E603*J603,2)</f>
        <v>0</v>
      </c>
      <c r="L603" s="179">
        <v>21</v>
      </c>
      <c r="M603" s="179">
        <f>G603*(1+L603/100)</f>
        <v>0</v>
      </c>
      <c r="N603" s="179">
        <v>0</v>
      </c>
      <c r="O603" s="179">
        <f>ROUND(E603*N603,2)</f>
        <v>0</v>
      </c>
      <c r="P603" s="179">
        <v>0</v>
      </c>
      <c r="Q603" s="179">
        <f>ROUND(E603*P603,2)</f>
        <v>0</v>
      </c>
      <c r="R603" s="179"/>
      <c r="S603" s="179" t="s">
        <v>342</v>
      </c>
      <c r="T603" s="180" t="s">
        <v>311</v>
      </c>
      <c r="U603" s="160">
        <v>0</v>
      </c>
      <c r="V603" s="160">
        <f>ROUND(E603*U603,2)</f>
        <v>0</v>
      </c>
      <c r="W603" s="160"/>
      <c r="X603" s="150"/>
      <c r="Y603" s="150"/>
      <c r="Z603" s="150"/>
      <c r="AA603" s="150"/>
      <c r="AB603" s="150"/>
      <c r="AC603" s="150"/>
      <c r="AD603" s="150"/>
      <c r="AE603" s="150"/>
      <c r="AF603" s="150"/>
      <c r="AG603" s="150" t="s">
        <v>499</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186" t="s">
        <v>3855</v>
      </c>
      <c r="D604" s="165"/>
      <c r="E604" s="166"/>
      <c r="F604" s="160"/>
      <c r="G604" s="160"/>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335</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6" t="s">
        <v>147</v>
      </c>
      <c r="D605" s="165"/>
      <c r="E605" s="166">
        <v>5</v>
      </c>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335</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6"/>
      <c r="D606" s="247"/>
      <c r="E606" s="247"/>
      <c r="F606" s="247"/>
      <c r="G606" s="247"/>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315</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74">
        <v>147</v>
      </c>
      <c r="B607" s="175" t="s">
        <v>4134</v>
      </c>
      <c r="C607" s="185" t="s">
        <v>3860</v>
      </c>
      <c r="D607" s="176" t="s">
        <v>929</v>
      </c>
      <c r="E607" s="177">
        <v>1</v>
      </c>
      <c r="F607" s="178"/>
      <c r="G607" s="179">
        <f>ROUND(E607*F607,2)</f>
        <v>0</v>
      </c>
      <c r="H607" s="178"/>
      <c r="I607" s="179">
        <f>ROUND(E607*H607,2)</f>
        <v>0</v>
      </c>
      <c r="J607" s="178"/>
      <c r="K607" s="179">
        <f>ROUND(E607*J607,2)</f>
        <v>0</v>
      </c>
      <c r="L607" s="179">
        <v>21</v>
      </c>
      <c r="M607" s="179">
        <f>G607*(1+L607/100)</f>
        <v>0</v>
      </c>
      <c r="N607" s="179">
        <v>0</v>
      </c>
      <c r="O607" s="179">
        <f>ROUND(E607*N607,2)</f>
        <v>0</v>
      </c>
      <c r="P607" s="179">
        <v>0</v>
      </c>
      <c r="Q607" s="179">
        <f>ROUND(E607*P607,2)</f>
        <v>0</v>
      </c>
      <c r="R607" s="179"/>
      <c r="S607" s="179" t="s">
        <v>342</v>
      </c>
      <c r="T607" s="180" t="s">
        <v>311</v>
      </c>
      <c r="U607" s="160">
        <v>0</v>
      </c>
      <c r="V607" s="160">
        <f>ROUND(E607*U607,2)</f>
        <v>0</v>
      </c>
      <c r="W607" s="160"/>
      <c r="X607" s="150"/>
      <c r="Y607" s="150"/>
      <c r="Z607" s="150"/>
      <c r="AA607" s="150"/>
      <c r="AB607" s="150"/>
      <c r="AC607" s="150"/>
      <c r="AD607" s="150"/>
      <c r="AE607" s="150"/>
      <c r="AF607" s="150"/>
      <c r="AG607" s="150" t="s">
        <v>499</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186" t="s">
        <v>3855</v>
      </c>
      <c r="D608" s="165"/>
      <c r="E608" s="166"/>
      <c r="F608" s="160"/>
      <c r="G608" s="160"/>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335</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186" t="s">
        <v>92</v>
      </c>
      <c r="D609" s="165"/>
      <c r="E609" s="166">
        <v>1</v>
      </c>
      <c r="F609" s="160"/>
      <c r="G609" s="1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335</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246"/>
      <c r="D610" s="247"/>
      <c r="E610" s="247"/>
      <c r="F610" s="247"/>
      <c r="G610" s="247"/>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315</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74">
        <v>148</v>
      </c>
      <c r="B611" s="175" t="s">
        <v>4135</v>
      </c>
      <c r="C611" s="185" t="s">
        <v>4048</v>
      </c>
      <c r="D611" s="176" t="s">
        <v>929</v>
      </c>
      <c r="E611" s="177">
        <v>1</v>
      </c>
      <c r="F611" s="178"/>
      <c r="G611" s="179">
        <f>ROUND(E611*F611,2)</f>
        <v>0</v>
      </c>
      <c r="H611" s="178"/>
      <c r="I611" s="179">
        <f>ROUND(E611*H611,2)</f>
        <v>0</v>
      </c>
      <c r="J611" s="178"/>
      <c r="K611" s="179">
        <f>ROUND(E611*J611,2)</f>
        <v>0</v>
      </c>
      <c r="L611" s="179">
        <v>21</v>
      </c>
      <c r="M611" s="179">
        <f>G611*(1+L611/100)</f>
        <v>0</v>
      </c>
      <c r="N611" s="179">
        <v>0</v>
      </c>
      <c r="O611" s="179">
        <f>ROUND(E611*N611,2)</f>
        <v>0</v>
      </c>
      <c r="P611" s="179">
        <v>0</v>
      </c>
      <c r="Q611" s="179">
        <f>ROUND(E611*P611,2)</f>
        <v>0</v>
      </c>
      <c r="R611" s="179"/>
      <c r="S611" s="179" t="s">
        <v>342</v>
      </c>
      <c r="T611" s="180" t="s">
        <v>311</v>
      </c>
      <c r="U611" s="160">
        <v>0</v>
      </c>
      <c r="V611" s="160">
        <f>ROUND(E611*U611,2)</f>
        <v>0</v>
      </c>
      <c r="W611" s="160"/>
      <c r="X611" s="150"/>
      <c r="Y611" s="150"/>
      <c r="Z611" s="150"/>
      <c r="AA611" s="150"/>
      <c r="AB611" s="150"/>
      <c r="AC611" s="150"/>
      <c r="AD611" s="150"/>
      <c r="AE611" s="150"/>
      <c r="AF611" s="150"/>
      <c r="AG611" s="150" t="s">
        <v>499</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186" t="s">
        <v>3855</v>
      </c>
      <c r="D612" s="165"/>
      <c r="E612" s="166"/>
      <c r="F612" s="160"/>
      <c r="G612" s="160"/>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335</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186" t="s">
        <v>92</v>
      </c>
      <c r="D613" s="165"/>
      <c r="E613" s="166">
        <v>1</v>
      </c>
      <c r="F613" s="160"/>
      <c r="G613" s="160"/>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335</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246"/>
      <c r="D614" s="247"/>
      <c r="E614" s="247"/>
      <c r="F614" s="247"/>
      <c r="G614" s="247"/>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315</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74">
        <v>149</v>
      </c>
      <c r="B615" s="175" t="s">
        <v>4136</v>
      </c>
      <c r="C615" s="185" t="s">
        <v>3967</v>
      </c>
      <c r="D615" s="176" t="s">
        <v>929</v>
      </c>
      <c r="E615" s="177">
        <v>2</v>
      </c>
      <c r="F615" s="178"/>
      <c r="G615" s="179">
        <f>ROUND(E615*F615,2)</f>
        <v>0</v>
      </c>
      <c r="H615" s="178"/>
      <c r="I615" s="179">
        <f>ROUND(E615*H615,2)</f>
        <v>0</v>
      </c>
      <c r="J615" s="178"/>
      <c r="K615" s="179">
        <f>ROUND(E615*J615,2)</f>
        <v>0</v>
      </c>
      <c r="L615" s="179">
        <v>21</v>
      </c>
      <c r="M615" s="179">
        <f>G615*(1+L615/100)</f>
        <v>0</v>
      </c>
      <c r="N615" s="179">
        <v>0</v>
      </c>
      <c r="O615" s="179">
        <f>ROUND(E615*N615,2)</f>
        <v>0</v>
      </c>
      <c r="P615" s="179">
        <v>0</v>
      </c>
      <c r="Q615" s="179">
        <f>ROUND(E615*P615,2)</f>
        <v>0</v>
      </c>
      <c r="R615" s="179"/>
      <c r="S615" s="179" t="s">
        <v>342</v>
      </c>
      <c r="T615" s="180" t="s">
        <v>311</v>
      </c>
      <c r="U615" s="160">
        <v>0</v>
      </c>
      <c r="V615" s="160">
        <f>ROUND(E615*U615,2)</f>
        <v>0</v>
      </c>
      <c r="W615" s="160"/>
      <c r="X615" s="150"/>
      <c r="Y615" s="150"/>
      <c r="Z615" s="150"/>
      <c r="AA615" s="150"/>
      <c r="AB615" s="150"/>
      <c r="AC615" s="150"/>
      <c r="AD615" s="150"/>
      <c r="AE615" s="150"/>
      <c r="AF615" s="150"/>
      <c r="AG615" s="150" t="s">
        <v>499</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86" t="s">
        <v>3855</v>
      </c>
      <c r="D616" s="165"/>
      <c r="E616" s="166"/>
      <c r="F616" s="160"/>
      <c r="G616" s="1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335</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186" t="s">
        <v>122</v>
      </c>
      <c r="D617" s="165"/>
      <c r="E617" s="166">
        <v>2</v>
      </c>
      <c r="F617" s="160"/>
      <c r="G617" s="160"/>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335</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46"/>
      <c r="D618" s="247"/>
      <c r="E618" s="247"/>
      <c r="F618" s="247"/>
      <c r="G618" s="247"/>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315</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74">
        <v>150</v>
      </c>
      <c r="B619" s="175" t="s">
        <v>4137</v>
      </c>
      <c r="C619" s="185" t="s">
        <v>4053</v>
      </c>
      <c r="D619" s="176" t="s">
        <v>929</v>
      </c>
      <c r="E619" s="177">
        <v>1</v>
      </c>
      <c r="F619" s="178"/>
      <c r="G619" s="179">
        <f>ROUND(E619*F619,2)</f>
        <v>0</v>
      </c>
      <c r="H619" s="178"/>
      <c r="I619" s="179">
        <f>ROUND(E619*H619,2)</f>
        <v>0</v>
      </c>
      <c r="J619" s="178"/>
      <c r="K619" s="179">
        <f>ROUND(E619*J619,2)</f>
        <v>0</v>
      </c>
      <c r="L619" s="179">
        <v>21</v>
      </c>
      <c r="M619" s="179">
        <f>G619*(1+L619/100)</f>
        <v>0</v>
      </c>
      <c r="N619" s="179">
        <v>0</v>
      </c>
      <c r="O619" s="179">
        <f>ROUND(E619*N619,2)</f>
        <v>0</v>
      </c>
      <c r="P619" s="179">
        <v>0</v>
      </c>
      <c r="Q619" s="179">
        <f>ROUND(E619*P619,2)</f>
        <v>0</v>
      </c>
      <c r="R619" s="179"/>
      <c r="S619" s="179" t="s">
        <v>342</v>
      </c>
      <c r="T619" s="180" t="s">
        <v>311</v>
      </c>
      <c r="U619" s="160">
        <v>0</v>
      </c>
      <c r="V619" s="160">
        <f>ROUND(E619*U619,2)</f>
        <v>0</v>
      </c>
      <c r="W619" s="160"/>
      <c r="X619" s="150"/>
      <c r="Y619" s="150"/>
      <c r="Z619" s="150"/>
      <c r="AA619" s="150"/>
      <c r="AB619" s="150"/>
      <c r="AC619" s="150"/>
      <c r="AD619" s="150"/>
      <c r="AE619" s="150"/>
      <c r="AF619" s="150"/>
      <c r="AG619" s="150" t="s">
        <v>499</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186" t="s">
        <v>3855</v>
      </c>
      <c r="D620" s="165"/>
      <c r="E620" s="166"/>
      <c r="F620" s="160"/>
      <c r="G620" s="160"/>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335</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186" t="s">
        <v>92</v>
      </c>
      <c r="D621" s="165"/>
      <c r="E621" s="166">
        <v>1</v>
      </c>
      <c r="F621" s="160"/>
      <c r="G621" s="160"/>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335</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46"/>
      <c r="D622" s="247"/>
      <c r="E622" s="247"/>
      <c r="F622" s="247"/>
      <c r="G622" s="247"/>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315</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74">
        <v>151</v>
      </c>
      <c r="B623" s="175" t="s">
        <v>4138</v>
      </c>
      <c r="C623" s="185" t="s">
        <v>4139</v>
      </c>
      <c r="D623" s="176" t="s">
        <v>929</v>
      </c>
      <c r="E623" s="177">
        <v>1</v>
      </c>
      <c r="F623" s="178"/>
      <c r="G623" s="179">
        <f>ROUND(E623*F623,2)</f>
        <v>0</v>
      </c>
      <c r="H623" s="178"/>
      <c r="I623" s="179">
        <f>ROUND(E623*H623,2)</f>
        <v>0</v>
      </c>
      <c r="J623" s="178"/>
      <c r="K623" s="179">
        <f>ROUND(E623*J623,2)</f>
        <v>0</v>
      </c>
      <c r="L623" s="179">
        <v>21</v>
      </c>
      <c r="M623" s="179">
        <f>G623*(1+L623/100)</f>
        <v>0</v>
      </c>
      <c r="N623" s="179">
        <v>0</v>
      </c>
      <c r="O623" s="179">
        <f>ROUND(E623*N623,2)</f>
        <v>0</v>
      </c>
      <c r="P623" s="179">
        <v>0</v>
      </c>
      <c r="Q623" s="179">
        <f>ROUND(E623*P623,2)</f>
        <v>0</v>
      </c>
      <c r="R623" s="179"/>
      <c r="S623" s="179" t="s">
        <v>342</v>
      </c>
      <c r="T623" s="180" t="s">
        <v>311</v>
      </c>
      <c r="U623" s="160">
        <v>0</v>
      </c>
      <c r="V623" s="160">
        <f>ROUND(E623*U623,2)</f>
        <v>0</v>
      </c>
      <c r="W623" s="160"/>
      <c r="X623" s="150"/>
      <c r="Y623" s="150"/>
      <c r="Z623" s="150"/>
      <c r="AA623" s="150"/>
      <c r="AB623" s="150"/>
      <c r="AC623" s="150"/>
      <c r="AD623" s="150"/>
      <c r="AE623" s="150"/>
      <c r="AF623" s="150"/>
      <c r="AG623" s="150" t="s">
        <v>499</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86" t="s">
        <v>3855</v>
      </c>
      <c r="D624" s="165"/>
      <c r="E624" s="166"/>
      <c r="F624" s="160"/>
      <c r="G624" s="160"/>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335</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86" t="s">
        <v>92</v>
      </c>
      <c r="D625" s="165"/>
      <c r="E625" s="166">
        <v>1</v>
      </c>
      <c r="F625" s="160"/>
      <c r="G625" s="160"/>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335</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46"/>
      <c r="D626" s="247"/>
      <c r="E626" s="247"/>
      <c r="F626" s="247"/>
      <c r="G626" s="247"/>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315</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74">
        <v>152</v>
      </c>
      <c r="B627" s="175" t="s">
        <v>4140</v>
      </c>
      <c r="C627" s="185" t="s">
        <v>4141</v>
      </c>
      <c r="D627" s="176" t="s">
        <v>929</v>
      </c>
      <c r="E627" s="177">
        <v>1</v>
      </c>
      <c r="F627" s="178"/>
      <c r="G627" s="179">
        <f>ROUND(E627*F627,2)</f>
        <v>0</v>
      </c>
      <c r="H627" s="178"/>
      <c r="I627" s="179">
        <f>ROUND(E627*H627,2)</f>
        <v>0</v>
      </c>
      <c r="J627" s="178"/>
      <c r="K627" s="179">
        <f>ROUND(E627*J627,2)</f>
        <v>0</v>
      </c>
      <c r="L627" s="179">
        <v>21</v>
      </c>
      <c r="M627" s="179">
        <f>G627*(1+L627/100)</f>
        <v>0</v>
      </c>
      <c r="N627" s="179">
        <v>0</v>
      </c>
      <c r="O627" s="179">
        <f>ROUND(E627*N627,2)</f>
        <v>0</v>
      </c>
      <c r="P627" s="179">
        <v>0</v>
      </c>
      <c r="Q627" s="179">
        <f>ROUND(E627*P627,2)</f>
        <v>0</v>
      </c>
      <c r="R627" s="179"/>
      <c r="S627" s="179" t="s">
        <v>342</v>
      </c>
      <c r="T627" s="180" t="s">
        <v>311</v>
      </c>
      <c r="U627" s="160">
        <v>0</v>
      </c>
      <c r="V627" s="160">
        <f>ROUND(E627*U627,2)</f>
        <v>0</v>
      </c>
      <c r="W627" s="160"/>
      <c r="X627" s="150"/>
      <c r="Y627" s="150"/>
      <c r="Z627" s="150"/>
      <c r="AA627" s="150"/>
      <c r="AB627" s="150"/>
      <c r="AC627" s="150"/>
      <c r="AD627" s="150"/>
      <c r="AE627" s="150"/>
      <c r="AF627" s="150"/>
      <c r="AG627" s="150" t="s">
        <v>499</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186" t="s">
        <v>3855</v>
      </c>
      <c r="D628" s="165"/>
      <c r="E628" s="166"/>
      <c r="F628" s="160"/>
      <c r="G628" s="160"/>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335</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186" t="s">
        <v>92</v>
      </c>
      <c r="D629" s="165"/>
      <c r="E629" s="166">
        <v>1</v>
      </c>
      <c r="F629" s="160"/>
      <c r="G629" s="160"/>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335</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46"/>
      <c r="D630" s="247"/>
      <c r="E630" s="247"/>
      <c r="F630" s="247"/>
      <c r="G630" s="247"/>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315</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ht="22.5" outlineLevel="1" x14ac:dyDescent="0.2">
      <c r="A631" s="174">
        <v>153</v>
      </c>
      <c r="B631" s="175" t="s">
        <v>2090</v>
      </c>
      <c r="C631" s="185" t="s">
        <v>4142</v>
      </c>
      <c r="D631" s="176" t="s">
        <v>929</v>
      </c>
      <c r="E631" s="177">
        <v>3</v>
      </c>
      <c r="F631" s="178"/>
      <c r="G631" s="179">
        <f>ROUND(E631*F631,2)</f>
        <v>0</v>
      </c>
      <c r="H631" s="178"/>
      <c r="I631" s="179">
        <f>ROUND(E631*H631,2)</f>
        <v>0</v>
      </c>
      <c r="J631" s="178"/>
      <c r="K631" s="179">
        <f>ROUND(E631*J631,2)</f>
        <v>0</v>
      </c>
      <c r="L631" s="179">
        <v>21</v>
      </c>
      <c r="M631" s="179">
        <f>G631*(1+L631/100)</f>
        <v>0</v>
      </c>
      <c r="N631" s="179">
        <v>0</v>
      </c>
      <c r="O631" s="179">
        <f>ROUND(E631*N631,2)</f>
        <v>0</v>
      </c>
      <c r="P631" s="179">
        <v>0</v>
      </c>
      <c r="Q631" s="179">
        <f>ROUND(E631*P631,2)</f>
        <v>0</v>
      </c>
      <c r="R631" s="179"/>
      <c r="S631" s="179" t="s">
        <v>342</v>
      </c>
      <c r="T631" s="180" t="s">
        <v>311</v>
      </c>
      <c r="U631" s="160">
        <v>0</v>
      </c>
      <c r="V631" s="160">
        <f>ROUND(E631*U631,2)</f>
        <v>0</v>
      </c>
      <c r="W631" s="160"/>
      <c r="X631" s="150"/>
      <c r="Y631" s="150"/>
      <c r="Z631" s="150"/>
      <c r="AA631" s="150"/>
      <c r="AB631" s="150"/>
      <c r="AC631" s="150"/>
      <c r="AD631" s="150"/>
      <c r="AE631" s="150"/>
      <c r="AF631" s="150"/>
      <c r="AG631" s="150" t="s">
        <v>499</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86" t="s">
        <v>3855</v>
      </c>
      <c r="D632" s="165"/>
      <c r="E632" s="166"/>
      <c r="F632" s="160"/>
      <c r="G632" s="1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335</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86" t="s">
        <v>132</v>
      </c>
      <c r="D633" s="165"/>
      <c r="E633" s="166">
        <v>3</v>
      </c>
      <c r="F633" s="160"/>
      <c r="G633" s="160"/>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335</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246"/>
      <c r="D634" s="247"/>
      <c r="E634" s="247"/>
      <c r="F634" s="247"/>
      <c r="G634" s="247"/>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315</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ht="33.75" outlineLevel="1" x14ac:dyDescent="0.2">
      <c r="A635" s="174">
        <v>154</v>
      </c>
      <c r="B635" s="175" t="s">
        <v>4143</v>
      </c>
      <c r="C635" s="185" t="s">
        <v>4144</v>
      </c>
      <c r="D635" s="176" t="s">
        <v>929</v>
      </c>
      <c r="E635" s="177">
        <v>1</v>
      </c>
      <c r="F635" s="178"/>
      <c r="G635" s="179">
        <f>ROUND(E635*F635,2)</f>
        <v>0</v>
      </c>
      <c r="H635" s="178"/>
      <c r="I635" s="179">
        <f>ROUND(E635*H635,2)</f>
        <v>0</v>
      </c>
      <c r="J635" s="178"/>
      <c r="K635" s="179">
        <f>ROUND(E635*J635,2)</f>
        <v>0</v>
      </c>
      <c r="L635" s="179">
        <v>21</v>
      </c>
      <c r="M635" s="179">
        <f>G635*(1+L635/100)</f>
        <v>0</v>
      </c>
      <c r="N635" s="179">
        <v>0</v>
      </c>
      <c r="O635" s="179">
        <f>ROUND(E635*N635,2)</f>
        <v>0</v>
      </c>
      <c r="P635" s="179">
        <v>0</v>
      </c>
      <c r="Q635" s="179">
        <f>ROUND(E635*P635,2)</f>
        <v>0</v>
      </c>
      <c r="R635" s="179"/>
      <c r="S635" s="179" t="s">
        <v>342</v>
      </c>
      <c r="T635" s="180" t="s">
        <v>311</v>
      </c>
      <c r="U635" s="160">
        <v>0</v>
      </c>
      <c r="V635" s="160">
        <f>ROUND(E635*U635,2)</f>
        <v>0</v>
      </c>
      <c r="W635" s="160"/>
      <c r="X635" s="150"/>
      <c r="Y635" s="150"/>
      <c r="Z635" s="150"/>
      <c r="AA635" s="150"/>
      <c r="AB635" s="150"/>
      <c r="AC635" s="150"/>
      <c r="AD635" s="150"/>
      <c r="AE635" s="150"/>
      <c r="AF635" s="150"/>
      <c r="AG635" s="150" t="s">
        <v>499</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44" t="s">
        <v>3889</v>
      </c>
      <c r="D636" s="245"/>
      <c r="E636" s="245"/>
      <c r="F636" s="245"/>
      <c r="G636" s="245"/>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314</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186" t="s">
        <v>3855</v>
      </c>
      <c r="D637" s="165"/>
      <c r="E637" s="166"/>
      <c r="F637" s="160"/>
      <c r="G637" s="160"/>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335</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6" t="s">
        <v>92</v>
      </c>
      <c r="D638" s="165"/>
      <c r="E638" s="166">
        <v>1</v>
      </c>
      <c r="F638" s="160"/>
      <c r="G638" s="160"/>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335</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246"/>
      <c r="D639" s="247"/>
      <c r="E639" s="247"/>
      <c r="F639" s="247"/>
      <c r="G639" s="247"/>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315</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ht="33.75" outlineLevel="1" x14ac:dyDescent="0.2">
      <c r="A640" s="174">
        <v>155</v>
      </c>
      <c r="B640" s="175" t="s">
        <v>4145</v>
      </c>
      <c r="C640" s="185" t="s">
        <v>4146</v>
      </c>
      <c r="D640" s="176" t="s">
        <v>929</v>
      </c>
      <c r="E640" s="177">
        <v>1</v>
      </c>
      <c r="F640" s="178"/>
      <c r="G640" s="179">
        <f>ROUND(E640*F640,2)</f>
        <v>0</v>
      </c>
      <c r="H640" s="178"/>
      <c r="I640" s="179">
        <f>ROUND(E640*H640,2)</f>
        <v>0</v>
      </c>
      <c r="J640" s="178"/>
      <c r="K640" s="179">
        <f>ROUND(E640*J640,2)</f>
        <v>0</v>
      </c>
      <c r="L640" s="179">
        <v>21</v>
      </c>
      <c r="M640" s="179">
        <f>G640*(1+L640/100)</f>
        <v>0</v>
      </c>
      <c r="N640" s="179">
        <v>0</v>
      </c>
      <c r="O640" s="179">
        <f>ROUND(E640*N640,2)</f>
        <v>0</v>
      </c>
      <c r="P640" s="179">
        <v>0</v>
      </c>
      <c r="Q640" s="179">
        <f>ROUND(E640*P640,2)</f>
        <v>0</v>
      </c>
      <c r="R640" s="179"/>
      <c r="S640" s="179" t="s">
        <v>342</v>
      </c>
      <c r="T640" s="180" t="s">
        <v>311</v>
      </c>
      <c r="U640" s="160">
        <v>0</v>
      </c>
      <c r="V640" s="160">
        <f>ROUND(E640*U640,2)</f>
        <v>0</v>
      </c>
      <c r="W640" s="160"/>
      <c r="X640" s="150"/>
      <c r="Y640" s="150"/>
      <c r="Z640" s="150"/>
      <c r="AA640" s="150"/>
      <c r="AB640" s="150"/>
      <c r="AC640" s="150"/>
      <c r="AD640" s="150"/>
      <c r="AE640" s="150"/>
      <c r="AF640" s="150"/>
      <c r="AG640" s="150" t="s">
        <v>499</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244" t="s">
        <v>3889</v>
      </c>
      <c r="D641" s="245"/>
      <c r="E641" s="245"/>
      <c r="F641" s="245"/>
      <c r="G641" s="245"/>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314</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186" t="s">
        <v>3855</v>
      </c>
      <c r="D642" s="165"/>
      <c r="E642" s="166"/>
      <c r="F642" s="160"/>
      <c r="G642" s="160"/>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335</v>
      </c>
      <c r="AH642" s="150">
        <v>0</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86" t="s">
        <v>92</v>
      </c>
      <c r="D643" s="165"/>
      <c r="E643" s="166">
        <v>1</v>
      </c>
      <c r="F643" s="160"/>
      <c r="G643" s="160"/>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335</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46"/>
      <c r="D644" s="247"/>
      <c r="E644" s="247"/>
      <c r="F644" s="247"/>
      <c r="G644" s="247"/>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315</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74">
        <v>156</v>
      </c>
      <c r="B645" s="175" t="s">
        <v>4147</v>
      </c>
      <c r="C645" s="185" t="s">
        <v>3864</v>
      </c>
      <c r="D645" s="176" t="s">
        <v>3865</v>
      </c>
      <c r="E645" s="177">
        <v>12</v>
      </c>
      <c r="F645" s="178"/>
      <c r="G645" s="179">
        <f>ROUND(E645*F645,2)</f>
        <v>0</v>
      </c>
      <c r="H645" s="178"/>
      <c r="I645" s="179">
        <f>ROUND(E645*H645,2)</f>
        <v>0</v>
      </c>
      <c r="J645" s="178"/>
      <c r="K645" s="179">
        <f>ROUND(E645*J645,2)</f>
        <v>0</v>
      </c>
      <c r="L645" s="179">
        <v>21</v>
      </c>
      <c r="M645" s="179">
        <f>G645*(1+L645/100)</f>
        <v>0</v>
      </c>
      <c r="N645" s="179">
        <v>0</v>
      </c>
      <c r="O645" s="179">
        <f>ROUND(E645*N645,2)</f>
        <v>0</v>
      </c>
      <c r="P645" s="179">
        <v>0</v>
      </c>
      <c r="Q645" s="179">
        <f>ROUND(E645*P645,2)</f>
        <v>0</v>
      </c>
      <c r="R645" s="179"/>
      <c r="S645" s="179" t="s">
        <v>342</v>
      </c>
      <c r="T645" s="180" t="s">
        <v>311</v>
      </c>
      <c r="U645" s="160">
        <v>0</v>
      </c>
      <c r="V645" s="160">
        <f>ROUND(E645*U645,2)</f>
        <v>0</v>
      </c>
      <c r="W645" s="160"/>
      <c r="X645" s="150"/>
      <c r="Y645" s="150"/>
      <c r="Z645" s="150"/>
      <c r="AA645" s="150"/>
      <c r="AB645" s="150"/>
      <c r="AC645" s="150"/>
      <c r="AD645" s="150"/>
      <c r="AE645" s="150"/>
      <c r="AF645" s="150"/>
      <c r="AG645" s="150" t="s">
        <v>499</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186" t="s">
        <v>3855</v>
      </c>
      <c r="D646" s="165"/>
      <c r="E646" s="166"/>
      <c r="F646" s="160"/>
      <c r="G646" s="160"/>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335</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6" t="s">
        <v>106</v>
      </c>
      <c r="D647" s="165"/>
      <c r="E647" s="166">
        <v>12</v>
      </c>
      <c r="F647" s="160"/>
      <c r="G647" s="160"/>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335</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46"/>
      <c r="D648" s="247"/>
      <c r="E648" s="247"/>
      <c r="F648" s="247"/>
      <c r="G648" s="247"/>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315</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74">
        <v>157</v>
      </c>
      <c r="B649" s="175" t="s">
        <v>4148</v>
      </c>
      <c r="C649" s="185" t="s">
        <v>4059</v>
      </c>
      <c r="D649" s="176" t="s">
        <v>3865</v>
      </c>
      <c r="E649" s="177">
        <v>15</v>
      </c>
      <c r="F649" s="178"/>
      <c r="G649" s="179">
        <f>ROUND(E649*F649,2)</f>
        <v>0</v>
      </c>
      <c r="H649" s="178"/>
      <c r="I649" s="179">
        <f>ROUND(E649*H649,2)</f>
        <v>0</v>
      </c>
      <c r="J649" s="178"/>
      <c r="K649" s="179">
        <f>ROUND(E649*J649,2)</f>
        <v>0</v>
      </c>
      <c r="L649" s="179">
        <v>21</v>
      </c>
      <c r="M649" s="179">
        <f>G649*(1+L649/100)</f>
        <v>0</v>
      </c>
      <c r="N649" s="179">
        <v>0</v>
      </c>
      <c r="O649" s="179">
        <f>ROUND(E649*N649,2)</f>
        <v>0</v>
      </c>
      <c r="P649" s="179">
        <v>0</v>
      </c>
      <c r="Q649" s="179">
        <f>ROUND(E649*P649,2)</f>
        <v>0</v>
      </c>
      <c r="R649" s="179"/>
      <c r="S649" s="179" t="s">
        <v>342</v>
      </c>
      <c r="T649" s="180" t="s">
        <v>311</v>
      </c>
      <c r="U649" s="160">
        <v>0</v>
      </c>
      <c r="V649" s="160">
        <f>ROUND(E649*U649,2)</f>
        <v>0</v>
      </c>
      <c r="W649" s="160"/>
      <c r="X649" s="150"/>
      <c r="Y649" s="150"/>
      <c r="Z649" s="150"/>
      <c r="AA649" s="150"/>
      <c r="AB649" s="150"/>
      <c r="AC649" s="150"/>
      <c r="AD649" s="150"/>
      <c r="AE649" s="150"/>
      <c r="AF649" s="150"/>
      <c r="AG649" s="150" t="s">
        <v>499</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186" t="s">
        <v>3855</v>
      </c>
      <c r="D650" s="165"/>
      <c r="E650" s="166"/>
      <c r="F650" s="160"/>
      <c r="G650" s="160"/>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335</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186" t="s">
        <v>112</v>
      </c>
      <c r="D651" s="165"/>
      <c r="E651" s="166">
        <v>15</v>
      </c>
      <c r="F651" s="160"/>
      <c r="G651" s="160"/>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335</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246"/>
      <c r="D652" s="247"/>
      <c r="E652" s="247"/>
      <c r="F652" s="247"/>
      <c r="G652" s="247"/>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315</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ht="22.5" outlineLevel="1" x14ac:dyDescent="0.2">
      <c r="A653" s="174">
        <v>158</v>
      </c>
      <c r="B653" s="175" t="s">
        <v>4149</v>
      </c>
      <c r="C653" s="185" t="s">
        <v>3867</v>
      </c>
      <c r="D653" s="176" t="s">
        <v>405</v>
      </c>
      <c r="E653" s="177">
        <v>294</v>
      </c>
      <c r="F653" s="178"/>
      <c r="G653" s="179">
        <f>ROUND(E653*F653,2)</f>
        <v>0</v>
      </c>
      <c r="H653" s="178"/>
      <c r="I653" s="179">
        <f>ROUND(E653*H653,2)</f>
        <v>0</v>
      </c>
      <c r="J653" s="178"/>
      <c r="K653" s="179">
        <f>ROUND(E653*J653,2)</f>
        <v>0</v>
      </c>
      <c r="L653" s="179">
        <v>21</v>
      </c>
      <c r="M653" s="179">
        <f>G653*(1+L653/100)</f>
        <v>0</v>
      </c>
      <c r="N653" s="179">
        <v>0</v>
      </c>
      <c r="O653" s="179">
        <f>ROUND(E653*N653,2)</f>
        <v>0</v>
      </c>
      <c r="P653" s="179">
        <v>0</v>
      </c>
      <c r="Q653" s="179">
        <f>ROUND(E653*P653,2)</f>
        <v>0</v>
      </c>
      <c r="R653" s="179"/>
      <c r="S653" s="179" t="s">
        <v>342</v>
      </c>
      <c r="T653" s="180" t="s">
        <v>311</v>
      </c>
      <c r="U653" s="160">
        <v>0</v>
      </c>
      <c r="V653" s="160">
        <f>ROUND(E653*U653,2)</f>
        <v>0</v>
      </c>
      <c r="W653" s="160"/>
      <c r="X653" s="150"/>
      <c r="Y653" s="150"/>
      <c r="Z653" s="150"/>
      <c r="AA653" s="150"/>
      <c r="AB653" s="150"/>
      <c r="AC653" s="150"/>
      <c r="AD653" s="150"/>
      <c r="AE653" s="150"/>
      <c r="AF653" s="150"/>
      <c r="AG653" s="150" t="s">
        <v>499</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186" t="s">
        <v>3855</v>
      </c>
      <c r="D654" s="165"/>
      <c r="E654" s="166"/>
      <c r="F654" s="160"/>
      <c r="G654" s="160"/>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335</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186" t="s">
        <v>4150</v>
      </c>
      <c r="D655" s="165"/>
      <c r="E655" s="166">
        <v>294</v>
      </c>
      <c r="F655" s="160"/>
      <c r="G655" s="160"/>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335</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246"/>
      <c r="D656" s="247"/>
      <c r="E656" s="247"/>
      <c r="F656" s="247"/>
      <c r="G656" s="247"/>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315</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ht="22.5" outlineLevel="1" x14ac:dyDescent="0.2">
      <c r="A657" s="174">
        <v>159</v>
      </c>
      <c r="B657" s="175" t="s">
        <v>4151</v>
      </c>
      <c r="C657" s="185" t="s">
        <v>3869</v>
      </c>
      <c r="D657" s="176" t="s">
        <v>405</v>
      </c>
      <c r="E657" s="177">
        <v>78</v>
      </c>
      <c r="F657" s="178"/>
      <c r="G657" s="179">
        <f>ROUND(E657*F657,2)</f>
        <v>0</v>
      </c>
      <c r="H657" s="178"/>
      <c r="I657" s="179">
        <f>ROUND(E657*H657,2)</f>
        <v>0</v>
      </c>
      <c r="J657" s="178"/>
      <c r="K657" s="179">
        <f>ROUND(E657*J657,2)</f>
        <v>0</v>
      </c>
      <c r="L657" s="179">
        <v>21</v>
      </c>
      <c r="M657" s="179">
        <f>G657*(1+L657/100)</f>
        <v>0</v>
      </c>
      <c r="N657" s="179">
        <v>0</v>
      </c>
      <c r="O657" s="179">
        <f>ROUND(E657*N657,2)</f>
        <v>0</v>
      </c>
      <c r="P657" s="179">
        <v>0</v>
      </c>
      <c r="Q657" s="179">
        <f>ROUND(E657*P657,2)</f>
        <v>0</v>
      </c>
      <c r="R657" s="179"/>
      <c r="S657" s="179" t="s">
        <v>342</v>
      </c>
      <c r="T657" s="180" t="s">
        <v>311</v>
      </c>
      <c r="U657" s="160">
        <v>0</v>
      </c>
      <c r="V657" s="160">
        <f>ROUND(E657*U657,2)</f>
        <v>0</v>
      </c>
      <c r="W657" s="160"/>
      <c r="X657" s="150"/>
      <c r="Y657" s="150"/>
      <c r="Z657" s="150"/>
      <c r="AA657" s="150"/>
      <c r="AB657" s="150"/>
      <c r="AC657" s="150"/>
      <c r="AD657" s="150"/>
      <c r="AE657" s="150"/>
      <c r="AF657" s="150"/>
      <c r="AG657" s="150" t="s">
        <v>499</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186" t="s">
        <v>3855</v>
      </c>
      <c r="D658" s="165"/>
      <c r="E658" s="166"/>
      <c r="F658" s="160"/>
      <c r="G658" s="160"/>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335</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186" t="s">
        <v>4152</v>
      </c>
      <c r="D659" s="165"/>
      <c r="E659" s="166">
        <v>78</v>
      </c>
      <c r="F659" s="160"/>
      <c r="G659" s="160"/>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335</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246"/>
      <c r="D660" s="247"/>
      <c r="E660" s="247"/>
      <c r="F660" s="247"/>
      <c r="G660" s="247"/>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315</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ht="22.5" outlineLevel="1" x14ac:dyDescent="0.2">
      <c r="A661" s="174">
        <v>160</v>
      </c>
      <c r="B661" s="175" t="s">
        <v>4153</v>
      </c>
      <c r="C661" s="185" t="s">
        <v>3972</v>
      </c>
      <c r="D661" s="176" t="s">
        <v>405</v>
      </c>
      <c r="E661" s="177">
        <v>2</v>
      </c>
      <c r="F661" s="178"/>
      <c r="G661" s="179">
        <f>ROUND(E661*F661,2)</f>
        <v>0</v>
      </c>
      <c r="H661" s="178"/>
      <c r="I661" s="179">
        <f>ROUND(E661*H661,2)</f>
        <v>0</v>
      </c>
      <c r="J661" s="178"/>
      <c r="K661" s="179">
        <f>ROUND(E661*J661,2)</f>
        <v>0</v>
      </c>
      <c r="L661" s="179">
        <v>21</v>
      </c>
      <c r="M661" s="179">
        <f>G661*(1+L661/100)</f>
        <v>0</v>
      </c>
      <c r="N661" s="179">
        <v>0</v>
      </c>
      <c r="O661" s="179">
        <f>ROUND(E661*N661,2)</f>
        <v>0</v>
      </c>
      <c r="P661" s="179">
        <v>0</v>
      </c>
      <c r="Q661" s="179">
        <f>ROUND(E661*P661,2)</f>
        <v>0</v>
      </c>
      <c r="R661" s="179"/>
      <c r="S661" s="179" t="s">
        <v>342</v>
      </c>
      <c r="T661" s="180" t="s">
        <v>311</v>
      </c>
      <c r="U661" s="160">
        <v>0</v>
      </c>
      <c r="V661" s="160">
        <f>ROUND(E661*U661,2)</f>
        <v>0</v>
      </c>
      <c r="W661" s="160"/>
      <c r="X661" s="150"/>
      <c r="Y661" s="150"/>
      <c r="Z661" s="150"/>
      <c r="AA661" s="150"/>
      <c r="AB661" s="150"/>
      <c r="AC661" s="150"/>
      <c r="AD661" s="150"/>
      <c r="AE661" s="150"/>
      <c r="AF661" s="150"/>
      <c r="AG661" s="150" t="s">
        <v>499</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186" t="s">
        <v>3855</v>
      </c>
      <c r="D662" s="165"/>
      <c r="E662" s="166"/>
      <c r="F662" s="160"/>
      <c r="G662" s="160"/>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335</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186" t="s">
        <v>122</v>
      </c>
      <c r="D663" s="165"/>
      <c r="E663" s="166">
        <v>2</v>
      </c>
      <c r="F663" s="160"/>
      <c r="G663" s="160"/>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335</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46"/>
      <c r="D664" s="247"/>
      <c r="E664" s="247"/>
      <c r="F664" s="247"/>
      <c r="G664" s="247"/>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315</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ht="22.5" outlineLevel="1" x14ac:dyDescent="0.2">
      <c r="A665" s="174">
        <v>161</v>
      </c>
      <c r="B665" s="175" t="s">
        <v>4154</v>
      </c>
      <c r="C665" s="185" t="s">
        <v>3871</v>
      </c>
      <c r="D665" s="176" t="s">
        <v>405</v>
      </c>
      <c r="E665" s="177">
        <v>3</v>
      </c>
      <c r="F665" s="178"/>
      <c r="G665" s="179">
        <f>ROUND(E665*F665,2)</f>
        <v>0</v>
      </c>
      <c r="H665" s="178"/>
      <c r="I665" s="179">
        <f>ROUND(E665*H665,2)</f>
        <v>0</v>
      </c>
      <c r="J665" s="178"/>
      <c r="K665" s="179">
        <f>ROUND(E665*J665,2)</f>
        <v>0</v>
      </c>
      <c r="L665" s="179">
        <v>21</v>
      </c>
      <c r="M665" s="179">
        <f>G665*(1+L665/100)</f>
        <v>0</v>
      </c>
      <c r="N665" s="179">
        <v>0</v>
      </c>
      <c r="O665" s="179">
        <f>ROUND(E665*N665,2)</f>
        <v>0</v>
      </c>
      <c r="P665" s="179">
        <v>0</v>
      </c>
      <c r="Q665" s="179">
        <f>ROUND(E665*P665,2)</f>
        <v>0</v>
      </c>
      <c r="R665" s="179"/>
      <c r="S665" s="179" t="s">
        <v>342</v>
      </c>
      <c r="T665" s="180" t="s">
        <v>311</v>
      </c>
      <c r="U665" s="160">
        <v>0</v>
      </c>
      <c r="V665" s="160">
        <f>ROUND(E665*U665,2)</f>
        <v>0</v>
      </c>
      <c r="W665" s="160"/>
      <c r="X665" s="150"/>
      <c r="Y665" s="150"/>
      <c r="Z665" s="150"/>
      <c r="AA665" s="150"/>
      <c r="AB665" s="150"/>
      <c r="AC665" s="150"/>
      <c r="AD665" s="150"/>
      <c r="AE665" s="150"/>
      <c r="AF665" s="150"/>
      <c r="AG665" s="150" t="s">
        <v>499</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186" t="s">
        <v>3855</v>
      </c>
      <c r="D666" s="165"/>
      <c r="E666" s="166"/>
      <c r="F666" s="160"/>
      <c r="G666" s="160"/>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335</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186" t="s">
        <v>132</v>
      </c>
      <c r="D667" s="165"/>
      <c r="E667" s="166">
        <v>3</v>
      </c>
      <c r="F667" s="160"/>
      <c r="G667" s="160"/>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335</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46"/>
      <c r="D668" s="247"/>
      <c r="E668" s="247"/>
      <c r="F668" s="247"/>
      <c r="G668" s="247"/>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315</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ht="22.5" outlineLevel="1" x14ac:dyDescent="0.2">
      <c r="A669" s="174">
        <v>162</v>
      </c>
      <c r="B669" s="175" t="s">
        <v>2091</v>
      </c>
      <c r="C669" s="185" t="s">
        <v>4155</v>
      </c>
      <c r="D669" s="176" t="s">
        <v>929</v>
      </c>
      <c r="E669" s="177">
        <v>1</v>
      </c>
      <c r="F669" s="178"/>
      <c r="G669" s="179">
        <f>ROUND(E669*F669,2)</f>
        <v>0</v>
      </c>
      <c r="H669" s="178"/>
      <c r="I669" s="179">
        <f>ROUND(E669*H669,2)</f>
        <v>0</v>
      </c>
      <c r="J669" s="178"/>
      <c r="K669" s="179">
        <f>ROUND(E669*J669,2)</f>
        <v>0</v>
      </c>
      <c r="L669" s="179">
        <v>21</v>
      </c>
      <c r="M669" s="179">
        <f>G669*(1+L669/100)</f>
        <v>0</v>
      </c>
      <c r="N669" s="179">
        <v>0</v>
      </c>
      <c r="O669" s="179">
        <f>ROUND(E669*N669,2)</f>
        <v>0</v>
      </c>
      <c r="P669" s="179">
        <v>0</v>
      </c>
      <c r="Q669" s="179">
        <f>ROUND(E669*P669,2)</f>
        <v>0</v>
      </c>
      <c r="R669" s="179"/>
      <c r="S669" s="179" t="s">
        <v>342</v>
      </c>
      <c r="T669" s="180" t="s">
        <v>311</v>
      </c>
      <c r="U669" s="160">
        <v>0</v>
      </c>
      <c r="V669" s="160">
        <f>ROUND(E669*U669,2)</f>
        <v>0</v>
      </c>
      <c r="W669" s="160"/>
      <c r="X669" s="150"/>
      <c r="Y669" s="150"/>
      <c r="Z669" s="150"/>
      <c r="AA669" s="150"/>
      <c r="AB669" s="150"/>
      <c r="AC669" s="150"/>
      <c r="AD669" s="150"/>
      <c r="AE669" s="150"/>
      <c r="AF669" s="150"/>
      <c r="AG669" s="150" t="s">
        <v>499</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186" t="s">
        <v>3855</v>
      </c>
      <c r="D670" s="165"/>
      <c r="E670" s="166"/>
      <c r="F670" s="160"/>
      <c r="G670" s="160"/>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335</v>
      </c>
      <c r="AH670" s="150">
        <v>0</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186" t="s">
        <v>92</v>
      </c>
      <c r="D671" s="165"/>
      <c r="E671" s="166">
        <v>1</v>
      </c>
      <c r="F671" s="160"/>
      <c r="G671" s="160"/>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335</v>
      </c>
      <c r="AH671" s="150">
        <v>0</v>
      </c>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246"/>
      <c r="D672" s="247"/>
      <c r="E672" s="247"/>
      <c r="F672" s="247"/>
      <c r="G672" s="247"/>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315</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ht="22.5" outlineLevel="1" x14ac:dyDescent="0.2">
      <c r="A673" s="174">
        <v>163</v>
      </c>
      <c r="B673" s="175" t="s">
        <v>2092</v>
      </c>
      <c r="C673" s="185" t="s">
        <v>4156</v>
      </c>
      <c r="D673" s="176" t="s">
        <v>929</v>
      </c>
      <c r="E673" s="177">
        <v>1</v>
      </c>
      <c r="F673" s="178"/>
      <c r="G673" s="179">
        <f>ROUND(E673*F673,2)</f>
        <v>0</v>
      </c>
      <c r="H673" s="178"/>
      <c r="I673" s="179">
        <f>ROUND(E673*H673,2)</f>
        <v>0</v>
      </c>
      <c r="J673" s="178"/>
      <c r="K673" s="179">
        <f>ROUND(E673*J673,2)</f>
        <v>0</v>
      </c>
      <c r="L673" s="179">
        <v>21</v>
      </c>
      <c r="M673" s="179">
        <f>G673*(1+L673/100)</f>
        <v>0</v>
      </c>
      <c r="N673" s="179">
        <v>0</v>
      </c>
      <c r="O673" s="179">
        <f>ROUND(E673*N673,2)</f>
        <v>0</v>
      </c>
      <c r="P673" s="179">
        <v>0</v>
      </c>
      <c r="Q673" s="179">
        <f>ROUND(E673*P673,2)</f>
        <v>0</v>
      </c>
      <c r="R673" s="179"/>
      <c r="S673" s="179" t="s">
        <v>342</v>
      </c>
      <c r="T673" s="180" t="s">
        <v>311</v>
      </c>
      <c r="U673" s="160">
        <v>0</v>
      </c>
      <c r="V673" s="160">
        <f>ROUND(E673*U673,2)</f>
        <v>0</v>
      </c>
      <c r="W673" s="160"/>
      <c r="X673" s="150"/>
      <c r="Y673" s="150"/>
      <c r="Z673" s="150"/>
      <c r="AA673" s="150"/>
      <c r="AB673" s="150"/>
      <c r="AC673" s="150"/>
      <c r="AD673" s="150"/>
      <c r="AE673" s="150"/>
      <c r="AF673" s="150"/>
      <c r="AG673" s="150" t="s">
        <v>499</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186" t="s">
        <v>3855</v>
      </c>
      <c r="D674" s="165"/>
      <c r="E674" s="166"/>
      <c r="F674" s="160"/>
      <c r="G674" s="160"/>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335</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186" t="s">
        <v>92</v>
      </c>
      <c r="D675" s="165"/>
      <c r="E675" s="166">
        <v>1</v>
      </c>
      <c r="F675" s="160"/>
      <c r="G675" s="160"/>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335</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246"/>
      <c r="D676" s="247"/>
      <c r="E676" s="247"/>
      <c r="F676" s="247"/>
      <c r="G676" s="247"/>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315</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ht="33.75" outlineLevel="1" x14ac:dyDescent="0.2">
      <c r="A677" s="174">
        <v>164</v>
      </c>
      <c r="B677" s="175" t="s">
        <v>4157</v>
      </c>
      <c r="C677" s="185" t="s">
        <v>4008</v>
      </c>
      <c r="D677" s="176" t="s">
        <v>929</v>
      </c>
      <c r="E677" s="177">
        <v>5</v>
      </c>
      <c r="F677" s="178"/>
      <c r="G677" s="179">
        <f>ROUND(E677*F677,2)</f>
        <v>0</v>
      </c>
      <c r="H677" s="178"/>
      <c r="I677" s="179">
        <f>ROUND(E677*H677,2)</f>
        <v>0</v>
      </c>
      <c r="J677" s="178"/>
      <c r="K677" s="179">
        <f>ROUND(E677*J677,2)</f>
        <v>0</v>
      </c>
      <c r="L677" s="179">
        <v>21</v>
      </c>
      <c r="M677" s="179">
        <f>G677*(1+L677/100)</f>
        <v>0</v>
      </c>
      <c r="N677" s="179">
        <v>0</v>
      </c>
      <c r="O677" s="179">
        <f>ROUND(E677*N677,2)</f>
        <v>0</v>
      </c>
      <c r="P677" s="179">
        <v>0</v>
      </c>
      <c r="Q677" s="179">
        <f>ROUND(E677*P677,2)</f>
        <v>0</v>
      </c>
      <c r="R677" s="179"/>
      <c r="S677" s="179" t="s">
        <v>342</v>
      </c>
      <c r="T677" s="180" t="s">
        <v>311</v>
      </c>
      <c r="U677" s="160">
        <v>0</v>
      </c>
      <c r="V677" s="160">
        <f>ROUND(E677*U677,2)</f>
        <v>0</v>
      </c>
      <c r="W677" s="160"/>
      <c r="X677" s="150"/>
      <c r="Y677" s="150"/>
      <c r="Z677" s="150"/>
      <c r="AA677" s="150"/>
      <c r="AB677" s="150"/>
      <c r="AC677" s="150"/>
      <c r="AD677" s="150"/>
      <c r="AE677" s="150"/>
      <c r="AF677" s="150"/>
      <c r="AG677" s="150" t="s">
        <v>499</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ht="33.75" outlineLevel="1" x14ac:dyDescent="0.2">
      <c r="A678" s="157"/>
      <c r="B678" s="158"/>
      <c r="C678" s="186" t="s">
        <v>3853</v>
      </c>
      <c r="D678" s="165"/>
      <c r="E678" s="166"/>
      <c r="F678" s="160"/>
      <c r="G678" s="160"/>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335</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ht="33.75" outlineLevel="1" x14ac:dyDescent="0.2">
      <c r="A679" s="157"/>
      <c r="B679" s="158"/>
      <c r="C679" s="186" t="s">
        <v>4158</v>
      </c>
      <c r="D679" s="165"/>
      <c r="E679" s="166"/>
      <c r="F679" s="160"/>
      <c r="G679" s="160"/>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335</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86" t="s">
        <v>3855</v>
      </c>
      <c r="D680" s="165"/>
      <c r="E680" s="166"/>
      <c r="F680" s="160"/>
      <c r="G680" s="160"/>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335</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186" t="s">
        <v>147</v>
      </c>
      <c r="D681" s="165"/>
      <c r="E681" s="166">
        <v>5</v>
      </c>
      <c r="F681" s="160"/>
      <c r="G681" s="160"/>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335</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46"/>
      <c r="D682" s="247"/>
      <c r="E682" s="247"/>
      <c r="F682" s="247"/>
      <c r="G682" s="247"/>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315</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ht="33.75" outlineLevel="1" x14ac:dyDescent="0.2">
      <c r="A683" s="174">
        <v>165</v>
      </c>
      <c r="B683" s="175" t="s">
        <v>1470</v>
      </c>
      <c r="C683" s="185" t="s">
        <v>4159</v>
      </c>
      <c r="D683" s="176" t="s">
        <v>929</v>
      </c>
      <c r="E683" s="177">
        <v>2</v>
      </c>
      <c r="F683" s="178"/>
      <c r="G683" s="179">
        <f>ROUND(E683*F683,2)</f>
        <v>0</v>
      </c>
      <c r="H683" s="178"/>
      <c r="I683" s="179">
        <f>ROUND(E683*H683,2)</f>
        <v>0</v>
      </c>
      <c r="J683" s="178"/>
      <c r="K683" s="179">
        <f>ROUND(E683*J683,2)</f>
        <v>0</v>
      </c>
      <c r="L683" s="179">
        <v>21</v>
      </c>
      <c r="M683" s="179">
        <f>G683*(1+L683/100)</f>
        <v>0</v>
      </c>
      <c r="N683" s="179">
        <v>0</v>
      </c>
      <c r="O683" s="179">
        <f>ROUND(E683*N683,2)</f>
        <v>0</v>
      </c>
      <c r="P683" s="179">
        <v>0</v>
      </c>
      <c r="Q683" s="179">
        <f>ROUND(E683*P683,2)</f>
        <v>0</v>
      </c>
      <c r="R683" s="179"/>
      <c r="S683" s="179" t="s">
        <v>342</v>
      </c>
      <c r="T683" s="180" t="s">
        <v>311</v>
      </c>
      <c r="U683" s="160">
        <v>0</v>
      </c>
      <c r="V683" s="160">
        <f>ROUND(E683*U683,2)</f>
        <v>0</v>
      </c>
      <c r="W683" s="160"/>
      <c r="X683" s="150"/>
      <c r="Y683" s="150"/>
      <c r="Z683" s="150"/>
      <c r="AA683" s="150"/>
      <c r="AB683" s="150"/>
      <c r="AC683" s="150"/>
      <c r="AD683" s="150"/>
      <c r="AE683" s="150"/>
      <c r="AF683" s="150"/>
      <c r="AG683" s="150" t="s">
        <v>499</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ht="33.75" outlineLevel="1" x14ac:dyDescent="0.2">
      <c r="A684" s="157"/>
      <c r="B684" s="158"/>
      <c r="C684" s="186" t="s">
        <v>3853</v>
      </c>
      <c r="D684" s="165"/>
      <c r="E684" s="166"/>
      <c r="F684" s="160"/>
      <c r="G684" s="160"/>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335</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ht="33.75" outlineLevel="1" x14ac:dyDescent="0.2">
      <c r="A685" s="157"/>
      <c r="B685" s="158"/>
      <c r="C685" s="186" t="s">
        <v>4160</v>
      </c>
      <c r="D685" s="165"/>
      <c r="E685" s="166"/>
      <c r="F685" s="160"/>
      <c r="G685" s="160"/>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335</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186" t="s">
        <v>3855</v>
      </c>
      <c r="D686" s="165"/>
      <c r="E686" s="166"/>
      <c r="F686" s="160"/>
      <c r="G686" s="160"/>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335</v>
      </c>
      <c r="AH686" s="150">
        <v>0</v>
      </c>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186" t="s">
        <v>122</v>
      </c>
      <c r="D687" s="165"/>
      <c r="E687" s="166">
        <v>2</v>
      </c>
      <c r="F687" s="160"/>
      <c r="G687" s="160"/>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335</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246"/>
      <c r="D688" s="247"/>
      <c r="E688" s="247"/>
      <c r="F688" s="247"/>
      <c r="G688" s="247"/>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315</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ht="33.75" outlineLevel="1" x14ac:dyDescent="0.2">
      <c r="A689" s="174">
        <v>166</v>
      </c>
      <c r="B689" s="175" t="s">
        <v>4161</v>
      </c>
      <c r="C689" s="185" t="s">
        <v>3857</v>
      </c>
      <c r="D689" s="176" t="s">
        <v>929</v>
      </c>
      <c r="E689" s="177">
        <v>2</v>
      </c>
      <c r="F689" s="178"/>
      <c r="G689" s="179">
        <f>ROUND(E689*F689,2)</f>
        <v>0</v>
      </c>
      <c r="H689" s="178"/>
      <c r="I689" s="179">
        <f>ROUND(E689*H689,2)</f>
        <v>0</v>
      </c>
      <c r="J689" s="178"/>
      <c r="K689" s="179">
        <f>ROUND(E689*J689,2)</f>
        <v>0</v>
      </c>
      <c r="L689" s="179">
        <v>21</v>
      </c>
      <c r="M689" s="179">
        <f>G689*(1+L689/100)</f>
        <v>0</v>
      </c>
      <c r="N689" s="179">
        <v>0</v>
      </c>
      <c r="O689" s="179">
        <f>ROUND(E689*N689,2)</f>
        <v>0</v>
      </c>
      <c r="P689" s="179">
        <v>0</v>
      </c>
      <c r="Q689" s="179">
        <f>ROUND(E689*P689,2)</f>
        <v>0</v>
      </c>
      <c r="R689" s="179"/>
      <c r="S689" s="179" t="s">
        <v>342</v>
      </c>
      <c r="T689" s="180" t="s">
        <v>311</v>
      </c>
      <c r="U689" s="160">
        <v>0</v>
      </c>
      <c r="V689" s="160">
        <f>ROUND(E689*U689,2)</f>
        <v>0</v>
      </c>
      <c r="W689" s="160"/>
      <c r="X689" s="150"/>
      <c r="Y689" s="150"/>
      <c r="Z689" s="150"/>
      <c r="AA689" s="150"/>
      <c r="AB689" s="150"/>
      <c r="AC689" s="150"/>
      <c r="AD689" s="150"/>
      <c r="AE689" s="150"/>
      <c r="AF689" s="150"/>
      <c r="AG689" s="150" t="s">
        <v>499</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44" t="s">
        <v>4162</v>
      </c>
      <c r="D690" s="245"/>
      <c r="E690" s="245"/>
      <c r="F690" s="245"/>
      <c r="G690" s="245"/>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314</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186" t="s">
        <v>3855</v>
      </c>
      <c r="D691" s="165"/>
      <c r="E691" s="166"/>
      <c r="F691" s="160"/>
      <c r="G691" s="160"/>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335</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186" t="s">
        <v>122</v>
      </c>
      <c r="D692" s="165"/>
      <c r="E692" s="166">
        <v>2</v>
      </c>
      <c r="F692" s="160"/>
      <c r="G692" s="160"/>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335</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246"/>
      <c r="D693" s="247"/>
      <c r="E693" s="247"/>
      <c r="F693" s="247"/>
      <c r="G693" s="247"/>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315</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ht="33.75" outlineLevel="1" x14ac:dyDescent="0.2">
      <c r="A694" s="174">
        <v>167</v>
      </c>
      <c r="B694" s="175" t="s">
        <v>2093</v>
      </c>
      <c r="C694" s="185" t="s">
        <v>4018</v>
      </c>
      <c r="D694" s="176" t="s">
        <v>929</v>
      </c>
      <c r="E694" s="177">
        <v>3</v>
      </c>
      <c r="F694" s="178"/>
      <c r="G694" s="179">
        <f>ROUND(E694*F694,2)</f>
        <v>0</v>
      </c>
      <c r="H694" s="178"/>
      <c r="I694" s="179">
        <f>ROUND(E694*H694,2)</f>
        <v>0</v>
      </c>
      <c r="J694" s="178"/>
      <c r="K694" s="179">
        <f>ROUND(E694*J694,2)</f>
        <v>0</v>
      </c>
      <c r="L694" s="179">
        <v>21</v>
      </c>
      <c r="M694" s="179">
        <f>G694*(1+L694/100)</f>
        <v>0</v>
      </c>
      <c r="N694" s="179">
        <v>0</v>
      </c>
      <c r="O694" s="179">
        <f>ROUND(E694*N694,2)</f>
        <v>0</v>
      </c>
      <c r="P694" s="179">
        <v>0</v>
      </c>
      <c r="Q694" s="179">
        <f>ROUND(E694*P694,2)</f>
        <v>0</v>
      </c>
      <c r="R694" s="179"/>
      <c r="S694" s="179" t="s">
        <v>342</v>
      </c>
      <c r="T694" s="180" t="s">
        <v>311</v>
      </c>
      <c r="U694" s="160">
        <v>0</v>
      </c>
      <c r="V694" s="160">
        <f>ROUND(E694*U694,2)</f>
        <v>0</v>
      </c>
      <c r="W694" s="160"/>
      <c r="X694" s="150"/>
      <c r="Y694" s="150"/>
      <c r="Z694" s="150"/>
      <c r="AA694" s="150"/>
      <c r="AB694" s="150"/>
      <c r="AC694" s="150"/>
      <c r="AD694" s="150"/>
      <c r="AE694" s="150"/>
      <c r="AF694" s="150"/>
      <c r="AG694" s="150" t="s">
        <v>499</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244" t="s">
        <v>4163</v>
      </c>
      <c r="D695" s="245"/>
      <c r="E695" s="245"/>
      <c r="F695" s="245"/>
      <c r="G695" s="245"/>
      <c r="H695" s="160"/>
      <c r="I695" s="160"/>
      <c r="J695" s="160"/>
      <c r="K695" s="160"/>
      <c r="L695" s="160"/>
      <c r="M695" s="160"/>
      <c r="N695" s="160"/>
      <c r="O695" s="160"/>
      <c r="P695" s="160"/>
      <c r="Q695" s="160"/>
      <c r="R695" s="160"/>
      <c r="S695" s="160"/>
      <c r="T695" s="160"/>
      <c r="U695" s="160"/>
      <c r="V695" s="160"/>
      <c r="W695" s="160"/>
      <c r="X695" s="150"/>
      <c r="Y695" s="150"/>
      <c r="Z695" s="150"/>
      <c r="AA695" s="150"/>
      <c r="AB695" s="150"/>
      <c r="AC695" s="150"/>
      <c r="AD695" s="150"/>
      <c r="AE695" s="150"/>
      <c r="AF695" s="150"/>
      <c r="AG695" s="150" t="s">
        <v>314</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186" t="s">
        <v>3855</v>
      </c>
      <c r="D696" s="165"/>
      <c r="E696" s="166"/>
      <c r="F696" s="160"/>
      <c r="G696" s="160"/>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335</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186" t="s">
        <v>132</v>
      </c>
      <c r="D697" s="165"/>
      <c r="E697" s="166">
        <v>3</v>
      </c>
      <c r="F697" s="160"/>
      <c r="G697" s="160"/>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335</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246"/>
      <c r="D698" s="247"/>
      <c r="E698" s="247"/>
      <c r="F698" s="247"/>
      <c r="G698" s="247"/>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315</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ht="33.75" outlineLevel="1" x14ac:dyDescent="0.2">
      <c r="A699" s="174">
        <v>168</v>
      </c>
      <c r="B699" s="175" t="s">
        <v>2094</v>
      </c>
      <c r="C699" s="185" t="s">
        <v>4164</v>
      </c>
      <c r="D699" s="176" t="s">
        <v>929</v>
      </c>
      <c r="E699" s="177">
        <v>2</v>
      </c>
      <c r="F699" s="178"/>
      <c r="G699" s="179">
        <f>ROUND(E699*F699,2)</f>
        <v>0</v>
      </c>
      <c r="H699" s="178"/>
      <c r="I699" s="179">
        <f>ROUND(E699*H699,2)</f>
        <v>0</v>
      </c>
      <c r="J699" s="178"/>
      <c r="K699" s="179">
        <f>ROUND(E699*J699,2)</f>
        <v>0</v>
      </c>
      <c r="L699" s="179">
        <v>21</v>
      </c>
      <c r="M699" s="179">
        <f>G699*(1+L699/100)</f>
        <v>0</v>
      </c>
      <c r="N699" s="179">
        <v>0</v>
      </c>
      <c r="O699" s="179">
        <f>ROUND(E699*N699,2)</f>
        <v>0</v>
      </c>
      <c r="P699" s="179">
        <v>0</v>
      </c>
      <c r="Q699" s="179">
        <f>ROUND(E699*P699,2)</f>
        <v>0</v>
      </c>
      <c r="R699" s="179"/>
      <c r="S699" s="179" t="s">
        <v>342</v>
      </c>
      <c r="T699" s="180" t="s">
        <v>311</v>
      </c>
      <c r="U699" s="160">
        <v>0</v>
      </c>
      <c r="V699" s="160">
        <f>ROUND(E699*U699,2)</f>
        <v>0</v>
      </c>
      <c r="W699" s="160"/>
      <c r="X699" s="150"/>
      <c r="Y699" s="150"/>
      <c r="Z699" s="150"/>
      <c r="AA699" s="150"/>
      <c r="AB699" s="150"/>
      <c r="AC699" s="150"/>
      <c r="AD699" s="150"/>
      <c r="AE699" s="150"/>
      <c r="AF699" s="150"/>
      <c r="AG699" s="150" t="s">
        <v>499</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244" t="s">
        <v>4165</v>
      </c>
      <c r="D700" s="245"/>
      <c r="E700" s="245"/>
      <c r="F700" s="245"/>
      <c r="G700" s="245"/>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314</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186" t="s">
        <v>3855</v>
      </c>
      <c r="D701" s="165"/>
      <c r="E701" s="166"/>
      <c r="F701" s="160"/>
      <c r="G701" s="160"/>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335</v>
      </c>
      <c r="AH701" s="150">
        <v>0</v>
      </c>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186" t="s">
        <v>122</v>
      </c>
      <c r="D702" s="165"/>
      <c r="E702" s="166">
        <v>2</v>
      </c>
      <c r="F702" s="160"/>
      <c r="G702" s="160"/>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335</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46"/>
      <c r="D703" s="247"/>
      <c r="E703" s="247"/>
      <c r="F703" s="247"/>
      <c r="G703" s="247"/>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315</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x14ac:dyDescent="0.2">
      <c r="A704" s="168" t="s">
        <v>305</v>
      </c>
      <c r="B704" s="169" t="s">
        <v>150</v>
      </c>
      <c r="C704" s="184" t="s">
        <v>151</v>
      </c>
      <c r="D704" s="170"/>
      <c r="E704" s="171"/>
      <c r="F704" s="172"/>
      <c r="G704" s="172">
        <f>SUMIF(AG705:AG733,"&lt;&gt;NOR",G705:G733)</f>
        <v>0</v>
      </c>
      <c r="H704" s="172"/>
      <c r="I704" s="172">
        <f>SUM(I705:I733)</f>
        <v>0</v>
      </c>
      <c r="J704" s="172"/>
      <c r="K704" s="172">
        <f>SUM(K705:K733)</f>
        <v>0</v>
      </c>
      <c r="L704" s="172"/>
      <c r="M704" s="172">
        <f>SUM(M705:M733)</f>
        <v>0</v>
      </c>
      <c r="N704" s="172"/>
      <c r="O704" s="172">
        <f>SUM(O705:O733)</f>
        <v>0</v>
      </c>
      <c r="P704" s="172"/>
      <c r="Q704" s="172">
        <f>SUM(Q705:Q733)</f>
        <v>0</v>
      </c>
      <c r="R704" s="172"/>
      <c r="S704" s="172"/>
      <c r="T704" s="173"/>
      <c r="U704" s="167"/>
      <c r="V704" s="167">
        <f>SUM(V705:V733)</f>
        <v>0</v>
      </c>
      <c r="W704" s="167"/>
      <c r="AG704" t="s">
        <v>306</v>
      </c>
    </row>
    <row r="705" spans="1:60" ht="33.75" outlineLevel="1" x14ac:dyDescent="0.2">
      <c r="A705" s="174">
        <v>169</v>
      </c>
      <c r="B705" s="175" t="s">
        <v>4166</v>
      </c>
      <c r="C705" s="185" t="s">
        <v>4167</v>
      </c>
      <c r="D705" s="176" t="s">
        <v>929</v>
      </c>
      <c r="E705" s="177">
        <v>1</v>
      </c>
      <c r="F705" s="178"/>
      <c r="G705" s="179">
        <f>ROUND(E705*F705,2)</f>
        <v>0</v>
      </c>
      <c r="H705" s="178"/>
      <c r="I705" s="179">
        <f>ROUND(E705*H705,2)</f>
        <v>0</v>
      </c>
      <c r="J705" s="178"/>
      <c r="K705" s="179">
        <f>ROUND(E705*J705,2)</f>
        <v>0</v>
      </c>
      <c r="L705" s="179">
        <v>21</v>
      </c>
      <c r="M705" s="179">
        <f>G705*(1+L705/100)</f>
        <v>0</v>
      </c>
      <c r="N705" s="179">
        <v>0</v>
      </c>
      <c r="O705" s="179">
        <f>ROUND(E705*N705,2)</f>
        <v>0</v>
      </c>
      <c r="P705" s="179">
        <v>0</v>
      </c>
      <c r="Q705" s="179">
        <f>ROUND(E705*P705,2)</f>
        <v>0</v>
      </c>
      <c r="R705" s="179"/>
      <c r="S705" s="179" t="s">
        <v>342</v>
      </c>
      <c r="T705" s="180" t="s">
        <v>311</v>
      </c>
      <c r="U705" s="160">
        <v>0</v>
      </c>
      <c r="V705" s="160">
        <f>ROUND(E705*U705,2)</f>
        <v>0</v>
      </c>
      <c r="W705" s="160"/>
      <c r="X705" s="150"/>
      <c r="Y705" s="150"/>
      <c r="Z705" s="150"/>
      <c r="AA705" s="150"/>
      <c r="AB705" s="150"/>
      <c r="AC705" s="150"/>
      <c r="AD705" s="150"/>
      <c r="AE705" s="150"/>
      <c r="AF705" s="150"/>
      <c r="AG705" s="150" t="s">
        <v>499</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244" t="s">
        <v>3889</v>
      </c>
      <c r="D706" s="245"/>
      <c r="E706" s="245"/>
      <c r="F706" s="245"/>
      <c r="G706" s="245"/>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314</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186" t="s">
        <v>3855</v>
      </c>
      <c r="D707" s="165"/>
      <c r="E707" s="166"/>
      <c r="F707" s="160"/>
      <c r="G707" s="160"/>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335</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186" t="s">
        <v>92</v>
      </c>
      <c r="D708" s="165"/>
      <c r="E708" s="166">
        <v>1</v>
      </c>
      <c r="F708" s="160"/>
      <c r="G708" s="160"/>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335</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46"/>
      <c r="D709" s="247"/>
      <c r="E709" s="247"/>
      <c r="F709" s="247"/>
      <c r="G709" s="247"/>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315</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74">
        <v>170</v>
      </c>
      <c r="B710" s="175" t="s">
        <v>4168</v>
      </c>
      <c r="C710" s="185" t="s">
        <v>4169</v>
      </c>
      <c r="D710" s="176" t="s">
        <v>929</v>
      </c>
      <c r="E710" s="177">
        <v>1</v>
      </c>
      <c r="F710" s="178"/>
      <c r="G710" s="179">
        <f>ROUND(E710*F710,2)</f>
        <v>0</v>
      </c>
      <c r="H710" s="178"/>
      <c r="I710" s="179">
        <f>ROUND(E710*H710,2)</f>
        <v>0</v>
      </c>
      <c r="J710" s="178"/>
      <c r="K710" s="179">
        <f>ROUND(E710*J710,2)</f>
        <v>0</v>
      </c>
      <c r="L710" s="179">
        <v>21</v>
      </c>
      <c r="M710" s="179">
        <f>G710*(1+L710/100)</f>
        <v>0</v>
      </c>
      <c r="N710" s="179">
        <v>0</v>
      </c>
      <c r="O710" s="179">
        <f>ROUND(E710*N710,2)</f>
        <v>0</v>
      </c>
      <c r="P710" s="179">
        <v>0</v>
      </c>
      <c r="Q710" s="179">
        <f>ROUND(E710*P710,2)</f>
        <v>0</v>
      </c>
      <c r="R710" s="179"/>
      <c r="S710" s="179" t="s">
        <v>342</v>
      </c>
      <c r="T710" s="180" t="s">
        <v>311</v>
      </c>
      <c r="U710" s="160">
        <v>0</v>
      </c>
      <c r="V710" s="160">
        <f>ROUND(E710*U710,2)</f>
        <v>0</v>
      </c>
      <c r="W710" s="160"/>
      <c r="X710" s="150"/>
      <c r="Y710" s="150"/>
      <c r="Z710" s="150"/>
      <c r="AA710" s="150"/>
      <c r="AB710" s="150"/>
      <c r="AC710" s="150"/>
      <c r="AD710" s="150"/>
      <c r="AE710" s="150"/>
      <c r="AF710" s="150"/>
      <c r="AG710" s="150" t="s">
        <v>499</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186" t="s">
        <v>3855</v>
      </c>
      <c r="D711" s="165"/>
      <c r="E711" s="166"/>
      <c r="F711" s="160"/>
      <c r="G711" s="160"/>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335</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186" t="s">
        <v>92</v>
      </c>
      <c r="D712" s="165"/>
      <c r="E712" s="166">
        <v>1</v>
      </c>
      <c r="F712" s="160"/>
      <c r="G712" s="160"/>
      <c r="H712" s="160"/>
      <c r="I712" s="160"/>
      <c r="J712" s="160"/>
      <c r="K712" s="160"/>
      <c r="L712" s="160"/>
      <c r="M712" s="160"/>
      <c r="N712" s="160"/>
      <c r="O712" s="160"/>
      <c r="P712" s="160"/>
      <c r="Q712" s="160"/>
      <c r="R712" s="160"/>
      <c r="S712" s="160"/>
      <c r="T712" s="160"/>
      <c r="U712" s="160"/>
      <c r="V712" s="160"/>
      <c r="W712" s="160"/>
      <c r="X712" s="150"/>
      <c r="Y712" s="150"/>
      <c r="Z712" s="150"/>
      <c r="AA712" s="150"/>
      <c r="AB712" s="150"/>
      <c r="AC712" s="150"/>
      <c r="AD712" s="150"/>
      <c r="AE712" s="150"/>
      <c r="AF712" s="150"/>
      <c r="AG712" s="150" t="s">
        <v>335</v>
      </c>
      <c r="AH712" s="150">
        <v>0</v>
      </c>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246"/>
      <c r="D713" s="247"/>
      <c r="E713" s="247"/>
      <c r="F713" s="247"/>
      <c r="G713" s="247"/>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315</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74">
        <v>171</v>
      </c>
      <c r="B714" s="175" t="s">
        <v>4170</v>
      </c>
      <c r="C714" s="185" t="s">
        <v>4171</v>
      </c>
      <c r="D714" s="176" t="s">
        <v>929</v>
      </c>
      <c r="E714" s="177">
        <v>4</v>
      </c>
      <c r="F714" s="178"/>
      <c r="G714" s="179">
        <f>ROUND(E714*F714,2)</f>
        <v>0</v>
      </c>
      <c r="H714" s="178"/>
      <c r="I714" s="179">
        <f>ROUND(E714*H714,2)</f>
        <v>0</v>
      </c>
      <c r="J714" s="178"/>
      <c r="K714" s="179">
        <f>ROUND(E714*J714,2)</f>
        <v>0</v>
      </c>
      <c r="L714" s="179">
        <v>21</v>
      </c>
      <c r="M714" s="179">
        <f>G714*(1+L714/100)</f>
        <v>0</v>
      </c>
      <c r="N714" s="179">
        <v>0</v>
      </c>
      <c r="O714" s="179">
        <f>ROUND(E714*N714,2)</f>
        <v>0</v>
      </c>
      <c r="P714" s="179">
        <v>0</v>
      </c>
      <c r="Q714" s="179">
        <f>ROUND(E714*P714,2)</f>
        <v>0</v>
      </c>
      <c r="R714" s="179"/>
      <c r="S714" s="179" t="s">
        <v>342</v>
      </c>
      <c r="T714" s="180" t="s">
        <v>311</v>
      </c>
      <c r="U714" s="160">
        <v>0</v>
      </c>
      <c r="V714" s="160">
        <f>ROUND(E714*U714,2)</f>
        <v>0</v>
      </c>
      <c r="W714" s="160"/>
      <c r="X714" s="150"/>
      <c r="Y714" s="150"/>
      <c r="Z714" s="150"/>
      <c r="AA714" s="150"/>
      <c r="AB714" s="150"/>
      <c r="AC714" s="150"/>
      <c r="AD714" s="150"/>
      <c r="AE714" s="150"/>
      <c r="AF714" s="150"/>
      <c r="AG714" s="150" t="s">
        <v>499</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186" t="s">
        <v>3855</v>
      </c>
      <c r="D715" s="165"/>
      <c r="E715" s="166"/>
      <c r="F715" s="160"/>
      <c r="G715" s="160"/>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335</v>
      </c>
      <c r="AH715" s="150">
        <v>0</v>
      </c>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186" t="s">
        <v>142</v>
      </c>
      <c r="D716" s="165"/>
      <c r="E716" s="166">
        <v>4</v>
      </c>
      <c r="F716" s="160"/>
      <c r="G716" s="160"/>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335</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46"/>
      <c r="D717" s="247"/>
      <c r="E717" s="247"/>
      <c r="F717" s="247"/>
      <c r="G717" s="247"/>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315</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74">
        <v>172</v>
      </c>
      <c r="B718" s="175" t="s">
        <v>4172</v>
      </c>
      <c r="C718" s="185" t="s">
        <v>4048</v>
      </c>
      <c r="D718" s="176" t="s">
        <v>929</v>
      </c>
      <c r="E718" s="177">
        <v>1</v>
      </c>
      <c r="F718" s="178"/>
      <c r="G718" s="179">
        <f>ROUND(E718*F718,2)</f>
        <v>0</v>
      </c>
      <c r="H718" s="178"/>
      <c r="I718" s="179">
        <f>ROUND(E718*H718,2)</f>
        <v>0</v>
      </c>
      <c r="J718" s="178"/>
      <c r="K718" s="179">
        <f>ROUND(E718*J718,2)</f>
        <v>0</v>
      </c>
      <c r="L718" s="179">
        <v>21</v>
      </c>
      <c r="M718" s="179">
        <f>G718*(1+L718/100)</f>
        <v>0</v>
      </c>
      <c r="N718" s="179">
        <v>0</v>
      </c>
      <c r="O718" s="179">
        <f>ROUND(E718*N718,2)</f>
        <v>0</v>
      </c>
      <c r="P718" s="179">
        <v>0</v>
      </c>
      <c r="Q718" s="179">
        <f>ROUND(E718*P718,2)</f>
        <v>0</v>
      </c>
      <c r="R718" s="179"/>
      <c r="S718" s="179" t="s">
        <v>342</v>
      </c>
      <c r="T718" s="180" t="s">
        <v>311</v>
      </c>
      <c r="U718" s="160">
        <v>0</v>
      </c>
      <c r="V718" s="160">
        <f>ROUND(E718*U718,2)</f>
        <v>0</v>
      </c>
      <c r="W718" s="160"/>
      <c r="X718" s="150"/>
      <c r="Y718" s="150"/>
      <c r="Z718" s="150"/>
      <c r="AA718" s="150"/>
      <c r="AB718" s="150"/>
      <c r="AC718" s="150"/>
      <c r="AD718" s="150"/>
      <c r="AE718" s="150"/>
      <c r="AF718" s="150"/>
      <c r="AG718" s="150" t="s">
        <v>499</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186" t="s">
        <v>3855</v>
      </c>
      <c r="D719" s="165"/>
      <c r="E719" s="166"/>
      <c r="F719" s="160"/>
      <c r="G719" s="160"/>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335</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186" t="s">
        <v>92</v>
      </c>
      <c r="D720" s="165"/>
      <c r="E720" s="166">
        <v>1</v>
      </c>
      <c r="F720" s="160"/>
      <c r="G720" s="160"/>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335</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246"/>
      <c r="D721" s="247"/>
      <c r="E721" s="247"/>
      <c r="F721" s="247"/>
      <c r="G721" s="247"/>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315</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ht="22.5" outlineLevel="1" x14ac:dyDescent="0.2">
      <c r="A722" s="174">
        <v>173</v>
      </c>
      <c r="B722" s="175" t="s">
        <v>4173</v>
      </c>
      <c r="C722" s="185" t="s">
        <v>3867</v>
      </c>
      <c r="D722" s="176" t="s">
        <v>405</v>
      </c>
      <c r="E722" s="177">
        <v>3</v>
      </c>
      <c r="F722" s="178"/>
      <c r="G722" s="179">
        <f>ROUND(E722*F722,2)</f>
        <v>0</v>
      </c>
      <c r="H722" s="178"/>
      <c r="I722" s="179">
        <f>ROUND(E722*H722,2)</f>
        <v>0</v>
      </c>
      <c r="J722" s="178"/>
      <c r="K722" s="179">
        <f>ROUND(E722*J722,2)</f>
        <v>0</v>
      </c>
      <c r="L722" s="179">
        <v>21</v>
      </c>
      <c r="M722" s="179">
        <f>G722*(1+L722/100)</f>
        <v>0</v>
      </c>
      <c r="N722" s="179">
        <v>0</v>
      </c>
      <c r="O722" s="179">
        <f>ROUND(E722*N722,2)</f>
        <v>0</v>
      </c>
      <c r="P722" s="179">
        <v>0</v>
      </c>
      <c r="Q722" s="179">
        <f>ROUND(E722*P722,2)</f>
        <v>0</v>
      </c>
      <c r="R722" s="179"/>
      <c r="S722" s="179" t="s">
        <v>342</v>
      </c>
      <c r="T722" s="180" t="s">
        <v>311</v>
      </c>
      <c r="U722" s="160">
        <v>0</v>
      </c>
      <c r="V722" s="160">
        <f>ROUND(E722*U722,2)</f>
        <v>0</v>
      </c>
      <c r="W722" s="160"/>
      <c r="X722" s="150"/>
      <c r="Y722" s="150"/>
      <c r="Z722" s="150"/>
      <c r="AA722" s="150"/>
      <c r="AB722" s="150"/>
      <c r="AC722" s="150"/>
      <c r="AD722" s="150"/>
      <c r="AE722" s="150"/>
      <c r="AF722" s="150"/>
      <c r="AG722" s="150" t="s">
        <v>499</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186" t="s">
        <v>3855</v>
      </c>
      <c r="D723" s="165"/>
      <c r="E723" s="166"/>
      <c r="F723" s="160"/>
      <c r="G723" s="160"/>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335</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186" t="s">
        <v>132</v>
      </c>
      <c r="D724" s="165"/>
      <c r="E724" s="166">
        <v>3</v>
      </c>
      <c r="F724" s="160"/>
      <c r="G724" s="160"/>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335</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246"/>
      <c r="D725" s="247"/>
      <c r="E725" s="247"/>
      <c r="F725" s="247"/>
      <c r="G725" s="247"/>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315</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ht="22.5" outlineLevel="1" x14ac:dyDescent="0.2">
      <c r="A726" s="174">
        <v>174</v>
      </c>
      <c r="B726" s="175" t="s">
        <v>4174</v>
      </c>
      <c r="C726" s="185" t="s">
        <v>3869</v>
      </c>
      <c r="D726" s="176" t="s">
        <v>405</v>
      </c>
      <c r="E726" s="177">
        <v>1</v>
      </c>
      <c r="F726" s="178"/>
      <c r="G726" s="179">
        <f>ROUND(E726*F726,2)</f>
        <v>0</v>
      </c>
      <c r="H726" s="178"/>
      <c r="I726" s="179">
        <f>ROUND(E726*H726,2)</f>
        <v>0</v>
      </c>
      <c r="J726" s="178"/>
      <c r="K726" s="179">
        <f>ROUND(E726*J726,2)</f>
        <v>0</v>
      </c>
      <c r="L726" s="179">
        <v>21</v>
      </c>
      <c r="M726" s="179">
        <f>G726*(1+L726/100)</f>
        <v>0</v>
      </c>
      <c r="N726" s="179">
        <v>0</v>
      </c>
      <c r="O726" s="179">
        <f>ROUND(E726*N726,2)</f>
        <v>0</v>
      </c>
      <c r="P726" s="179">
        <v>0</v>
      </c>
      <c r="Q726" s="179">
        <f>ROUND(E726*P726,2)</f>
        <v>0</v>
      </c>
      <c r="R726" s="179"/>
      <c r="S726" s="179" t="s">
        <v>342</v>
      </c>
      <c r="T726" s="180" t="s">
        <v>311</v>
      </c>
      <c r="U726" s="160">
        <v>0</v>
      </c>
      <c r="V726" s="160">
        <f>ROUND(E726*U726,2)</f>
        <v>0</v>
      </c>
      <c r="W726" s="160"/>
      <c r="X726" s="150"/>
      <c r="Y726" s="150"/>
      <c r="Z726" s="150"/>
      <c r="AA726" s="150"/>
      <c r="AB726" s="150"/>
      <c r="AC726" s="150"/>
      <c r="AD726" s="150"/>
      <c r="AE726" s="150"/>
      <c r="AF726" s="150"/>
      <c r="AG726" s="150" t="s">
        <v>499</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186" t="s">
        <v>3855</v>
      </c>
      <c r="D727" s="165"/>
      <c r="E727" s="166"/>
      <c r="F727" s="160"/>
      <c r="G727" s="160"/>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335</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186" t="s">
        <v>92</v>
      </c>
      <c r="D728" s="165"/>
      <c r="E728" s="166">
        <v>1</v>
      </c>
      <c r="F728" s="160"/>
      <c r="G728" s="160"/>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335</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246"/>
      <c r="D729" s="247"/>
      <c r="E729" s="247"/>
      <c r="F729" s="247"/>
      <c r="G729" s="247"/>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315</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74">
        <v>175</v>
      </c>
      <c r="B730" s="175" t="s">
        <v>4175</v>
      </c>
      <c r="C730" s="185" t="s">
        <v>4176</v>
      </c>
      <c r="D730" s="176" t="s">
        <v>929</v>
      </c>
      <c r="E730" s="177">
        <v>1</v>
      </c>
      <c r="F730" s="178"/>
      <c r="G730" s="179">
        <f>ROUND(E730*F730,2)</f>
        <v>0</v>
      </c>
      <c r="H730" s="178"/>
      <c r="I730" s="179">
        <f>ROUND(E730*H730,2)</f>
        <v>0</v>
      </c>
      <c r="J730" s="178"/>
      <c r="K730" s="179">
        <f>ROUND(E730*J730,2)</f>
        <v>0</v>
      </c>
      <c r="L730" s="179">
        <v>21</v>
      </c>
      <c r="M730" s="179">
        <f>G730*(1+L730/100)</f>
        <v>0</v>
      </c>
      <c r="N730" s="179">
        <v>0</v>
      </c>
      <c r="O730" s="179">
        <f>ROUND(E730*N730,2)</f>
        <v>0</v>
      </c>
      <c r="P730" s="179">
        <v>0</v>
      </c>
      <c r="Q730" s="179">
        <f>ROUND(E730*P730,2)</f>
        <v>0</v>
      </c>
      <c r="R730" s="179"/>
      <c r="S730" s="179" t="s">
        <v>342</v>
      </c>
      <c r="T730" s="180" t="s">
        <v>311</v>
      </c>
      <c r="U730" s="160">
        <v>0</v>
      </c>
      <c r="V730" s="160">
        <f>ROUND(E730*U730,2)</f>
        <v>0</v>
      </c>
      <c r="W730" s="160"/>
      <c r="X730" s="150"/>
      <c r="Y730" s="150"/>
      <c r="Z730" s="150"/>
      <c r="AA730" s="150"/>
      <c r="AB730" s="150"/>
      <c r="AC730" s="150"/>
      <c r="AD730" s="150"/>
      <c r="AE730" s="150"/>
      <c r="AF730" s="150"/>
      <c r="AG730" s="150" t="s">
        <v>1963</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186" t="s">
        <v>3855</v>
      </c>
      <c r="D731" s="165"/>
      <c r="E731" s="166"/>
      <c r="F731" s="160"/>
      <c r="G731" s="160"/>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335</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186" t="s">
        <v>92</v>
      </c>
      <c r="D732" s="165"/>
      <c r="E732" s="166">
        <v>1</v>
      </c>
      <c r="F732" s="160"/>
      <c r="G732" s="160"/>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335</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246"/>
      <c r="D733" s="247"/>
      <c r="E733" s="247"/>
      <c r="F733" s="247"/>
      <c r="G733" s="247"/>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315</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x14ac:dyDescent="0.2">
      <c r="A734" s="168" t="s">
        <v>305</v>
      </c>
      <c r="B734" s="169" t="s">
        <v>157</v>
      </c>
      <c r="C734" s="184" t="s">
        <v>158</v>
      </c>
      <c r="D734" s="170"/>
      <c r="E734" s="171"/>
      <c r="F734" s="172"/>
      <c r="G734" s="172">
        <f>SUMIF(AG735:AG766,"&lt;&gt;NOR",G735:G766)</f>
        <v>0</v>
      </c>
      <c r="H734" s="172"/>
      <c r="I734" s="172">
        <f>SUM(I735:I766)</f>
        <v>0</v>
      </c>
      <c r="J734" s="172"/>
      <c r="K734" s="172">
        <f>SUM(K735:K766)</f>
        <v>0</v>
      </c>
      <c r="L734" s="172"/>
      <c r="M734" s="172">
        <f>SUM(M735:M766)</f>
        <v>0</v>
      </c>
      <c r="N734" s="172"/>
      <c r="O734" s="172">
        <f>SUM(O735:O766)</f>
        <v>0</v>
      </c>
      <c r="P734" s="172"/>
      <c r="Q734" s="172">
        <f>SUM(Q735:Q766)</f>
        <v>0</v>
      </c>
      <c r="R734" s="172"/>
      <c r="S734" s="172"/>
      <c r="T734" s="173"/>
      <c r="U734" s="167"/>
      <c r="V734" s="167">
        <f>SUM(V735:V766)</f>
        <v>0</v>
      </c>
      <c r="W734" s="167"/>
      <c r="AG734" t="s">
        <v>306</v>
      </c>
    </row>
    <row r="735" spans="1:60" ht="22.5" outlineLevel="1" x14ac:dyDescent="0.2">
      <c r="A735" s="174">
        <v>176</v>
      </c>
      <c r="B735" s="175" t="s">
        <v>4177</v>
      </c>
      <c r="C735" s="185" t="s">
        <v>4178</v>
      </c>
      <c r="D735" s="176" t="s">
        <v>929</v>
      </c>
      <c r="E735" s="177">
        <v>3</v>
      </c>
      <c r="F735" s="178"/>
      <c r="G735" s="179">
        <f>ROUND(E735*F735,2)</f>
        <v>0</v>
      </c>
      <c r="H735" s="178"/>
      <c r="I735" s="179">
        <f>ROUND(E735*H735,2)</f>
        <v>0</v>
      </c>
      <c r="J735" s="178"/>
      <c r="K735" s="179">
        <f>ROUND(E735*J735,2)</f>
        <v>0</v>
      </c>
      <c r="L735" s="179">
        <v>21</v>
      </c>
      <c r="M735" s="179">
        <f>G735*(1+L735/100)</f>
        <v>0</v>
      </c>
      <c r="N735" s="179">
        <v>0</v>
      </c>
      <c r="O735" s="179">
        <f>ROUND(E735*N735,2)</f>
        <v>0</v>
      </c>
      <c r="P735" s="179">
        <v>0</v>
      </c>
      <c r="Q735" s="179">
        <f>ROUND(E735*P735,2)</f>
        <v>0</v>
      </c>
      <c r="R735" s="179"/>
      <c r="S735" s="179" t="s">
        <v>342</v>
      </c>
      <c r="T735" s="180" t="s">
        <v>311</v>
      </c>
      <c r="U735" s="160">
        <v>0</v>
      </c>
      <c r="V735" s="160">
        <f>ROUND(E735*U735,2)</f>
        <v>0</v>
      </c>
      <c r="W735" s="160"/>
      <c r="X735" s="150"/>
      <c r="Y735" s="150"/>
      <c r="Z735" s="150"/>
      <c r="AA735" s="150"/>
      <c r="AB735" s="150"/>
      <c r="AC735" s="150"/>
      <c r="AD735" s="150"/>
      <c r="AE735" s="150"/>
      <c r="AF735" s="150"/>
      <c r="AG735" s="150" t="s">
        <v>499</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186" t="s">
        <v>3855</v>
      </c>
      <c r="D736" s="165"/>
      <c r="E736" s="166"/>
      <c r="F736" s="160"/>
      <c r="G736" s="160"/>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335</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186" t="s">
        <v>132</v>
      </c>
      <c r="D737" s="165"/>
      <c r="E737" s="166">
        <v>3</v>
      </c>
      <c r="F737" s="160"/>
      <c r="G737" s="160"/>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335</v>
      </c>
      <c r="AH737" s="150">
        <v>0</v>
      </c>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246"/>
      <c r="D738" s="247"/>
      <c r="E738" s="247"/>
      <c r="F738" s="247"/>
      <c r="G738" s="247"/>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315</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74">
        <v>177</v>
      </c>
      <c r="B739" s="175" t="s">
        <v>4179</v>
      </c>
      <c r="C739" s="185" t="s">
        <v>4180</v>
      </c>
      <c r="D739" s="176" t="s">
        <v>929</v>
      </c>
      <c r="E739" s="177">
        <v>1</v>
      </c>
      <c r="F739" s="178"/>
      <c r="G739" s="179">
        <f>ROUND(E739*F739,2)</f>
        <v>0</v>
      </c>
      <c r="H739" s="178"/>
      <c r="I739" s="179">
        <f>ROUND(E739*H739,2)</f>
        <v>0</v>
      </c>
      <c r="J739" s="178"/>
      <c r="K739" s="179">
        <f>ROUND(E739*J739,2)</f>
        <v>0</v>
      </c>
      <c r="L739" s="179">
        <v>21</v>
      </c>
      <c r="M739" s="179">
        <f>G739*(1+L739/100)</f>
        <v>0</v>
      </c>
      <c r="N739" s="179">
        <v>0</v>
      </c>
      <c r="O739" s="179">
        <f>ROUND(E739*N739,2)</f>
        <v>0</v>
      </c>
      <c r="P739" s="179">
        <v>0</v>
      </c>
      <c r="Q739" s="179">
        <f>ROUND(E739*P739,2)</f>
        <v>0</v>
      </c>
      <c r="R739" s="179"/>
      <c r="S739" s="179" t="s">
        <v>342</v>
      </c>
      <c r="T739" s="180" t="s">
        <v>311</v>
      </c>
      <c r="U739" s="160">
        <v>0</v>
      </c>
      <c r="V739" s="160">
        <f>ROUND(E739*U739,2)</f>
        <v>0</v>
      </c>
      <c r="W739" s="160"/>
      <c r="X739" s="150"/>
      <c r="Y739" s="150"/>
      <c r="Z739" s="150"/>
      <c r="AA739" s="150"/>
      <c r="AB739" s="150"/>
      <c r="AC739" s="150"/>
      <c r="AD739" s="150"/>
      <c r="AE739" s="150"/>
      <c r="AF739" s="150"/>
      <c r="AG739" s="150" t="s">
        <v>499</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186" t="s">
        <v>3855</v>
      </c>
      <c r="D740" s="165"/>
      <c r="E740" s="166"/>
      <c r="F740" s="160"/>
      <c r="G740" s="160"/>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335</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186" t="s">
        <v>92</v>
      </c>
      <c r="D741" s="165"/>
      <c r="E741" s="166">
        <v>1</v>
      </c>
      <c r="F741" s="160"/>
      <c r="G741" s="160"/>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335</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246"/>
      <c r="D742" s="247"/>
      <c r="E742" s="247"/>
      <c r="F742" s="247"/>
      <c r="G742" s="247"/>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315</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74">
        <v>178</v>
      </c>
      <c r="B743" s="175" t="s">
        <v>4181</v>
      </c>
      <c r="C743" s="185" t="s">
        <v>4182</v>
      </c>
      <c r="D743" s="176" t="s">
        <v>929</v>
      </c>
      <c r="E743" s="177">
        <v>1</v>
      </c>
      <c r="F743" s="178"/>
      <c r="G743" s="179">
        <f>ROUND(E743*F743,2)</f>
        <v>0</v>
      </c>
      <c r="H743" s="178"/>
      <c r="I743" s="179">
        <f>ROUND(E743*H743,2)</f>
        <v>0</v>
      </c>
      <c r="J743" s="178"/>
      <c r="K743" s="179">
        <f>ROUND(E743*J743,2)</f>
        <v>0</v>
      </c>
      <c r="L743" s="179">
        <v>21</v>
      </c>
      <c r="M743" s="179">
        <f>G743*(1+L743/100)</f>
        <v>0</v>
      </c>
      <c r="N743" s="179">
        <v>0</v>
      </c>
      <c r="O743" s="179">
        <f>ROUND(E743*N743,2)</f>
        <v>0</v>
      </c>
      <c r="P743" s="179">
        <v>0</v>
      </c>
      <c r="Q743" s="179">
        <f>ROUND(E743*P743,2)</f>
        <v>0</v>
      </c>
      <c r="R743" s="179"/>
      <c r="S743" s="179" t="s">
        <v>342</v>
      </c>
      <c r="T743" s="180" t="s">
        <v>311</v>
      </c>
      <c r="U743" s="160">
        <v>0</v>
      </c>
      <c r="V743" s="160">
        <f>ROUND(E743*U743,2)</f>
        <v>0</v>
      </c>
      <c r="W743" s="160"/>
      <c r="X743" s="150"/>
      <c r="Y743" s="150"/>
      <c r="Z743" s="150"/>
      <c r="AA743" s="150"/>
      <c r="AB743" s="150"/>
      <c r="AC743" s="150"/>
      <c r="AD743" s="150"/>
      <c r="AE743" s="150"/>
      <c r="AF743" s="150"/>
      <c r="AG743" s="150" t="s">
        <v>499</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57"/>
      <c r="B744" s="158"/>
      <c r="C744" s="186" t="s">
        <v>3855</v>
      </c>
      <c r="D744" s="165"/>
      <c r="E744" s="166"/>
      <c r="F744" s="160"/>
      <c r="G744" s="160"/>
      <c r="H744" s="160"/>
      <c r="I744" s="160"/>
      <c r="J744" s="160"/>
      <c r="K744" s="160"/>
      <c r="L744" s="160"/>
      <c r="M744" s="160"/>
      <c r="N744" s="160"/>
      <c r="O744" s="160"/>
      <c r="P744" s="160"/>
      <c r="Q744" s="160"/>
      <c r="R744" s="160"/>
      <c r="S744" s="160"/>
      <c r="T744" s="160"/>
      <c r="U744" s="160"/>
      <c r="V744" s="160"/>
      <c r="W744" s="160"/>
      <c r="X744" s="150"/>
      <c r="Y744" s="150"/>
      <c r="Z744" s="150"/>
      <c r="AA744" s="150"/>
      <c r="AB744" s="150"/>
      <c r="AC744" s="150"/>
      <c r="AD744" s="150"/>
      <c r="AE744" s="150"/>
      <c r="AF744" s="150"/>
      <c r="AG744" s="150" t="s">
        <v>335</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186" t="s">
        <v>92</v>
      </c>
      <c r="D745" s="165"/>
      <c r="E745" s="166">
        <v>1</v>
      </c>
      <c r="F745" s="160"/>
      <c r="G745" s="160"/>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335</v>
      </c>
      <c r="AH745" s="150">
        <v>0</v>
      </c>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246"/>
      <c r="D746" s="247"/>
      <c r="E746" s="247"/>
      <c r="F746" s="247"/>
      <c r="G746" s="247"/>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315</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22.5" outlineLevel="1" x14ac:dyDescent="0.2">
      <c r="A747" s="174">
        <v>179</v>
      </c>
      <c r="B747" s="175" t="s">
        <v>4183</v>
      </c>
      <c r="C747" s="185" t="s">
        <v>3867</v>
      </c>
      <c r="D747" s="176" t="s">
        <v>405</v>
      </c>
      <c r="E747" s="177">
        <v>7</v>
      </c>
      <c r="F747" s="178"/>
      <c r="G747" s="179">
        <f>ROUND(E747*F747,2)</f>
        <v>0</v>
      </c>
      <c r="H747" s="178"/>
      <c r="I747" s="179">
        <f>ROUND(E747*H747,2)</f>
        <v>0</v>
      </c>
      <c r="J747" s="178"/>
      <c r="K747" s="179">
        <f>ROUND(E747*J747,2)</f>
        <v>0</v>
      </c>
      <c r="L747" s="179">
        <v>21</v>
      </c>
      <c r="M747" s="179">
        <f>G747*(1+L747/100)</f>
        <v>0</v>
      </c>
      <c r="N747" s="179">
        <v>0</v>
      </c>
      <c r="O747" s="179">
        <f>ROUND(E747*N747,2)</f>
        <v>0</v>
      </c>
      <c r="P747" s="179">
        <v>0</v>
      </c>
      <c r="Q747" s="179">
        <f>ROUND(E747*P747,2)</f>
        <v>0</v>
      </c>
      <c r="R747" s="179"/>
      <c r="S747" s="179" t="s">
        <v>342</v>
      </c>
      <c r="T747" s="180" t="s">
        <v>311</v>
      </c>
      <c r="U747" s="160">
        <v>0</v>
      </c>
      <c r="V747" s="160">
        <f>ROUND(E747*U747,2)</f>
        <v>0</v>
      </c>
      <c r="W747" s="160"/>
      <c r="X747" s="150"/>
      <c r="Y747" s="150"/>
      <c r="Z747" s="150"/>
      <c r="AA747" s="150"/>
      <c r="AB747" s="150"/>
      <c r="AC747" s="150"/>
      <c r="AD747" s="150"/>
      <c r="AE747" s="150"/>
      <c r="AF747" s="150"/>
      <c r="AG747" s="150" t="s">
        <v>499</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186" t="s">
        <v>3855</v>
      </c>
      <c r="D748" s="165"/>
      <c r="E748" s="166"/>
      <c r="F748" s="160"/>
      <c r="G748" s="160"/>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335</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186" t="s">
        <v>233</v>
      </c>
      <c r="D749" s="165"/>
      <c r="E749" s="166">
        <v>7</v>
      </c>
      <c r="F749" s="160"/>
      <c r="G749" s="160"/>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335</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246"/>
      <c r="D750" s="247"/>
      <c r="E750" s="247"/>
      <c r="F750" s="247"/>
      <c r="G750" s="247"/>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315</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ht="22.5" outlineLevel="1" x14ac:dyDescent="0.2">
      <c r="A751" s="174">
        <v>180</v>
      </c>
      <c r="B751" s="175" t="s">
        <v>4184</v>
      </c>
      <c r="C751" s="185" t="s">
        <v>3869</v>
      </c>
      <c r="D751" s="176" t="s">
        <v>405</v>
      </c>
      <c r="E751" s="177">
        <v>1</v>
      </c>
      <c r="F751" s="178"/>
      <c r="G751" s="179">
        <f>ROUND(E751*F751,2)</f>
        <v>0</v>
      </c>
      <c r="H751" s="178"/>
      <c r="I751" s="179">
        <f>ROUND(E751*H751,2)</f>
        <v>0</v>
      </c>
      <c r="J751" s="178"/>
      <c r="K751" s="179">
        <f>ROUND(E751*J751,2)</f>
        <v>0</v>
      </c>
      <c r="L751" s="179">
        <v>21</v>
      </c>
      <c r="M751" s="179">
        <f>G751*(1+L751/100)</f>
        <v>0</v>
      </c>
      <c r="N751" s="179">
        <v>0</v>
      </c>
      <c r="O751" s="179">
        <f>ROUND(E751*N751,2)</f>
        <v>0</v>
      </c>
      <c r="P751" s="179">
        <v>0</v>
      </c>
      <c r="Q751" s="179">
        <f>ROUND(E751*P751,2)</f>
        <v>0</v>
      </c>
      <c r="R751" s="179"/>
      <c r="S751" s="179" t="s">
        <v>342</v>
      </c>
      <c r="T751" s="180" t="s">
        <v>311</v>
      </c>
      <c r="U751" s="160">
        <v>0</v>
      </c>
      <c r="V751" s="160">
        <f>ROUND(E751*U751,2)</f>
        <v>0</v>
      </c>
      <c r="W751" s="160"/>
      <c r="X751" s="150"/>
      <c r="Y751" s="150"/>
      <c r="Z751" s="150"/>
      <c r="AA751" s="150"/>
      <c r="AB751" s="150"/>
      <c r="AC751" s="150"/>
      <c r="AD751" s="150"/>
      <c r="AE751" s="150"/>
      <c r="AF751" s="150"/>
      <c r="AG751" s="150" t="s">
        <v>499</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186" t="s">
        <v>3855</v>
      </c>
      <c r="D752" s="165"/>
      <c r="E752" s="166"/>
      <c r="F752" s="160"/>
      <c r="G752" s="160"/>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335</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57"/>
      <c r="B753" s="158"/>
      <c r="C753" s="186" t="s">
        <v>92</v>
      </c>
      <c r="D753" s="165"/>
      <c r="E753" s="166">
        <v>1</v>
      </c>
      <c r="F753" s="160"/>
      <c r="G753" s="160"/>
      <c r="H753" s="160"/>
      <c r="I753" s="160"/>
      <c r="J753" s="160"/>
      <c r="K753" s="160"/>
      <c r="L753" s="160"/>
      <c r="M753" s="160"/>
      <c r="N753" s="160"/>
      <c r="O753" s="160"/>
      <c r="P753" s="160"/>
      <c r="Q753" s="160"/>
      <c r="R753" s="160"/>
      <c r="S753" s="160"/>
      <c r="T753" s="160"/>
      <c r="U753" s="160"/>
      <c r="V753" s="160"/>
      <c r="W753" s="160"/>
      <c r="X753" s="150"/>
      <c r="Y753" s="150"/>
      <c r="Z753" s="150"/>
      <c r="AA753" s="150"/>
      <c r="AB753" s="150"/>
      <c r="AC753" s="150"/>
      <c r="AD753" s="150"/>
      <c r="AE753" s="150"/>
      <c r="AF753" s="150"/>
      <c r="AG753" s="150" t="s">
        <v>335</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6"/>
      <c r="D754" s="247"/>
      <c r="E754" s="247"/>
      <c r="F754" s="247"/>
      <c r="G754" s="247"/>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315</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ht="22.5" outlineLevel="1" x14ac:dyDescent="0.2">
      <c r="A755" s="174">
        <v>181</v>
      </c>
      <c r="B755" s="175" t="s">
        <v>4185</v>
      </c>
      <c r="C755" s="185" t="s">
        <v>3871</v>
      </c>
      <c r="D755" s="176" t="s">
        <v>405</v>
      </c>
      <c r="E755" s="177">
        <v>1</v>
      </c>
      <c r="F755" s="178"/>
      <c r="G755" s="179">
        <f>ROUND(E755*F755,2)</f>
        <v>0</v>
      </c>
      <c r="H755" s="178"/>
      <c r="I755" s="179">
        <f>ROUND(E755*H755,2)</f>
        <v>0</v>
      </c>
      <c r="J755" s="178"/>
      <c r="K755" s="179">
        <f>ROUND(E755*J755,2)</f>
        <v>0</v>
      </c>
      <c r="L755" s="179">
        <v>21</v>
      </c>
      <c r="M755" s="179">
        <f>G755*(1+L755/100)</f>
        <v>0</v>
      </c>
      <c r="N755" s="179">
        <v>0</v>
      </c>
      <c r="O755" s="179">
        <f>ROUND(E755*N755,2)</f>
        <v>0</v>
      </c>
      <c r="P755" s="179">
        <v>0</v>
      </c>
      <c r="Q755" s="179">
        <f>ROUND(E755*P755,2)</f>
        <v>0</v>
      </c>
      <c r="R755" s="179"/>
      <c r="S755" s="179" t="s">
        <v>342</v>
      </c>
      <c r="T755" s="180" t="s">
        <v>311</v>
      </c>
      <c r="U755" s="160">
        <v>0</v>
      </c>
      <c r="V755" s="160">
        <f>ROUND(E755*U755,2)</f>
        <v>0</v>
      </c>
      <c r="W755" s="160"/>
      <c r="X755" s="150"/>
      <c r="Y755" s="150"/>
      <c r="Z755" s="150"/>
      <c r="AA755" s="150"/>
      <c r="AB755" s="150"/>
      <c r="AC755" s="150"/>
      <c r="AD755" s="150"/>
      <c r="AE755" s="150"/>
      <c r="AF755" s="150"/>
      <c r="AG755" s="150" t="s">
        <v>499</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186" t="s">
        <v>3855</v>
      </c>
      <c r="D756" s="165"/>
      <c r="E756" s="166"/>
      <c r="F756" s="160"/>
      <c r="G756" s="160"/>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335</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186" t="s">
        <v>92</v>
      </c>
      <c r="D757" s="165"/>
      <c r="E757" s="166">
        <v>1</v>
      </c>
      <c r="F757" s="160"/>
      <c r="G757" s="160"/>
      <c r="H757" s="160"/>
      <c r="I757" s="160"/>
      <c r="J757" s="160"/>
      <c r="K757" s="160"/>
      <c r="L757" s="160"/>
      <c r="M757" s="160"/>
      <c r="N757" s="160"/>
      <c r="O757" s="160"/>
      <c r="P757" s="160"/>
      <c r="Q757" s="160"/>
      <c r="R757" s="160"/>
      <c r="S757" s="160"/>
      <c r="T757" s="160"/>
      <c r="U757" s="160"/>
      <c r="V757" s="160"/>
      <c r="W757" s="160"/>
      <c r="X757" s="150"/>
      <c r="Y757" s="150"/>
      <c r="Z757" s="150"/>
      <c r="AA757" s="150"/>
      <c r="AB757" s="150"/>
      <c r="AC757" s="150"/>
      <c r="AD757" s="150"/>
      <c r="AE757" s="150"/>
      <c r="AF757" s="150"/>
      <c r="AG757" s="150" t="s">
        <v>335</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246"/>
      <c r="D758" s="247"/>
      <c r="E758" s="247"/>
      <c r="F758" s="247"/>
      <c r="G758" s="247"/>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315</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74">
        <v>182</v>
      </c>
      <c r="B759" s="175" t="s">
        <v>4186</v>
      </c>
      <c r="C759" s="185" t="s">
        <v>4187</v>
      </c>
      <c r="D759" s="176" t="s">
        <v>929</v>
      </c>
      <c r="E759" s="177">
        <v>1</v>
      </c>
      <c r="F759" s="178"/>
      <c r="G759" s="179">
        <f>ROUND(E759*F759,2)</f>
        <v>0</v>
      </c>
      <c r="H759" s="178"/>
      <c r="I759" s="179">
        <f>ROUND(E759*H759,2)</f>
        <v>0</v>
      </c>
      <c r="J759" s="178"/>
      <c r="K759" s="179">
        <f>ROUND(E759*J759,2)</f>
        <v>0</v>
      </c>
      <c r="L759" s="179">
        <v>21</v>
      </c>
      <c r="M759" s="179">
        <f>G759*(1+L759/100)</f>
        <v>0</v>
      </c>
      <c r="N759" s="179">
        <v>0</v>
      </c>
      <c r="O759" s="179">
        <f>ROUND(E759*N759,2)</f>
        <v>0</v>
      </c>
      <c r="P759" s="179">
        <v>0</v>
      </c>
      <c r="Q759" s="179">
        <f>ROUND(E759*P759,2)</f>
        <v>0</v>
      </c>
      <c r="R759" s="179"/>
      <c r="S759" s="179" t="s">
        <v>342</v>
      </c>
      <c r="T759" s="180" t="s">
        <v>311</v>
      </c>
      <c r="U759" s="160">
        <v>0</v>
      </c>
      <c r="V759" s="160">
        <f>ROUND(E759*U759,2)</f>
        <v>0</v>
      </c>
      <c r="W759" s="160"/>
      <c r="X759" s="150"/>
      <c r="Y759" s="150"/>
      <c r="Z759" s="150"/>
      <c r="AA759" s="150"/>
      <c r="AB759" s="150"/>
      <c r="AC759" s="150"/>
      <c r="AD759" s="150"/>
      <c r="AE759" s="150"/>
      <c r="AF759" s="150"/>
      <c r="AG759" s="150" t="s">
        <v>1963</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186" t="s">
        <v>3855</v>
      </c>
      <c r="D760" s="165"/>
      <c r="E760" s="166"/>
      <c r="F760" s="160"/>
      <c r="G760" s="160"/>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335</v>
      </c>
      <c r="AH760" s="150">
        <v>0</v>
      </c>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57"/>
      <c r="B761" s="158"/>
      <c r="C761" s="186" t="s">
        <v>92</v>
      </c>
      <c r="D761" s="165"/>
      <c r="E761" s="166">
        <v>1</v>
      </c>
      <c r="F761" s="160"/>
      <c r="G761" s="160"/>
      <c r="H761" s="160"/>
      <c r="I761" s="160"/>
      <c r="J761" s="160"/>
      <c r="K761" s="160"/>
      <c r="L761" s="160"/>
      <c r="M761" s="160"/>
      <c r="N761" s="160"/>
      <c r="O761" s="160"/>
      <c r="P761" s="160"/>
      <c r="Q761" s="160"/>
      <c r="R761" s="160"/>
      <c r="S761" s="160"/>
      <c r="T761" s="160"/>
      <c r="U761" s="160"/>
      <c r="V761" s="160"/>
      <c r="W761" s="160"/>
      <c r="X761" s="150"/>
      <c r="Y761" s="150"/>
      <c r="Z761" s="150"/>
      <c r="AA761" s="150"/>
      <c r="AB761" s="150"/>
      <c r="AC761" s="150"/>
      <c r="AD761" s="150"/>
      <c r="AE761" s="150"/>
      <c r="AF761" s="150"/>
      <c r="AG761" s="150" t="s">
        <v>335</v>
      </c>
      <c r="AH761" s="150">
        <v>0</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246"/>
      <c r="D762" s="247"/>
      <c r="E762" s="247"/>
      <c r="F762" s="247"/>
      <c r="G762" s="247"/>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315</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74">
        <v>183</v>
      </c>
      <c r="B763" s="175" t="s">
        <v>4188</v>
      </c>
      <c r="C763" s="185" t="s">
        <v>4189</v>
      </c>
      <c r="D763" s="176" t="s">
        <v>929</v>
      </c>
      <c r="E763" s="177">
        <v>1</v>
      </c>
      <c r="F763" s="178"/>
      <c r="G763" s="179">
        <f>ROUND(E763*F763,2)</f>
        <v>0</v>
      </c>
      <c r="H763" s="178"/>
      <c r="I763" s="179">
        <f>ROUND(E763*H763,2)</f>
        <v>0</v>
      </c>
      <c r="J763" s="178"/>
      <c r="K763" s="179">
        <f>ROUND(E763*J763,2)</f>
        <v>0</v>
      </c>
      <c r="L763" s="179">
        <v>21</v>
      </c>
      <c r="M763" s="179">
        <f>G763*(1+L763/100)</f>
        <v>0</v>
      </c>
      <c r="N763" s="179">
        <v>0</v>
      </c>
      <c r="O763" s="179">
        <f>ROUND(E763*N763,2)</f>
        <v>0</v>
      </c>
      <c r="P763" s="179">
        <v>0</v>
      </c>
      <c r="Q763" s="179">
        <f>ROUND(E763*P763,2)</f>
        <v>0</v>
      </c>
      <c r="R763" s="179"/>
      <c r="S763" s="179" t="s">
        <v>342</v>
      </c>
      <c r="T763" s="180" t="s">
        <v>311</v>
      </c>
      <c r="U763" s="160">
        <v>0</v>
      </c>
      <c r="V763" s="160">
        <f>ROUND(E763*U763,2)</f>
        <v>0</v>
      </c>
      <c r="W763" s="160"/>
      <c r="X763" s="150"/>
      <c r="Y763" s="150"/>
      <c r="Z763" s="150"/>
      <c r="AA763" s="150"/>
      <c r="AB763" s="150"/>
      <c r="AC763" s="150"/>
      <c r="AD763" s="150"/>
      <c r="AE763" s="150"/>
      <c r="AF763" s="150"/>
      <c r="AG763" s="150" t="s">
        <v>1963</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186" t="s">
        <v>3855</v>
      </c>
      <c r="D764" s="165"/>
      <c r="E764" s="166"/>
      <c r="F764" s="160"/>
      <c r="G764" s="160"/>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335</v>
      </c>
      <c r="AH764" s="150">
        <v>0</v>
      </c>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57"/>
      <c r="B765" s="158"/>
      <c r="C765" s="186" t="s">
        <v>92</v>
      </c>
      <c r="D765" s="165"/>
      <c r="E765" s="166">
        <v>1</v>
      </c>
      <c r="F765" s="160"/>
      <c r="G765" s="160"/>
      <c r="H765" s="160"/>
      <c r="I765" s="160"/>
      <c r="J765" s="160"/>
      <c r="K765" s="160"/>
      <c r="L765" s="160"/>
      <c r="M765" s="160"/>
      <c r="N765" s="160"/>
      <c r="O765" s="160"/>
      <c r="P765" s="160"/>
      <c r="Q765" s="160"/>
      <c r="R765" s="160"/>
      <c r="S765" s="160"/>
      <c r="T765" s="160"/>
      <c r="U765" s="160"/>
      <c r="V765" s="160"/>
      <c r="W765" s="160"/>
      <c r="X765" s="150"/>
      <c r="Y765" s="150"/>
      <c r="Z765" s="150"/>
      <c r="AA765" s="150"/>
      <c r="AB765" s="150"/>
      <c r="AC765" s="150"/>
      <c r="AD765" s="150"/>
      <c r="AE765" s="150"/>
      <c r="AF765" s="150"/>
      <c r="AG765" s="150" t="s">
        <v>335</v>
      </c>
      <c r="AH765" s="150">
        <v>0</v>
      </c>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57"/>
      <c r="B766" s="158"/>
      <c r="C766" s="246"/>
      <c r="D766" s="247"/>
      <c r="E766" s="247"/>
      <c r="F766" s="247"/>
      <c r="G766" s="247"/>
      <c r="H766" s="160"/>
      <c r="I766" s="160"/>
      <c r="J766" s="160"/>
      <c r="K766" s="160"/>
      <c r="L766" s="160"/>
      <c r="M766" s="160"/>
      <c r="N766" s="160"/>
      <c r="O766" s="160"/>
      <c r="P766" s="160"/>
      <c r="Q766" s="160"/>
      <c r="R766" s="160"/>
      <c r="S766" s="160"/>
      <c r="T766" s="160"/>
      <c r="U766" s="160"/>
      <c r="V766" s="160"/>
      <c r="W766" s="160"/>
      <c r="X766" s="150"/>
      <c r="Y766" s="150"/>
      <c r="Z766" s="150"/>
      <c r="AA766" s="150"/>
      <c r="AB766" s="150"/>
      <c r="AC766" s="150"/>
      <c r="AD766" s="150"/>
      <c r="AE766" s="150"/>
      <c r="AF766" s="150"/>
      <c r="AG766" s="150" t="s">
        <v>315</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x14ac:dyDescent="0.2">
      <c r="A767" s="168" t="s">
        <v>305</v>
      </c>
      <c r="B767" s="169" t="s">
        <v>164</v>
      </c>
      <c r="C767" s="184" t="s">
        <v>166</v>
      </c>
      <c r="D767" s="170"/>
      <c r="E767" s="171"/>
      <c r="F767" s="172"/>
      <c r="G767" s="172">
        <f>SUMIF(AG768:AG784,"&lt;&gt;NOR",G768:G784)</f>
        <v>0</v>
      </c>
      <c r="H767" s="172"/>
      <c r="I767" s="172">
        <f>SUM(I768:I784)</f>
        <v>0</v>
      </c>
      <c r="J767" s="172"/>
      <c r="K767" s="172">
        <f>SUM(K768:K784)</f>
        <v>0</v>
      </c>
      <c r="L767" s="172"/>
      <c r="M767" s="172">
        <f>SUM(M768:M784)</f>
        <v>0</v>
      </c>
      <c r="N767" s="172"/>
      <c r="O767" s="172">
        <f>SUM(O768:O784)</f>
        <v>0</v>
      </c>
      <c r="P767" s="172"/>
      <c r="Q767" s="172">
        <f>SUM(Q768:Q784)</f>
        <v>0</v>
      </c>
      <c r="R767" s="172"/>
      <c r="S767" s="172"/>
      <c r="T767" s="173"/>
      <c r="U767" s="167"/>
      <c r="V767" s="167">
        <f>SUM(V768:V784)</f>
        <v>0</v>
      </c>
      <c r="W767" s="167"/>
      <c r="AG767" t="s">
        <v>306</v>
      </c>
    </row>
    <row r="768" spans="1:60" ht="33.75" outlineLevel="1" x14ac:dyDescent="0.2">
      <c r="A768" s="174">
        <v>184</v>
      </c>
      <c r="B768" s="175" t="s">
        <v>4190</v>
      </c>
      <c r="C768" s="185" t="s">
        <v>3873</v>
      </c>
      <c r="D768" s="176" t="s">
        <v>929</v>
      </c>
      <c r="E768" s="177">
        <v>1</v>
      </c>
      <c r="F768" s="178"/>
      <c r="G768" s="179">
        <f>ROUND(E768*F768,2)</f>
        <v>0</v>
      </c>
      <c r="H768" s="178"/>
      <c r="I768" s="179">
        <f>ROUND(E768*H768,2)</f>
        <v>0</v>
      </c>
      <c r="J768" s="178"/>
      <c r="K768" s="179">
        <f>ROUND(E768*J768,2)</f>
        <v>0</v>
      </c>
      <c r="L768" s="179">
        <v>21</v>
      </c>
      <c r="M768" s="179">
        <f>G768*(1+L768/100)</f>
        <v>0</v>
      </c>
      <c r="N768" s="179">
        <v>0</v>
      </c>
      <c r="O768" s="179">
        <f>ROUND(E768*N768,2)</f>
        <v>0</v>
      </c>
      <c r="P768" s="179">
        <v>0</v>
      </c>
      <c r="Q768" s="179">
        <f>ROUND(E768*P768,2)</f>
        <v>0</v>
      </c>
      <c r="R768" s="179"/>
      <c r="S768" s="179" t="s">
        <v>342</v>
      </c>
      <c r="T768" s="180" t="s">
        <v>311</v>
      </c>
      <c r="U768" s="160">
        <v>0</v>
      </c>
      <c r="V768" s="160">
        <f>ROUND(E768*U768,2)</f>
        <v>0</v>
      </c>
      <c r="W768" s="160"/>
      <c r="X768" s="150"/>
      <c r="Y768" s="150"/>
      <c r="Z768" s="150"/>
      <c r="AA768" s="150"/>
      <c r="AB768" s="150"/>
      <c r="AC768" s="150"/>
      <c r="AD768" s="150"/>
      <c r="AE768" s="150"/>
      <c r="AF768" s="150"/>
      <c r="AG768" s="150" t="s">
        <v>499</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244" t="s">
        <v>3874</v>
      </c>
      <c r="D769" s="245"/>
      <c r="E769" s="245"/>
      <c r="F769" s="245"/>
      <c r="G769" s="245"/>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314</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186" t="s">
        <v>3875</v>
      </c>
      <c r="D770" s="165"/>
      <c r="E770" s="166"/>
      <c r="F770" s="160"/>
      <c r="G770" s="160"/>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335</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86" t="s">
        <v>92</v>
      </c>
      <c r="D771" s="165"/>
      <c r="E771" s="166">
        <v>1</v>
      </c>
      <c r="F771" s="160"/>
      <c r="G771" s="160"/>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335</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246"/>
      <c r="D772" s="247"/>
      <c r="E772" s="247"/>
      <c r="F772" s="247"/>
      <c r="G772" s="247"/>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315</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74">
        <v>185</v>
      </c>
      <c r="B773" s="175" t="s">
        <v>4191</v>
      </c>
      <c r="C773" s="185" t="s">
        <v>3877</v>
      </c>
      <c r="D773" s="176" t="s">
        <v>929</v>
      </c>
      <c r="E773" s="177">
        <v>1</v>
      </c>
      <c r="F773" s="178"/>
      <c r="G773" s="179">
        <f>ROUND(E773*F773,2)</f>
        <v>0</v>
      </c>
      <c r="H773" s="178"/>
      <c r="I773" s="179">
        <f>ROUND(E773*H773,2)</f>
        <v>0</v>
      </c>
      <c r="J773" s="178"/>
      <c r="K773" s="179">
        <f>ROUND(E773*J773,2)</f>
        <v>0</v>
      </c>
      <c r="L773" s="179">
        <v>21</v>
      </c>
      <c r="M773" s="179">
        <f>G773*(1+L773/100)</f>
        <v>0</v>
      </c>
      <c r="N773" s="179">
        <v>0</v>
      </c>
      <c r="O773" s="179">
        <f>ROUND(E773*N773,2)</f>
        <v>0</v>
      </c>
      <c r="P773" s="179">
        <v>0</v>
      </c>
      <c r="Q773" s="179">
        <f>ROUND(E773*P773,2)</f>
        <v>0</v>
      </c>
      <c r="R773" s="179"/>
      <c r="S773" s="179" t="s">
        <v>342</v>
      </c>
      <c r="T773" s="180" t="s">
        <v>311</v>
      </c>
      <c r="U773" s="160">
        <v>0</v>
      </c>
      <c r="V773" s="160">
        <f>ROUND(E773*U773,2)</f>
        <v>0</v>
      </c>
      <c r="W773" s="160"/>
      <c r="X773" s="150"/>
      <c r="Y773" s="150"/>
      <c r="Z773" s="150"/>
      <c r="AA773" s="150"/>
      <c r="AB773" s="150"/>
      <c r="AC773" s="150"/>
      <c r="AD773" s="150"/>
      <c r="AE773" s="150"/>
      <c r="AF773" s="150"/>
      <c r="AG773" s="150" t="s">
        <v>499</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
      <c r="A774" s="157"/>
      <c r="B774" s="158"/>
      <c r="C774" s="186" t="s">
        <v>3855</v>
      </c>
      <c r="D774" s="165"/>
      <c r="E774" s="166"/>
      <c r="F774" s="160"/>
      <c r="G774" s="160"/>
      <c r="H774" s="160"/>
      <c r="I774" s="160"/>
      <c r="J774" s="160"/>
      <c r="K774" s="160"/>
      <c r="L774" s="160"/>
      <c r="M774" s="160"/>
      <c r="N774" s="160"/>
      <c r="O774" s="160"/>
      <c r="P774" s="160"/>
      <c r="Q774" s="160"/>
      <c r="R774" s="160"/>
      <c r="S774" s="160"/>
      <c r="T774" s="160"/>
      <c r="U774" s="160"/>
      <c r="V774" s="160"/>
      <c r="W774" s="160"/>
      <c r="X774" s="150"/>
      <c r="Y774" s="150"/>
      <c r="Z774" s="150"/>
      <c r="AA774" s="150"/>
      <c r="AB774" s="150"/>
      <c r="AC774" s="150"/>
      <c r="AD774" s="150"/>
      <c r="AE774" s="150"/>
      <c r="AF774" s="150"/>
      <c r="AG774" s="150" t="s">
        <v>335</v>
      </c>
      <c r="AH774" s="150">
        <v>0</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186" t="s">
        <v>92</v>
      </c>
      <c r="D775" s="165"/>
      <c r="E775" s="166">
        <v>1</v>
      </c>
      <c r="F775" s="160"/>
      <c r="G775" s="160"/>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335</v>
      </c>
      <c r="AH775" s="150">
        <v>0</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246"/>
      <c r="D776" s="247"/>
      <c r="E776" s="247"/>
      <c r="F776" s="247"/>
      <c r="G776" s="247"/>
      <c r="H776" s="160"/>
      <c r="I776" s="160"/>
      <c r="J776" s="160"/>
      <c r="K776" s="160"/>
      <c r="L776" s="160"/>
      <c r="M776" s="160"/>
      <c r="N776" s="160"/>
      <c r="O776" s="160"/>
      <c r="P776" s="160"/>
      <c r="Q776" s="160"/>
      <c r="R776" s="160"/>
      <c r="S776" s="160"/>
      <c r="T776" s="160"/>
      <c r="U776" s="160"/>
      <c r="V776" s="160"/>
      <c r="W776" s="160"/>
      <c r="X776" s="150"/>
      <c r="Y776" s="150"/>
      <c r="Z776" s="150"/>
      <c r="AA776" s="150"/>
      <c r="AB776" s="150"/>
      <c r="AC776" s="150"/>
      <c r="AD776" s="150"/>
      <c r="AE776" s="150"/>
      <c r="AF776" s="150"/>
      <c r="AG776" s="150" t="s">
        <v>315</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74">
        <v>186</v>
      </c>
      <c r="B777" s="175" t="s">
        <v>4192</v>
      </c>
      <c r="C777" s="185" t="s">
        <v>3879</v>
      </c>
      <c r="D777" s="176" t="s">
        <v>3865</v>
      </c>
      <c r="E777" s="177">
        <v>27</v>
      </c>
      <c r="F777" s="178"/>
      <c r="G777" s="179">
        <f>ROUND(E777*F777,2)</f>
        <v>0</v>
      </c>
      <c r="H777" s="178"/>
      <c r="I777" s="179">
        <f>ROUND(E777*H777,2)</f>
        <v>0</v>
      </c>
      <c r="J777" s="178"/>
      <c r="K777" s="179">
        <f>ROUND(E777*J777,2)</f>
        <v>0</v>
      </c>
      <c r="L777" s="179">
        <v>21</v>
      </c>
      <c r="M777" s="179">
        <f>G777*(1+L777/100)</f>
        <v>0</v>
      </c>
      <c r="N777" s="179">
        <v>0</v>
      </c>
      <c r="O777" s="179">
        <f>ROUND(E777*N777,2)</f>
        <v>0</v>
      </c>
      <c r="P777" s="179">
        <v>0</v>
      </c>
      <c r="Q777" s="179">
        <f>ROUND(E777*P777,2)</f>
        <v>0</v>
      </c>
      <c r="R777" s="179"/>
      <c r="S777" s="179" t="s">
        <v>342</v>
      </c>
      <c r="T777" s="180" t="s">
        <v>311</v>
      </c>
      <c r="U777" s="160">
        <v>0</v>
      </c>
      <c r="V777" s="160">
        <f>ROUND(E777*U777,2)</f>
        <v>0</v>
      </c>
      <c r="W777" s="160"/>
      <c r="X777" s="150"/>
      <c r="Y777" s="150"/>
      <c r="Z777" s="150"/>
      <c r="AA777" s="150"/>
      <c r="AB777" s="150"/>
      <c r="AC777" s="150"/>
      <c r="AD777" s="150"/>
      <c r="AE777" s="150"/>
      <c r="AF777" s="150"/>
      <c r="AG777" s="150" t="s">
        <v>499</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186" t="s">
        <v>3880</v>
      </c>
      <c r="D778" s="165"/>
      <c r="E778" s="166"/>
      <c r="F778" s="160"/>
      <c r="G778" s="160"/>
      <c r="H778" s="160"/>
      <c r="I778" s="160"/>
      <c r="J778" s="160"/>
      <c r="K778" s="160"/>
      <c r="L778" s="160"/>
      <c r="M778" s="160"/>
      <c r="N778" s="160"/>
      <c r="O778" s="160"/>
      <c r="P778" s="160"/>
      <c r="Q778" s="160"/>
      <c r="R778" s="160"/>
      <c r="S778" s="160"/>
      <c r="T778" s="160"/>
      <c r="U778" s="160"/>
      <c r="V778" s="160"/>
      <c r="W778" s="160"/>
      <c r="X778" s="150"/>
      <c r="Y778" s="150"/>
      <c r="Z778" s="150"/>
      <c r="AA778" s="150"/>
      <c r="AB778" s="150"/>
      <c r="AC778" s="150"/>
      <c r="AD778" s="150"/>
      <c r="AE778" s="150"/>
      <c r="AF778" s="150"/>
      <c r="AG778" s="150" t="s">
        <v>335</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186" t="s">
        <v>930</v>
      </c>
      <c r="D779" s="165"/>
      <c r="E779" s="166">
        <v>27</v>
      </c>
      <c r="F779" s="160"/>
      <c r="G779" s="160"/>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335</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246"/>
      <c r="D780" s="247"/>
      <c r="E780" s="247"/>
      <c r="F780" s="247"/>
      <c r="G780" s="247"/>
      <c r="H780" s="160"/>
      <c r="I780" s="160"/>
      <c r="J780" s="160"/>
      <c r="K780" s="160"/>
      <c r="L780" s="160"/>
      <c r="M780" s="160"/>
      <c r="N780" s="160"/>
      <c r="O780" s="160"/>
      <c r="P780" s="160"/>
      <c r="Q780" s="160"/>
      <c r="R780" s="160"/>
      <c r="S780" s="160"/>
      <c r="T780" s="160"/>
      <c r="U780" s="160"/>
      <c r="V780" s="160"/>
      <c r="W780" s="160"/>
      <c r="X780" s="150"/>
      <c r="Y780" s="150"/>
      <c r="Z780" s="150"/>
      <c r="AA780" s="150"/>
      <c r="AB780" s="150"/>
      <c r="AC780" s="150"/>
      <c r="AD780" s="150"/>
      <c r="AE780" s="150"/>
      <c r="AF780" s="150"/>
      <c r="AG780" s="150" t="s">
        <v>315</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74">
        <v>187</v>
      </c>
      <c r="B781" s="175" t="s">
        <v>4193</v>
      </c>
      <c r="C781" s="185" t="s">
        <v>3883</v>
      </c>
      <c r="D781" s="176" t="s">
        <v>929</v>
      </c>
      <c r="E781" s="177">
        <v>5</v>
      </c>
      <c r="F781" s="178"/>
      <c r="G781" s="179">
        <f>ROUND(E781*F781,2)</f>
        <v>0</v>
      </c>
      <c r="H781" s="178"/>
      <c r="I781" s="179">
        <f>ROUND(E781*H781,2)</f>
        <v>0</v>
      </c>
      <c r="J781" s="178"/>
      <c r="K781" s="179">
        <f>ROUND(E781*J781,2)</f>
        <v>0</v>
      </c>
      <c r="L781" s="179">
        <v>21</v>
      </c>
      <c r="M781" s="179">
        <f>G781*(1+L781/100)</f>
        <v>0</v>
      </c>
      <c r="N781" s="179">
        <v>0</v>
      </c>
      <c r="O781" s="179">
        <f>ROUND(E781*N781,2)</f>
        <v>0</v>
      </c>
      <c r="P781" s="179">
        <v>0</v>
      </c>
      <c r="Q781" s="179">
        <f>ROUND(E781*P781,2)</f>
        <v>0</v>
      </c>
      <c r="R781" s="179"/>
      <c r="S781" s="179" t="s">
        <v>342</v>
      </c>
      <c r="T781" s="180" t="s">
        <v>311</v>
      </c>
      <c r="U781" s="160">
        <v>0</v>
      </c>
      <c r="V781" s="160">
        <f>ROUND(E781*U781,2)</f>
        <v>0</v>
      </c>
      <c r="W781" s="160"/>
      <c r="X781" s="150"/>
      <c r="Y781" s="150"/>
      <c r="Z781" s="150"/>
      <c r="AA781" s="150"/>
      <c r="AB781" s="150"/>
      <c r="AC781" s="150"/>
      <c r="AD781" s="150"/>
      <c r="AE781" s="150"/>
      <c r="AF781" s="150"/>
      <c r="AG781" s="150" t="s">
        <v>499</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57"/>
      <c r="B782" s="158"/>
      <c r="C782" s="186" t="s">
        <v>3880</v>
      </c>
      <c r="D782" s="165"/>
      <c r="E782" s="166"/>
      <c r="F782" s="160"/>
      <c r="G782" s="160"/>
      <c r="H782" s="160"/>
      <c r="I782" s="160"/>
      <c r="J782" s="160"/>
      <c r="K782" s="160"/>
      <c r="L782" s="160"/>
      <c r="M782" s="160"/>
      <c r="N782" s="160"/>
      <c r="O782" s="160"/>
      <c r="P782" s="160"/>
      <c r="Q782" s="160"/>
      <c r="R782" s="160"/>
      <c r="S782" s="160"/>
      <c r="T782" s="160"/>
      <c r="U782" s="160"/>
      <c r="V782" s="160"/>
      <c r="W782" s="160"/>
      <c r="X782" s="150"/>
      <c r="Y782" s="150"/>
      <c r="Z782" s="150"/>
      <c r="AA782" s="150"/>
      <c r="AB782" s="150"/>
      <c r="AC782" s="150"/>
      <c r="AD782" s="150"/>
      <c r="AE782" s="150"/>
      <c r="AF782" s="150"/>
      <c r="AG782" s="150" t="s">
        <v>335</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86" t="s">
        <v>147</v>
      </c>
      <c r="D783" s="165"/>
      <c r="E783" s="166">
        <v>5</v>
      </c>
      <c r="F783" s="160"/>
      <c r="G783" s="160"/>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335</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246"/>
      <c r="D784" s="247"/>
      <c r="E784" s="247"/>
      <c r="F784" s="247"/>
      <c r="G784" s="247"/>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315</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x14ac:dyDescent="0.2">
      <c r="A785" s="168" t="s">
        <v>305</v>
      </c>
      <c r="B785" s="169" t="s">
        <v>233</v>
      </c>
      <c r="C785" s="184" t="s">
        <v>234</v>
      </c>
      <c r="D785" s="170"/>
      <c r="E785" s="171"/>
      <c r="F785" s="172"/>
      <c r="G785" s="172">
        <f>SUMIF(AG786:AG838,"&lt;&gt;NOR",G786:G838)</f>
        <v>0</v>
      </c>
      <c r="H785" s="172"/>
      <c r="I785" s="172">
        <f>SUM(I786:I838)</f>
        <v>0</v>
      </c>
      <c r="J785" s="172"/>
      <c r="K785" s="172">
        <f>SUM(K786:K838)</f>
        <v>0</v>
      </c>
      <c r="L785" s="172"/>
      <c r="M785" s="172">
        <f>SUM(M786:M838)</f>
        <v>0</v>
      </c>
      <c r="N785" s="172"/>
      <c r="O785" s="172">
        <f>SUM(O786:O838)</f>
        <v>0</v>
      </c>
      <c r="P785" s="172"/>
      <c r="Q785" s="172">
        <f>SUM(Q786:Q838)</f>
        <v>0</v>
      </c>
      <c r="R785" s="172"/>
      <c r="S785" s="172"/>
      <c r="T785" s="173"/>
      <c r="U785" s="167"/>
      <c r="V785" s="167">
        <f>SUM(V786:V838)</f>
        <v>0</v>
      </c>
      <c r="W785" s="167"/>
      <c r="AG785" t="s">
        <v>306</v>
      </c>
    </row>
    <row r="786" spans="1:60" ht="33.75" outlineLevel="1" x14ac:dyDescent="0.2">
      <c r="A786" s="174">
        <v>188</v>
      </c>
      <c r="B786" s="175" t="s">
        <v>4194</v>
      </c>
      <c r="C786" s="185" t="s">
        <v>4167</v>
      </c>
      <c r="D786" s="176" t="s">
        <v>929</v>
      </c>
      <c r="E786" s="177">
        <v>2</v>
      </c>
      <c r="F786" s="178"/>
      <c r="G786" s="179">
        <f>ROUND(E786*F786,2)</f>
        <v>0</v>
      </c>
      <c r="H786" s="178"/>
      <c r="I786" s="179">
        <f>ROUND(E786*H786,2)</f>
        <v>0</v>
      </c>
      <c r="J786" s="178"/>
      <c r="K786" s="179">
        <f>ROUND(E786*J786,2)</f>
        <v>0</v>
      </c>
      <c r="L786" s="179">
        <v>21</v>
      </c>
      <c r="M786" s="179">
        <f>G786*(1+L786/100)</f>
        <v>0</v>
      </c>
      <c r="N786" s="179">
        <v>0</v>
      </c>
      <c r="O786" s="179">
        <f>ROUND(E786*N786,2)</f>
        <v>0</v>
      </c>
      <c r="P786" s="179">
        <v>0</v>
      </c>
      <c r="Q786" s="179">
        <f>ROUND(E786*P786,2)</f>
        <v>0</v>
      </c>
      <c r="R786" s="179"/>
      <c r="S786" s="179" t="s">
        <v>342</v>
      </c>
      <c r="T786" s="180" t="s">
        <v>311</v>
      </c>
      <c r="U786" s="160">
        <v>0</v>
      </c>
      <c r="V786" s="160">
        <f>ROUND(E786*U786,2)</f>
        <v>0</v>
      </c>
      <c r="W786" s="160"/>
      <c r="X786" s="150"/>
      <c r="Y786" s="150"/>
      <c r="Z786" s="150"/>
      <c r="AA786" s="150"/>
      <c r="AB786" s="150"/>
      <c r="AC786" s="150"/>
      <c r="AD786" s="150"/>
      <c r="AE786" s="150"/>
      <c r="AF786" s="150"/>
      <c r="AG786" s="150" t="s">
        <v>556</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244" t="s">
        <v>3889</v>
      </c>
      <c r="D787" s="245"/>
      <c r="E787" s="245"/>
      <c r="F787" s="245"/>
      <c r="G787" s="245"/>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314</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186" t="s">
        <v>3855</v>
      </c>
      <c r="D788" s="165"/>
      <c r="E788" s="166"/>
      <c r="F788" s="160"/>
      <c r="G788" s="160"/>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335</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186" t="s">
        <v>122</v>
      </c>
      <c r="D789" s="165"/>
      <c r="E789" s="166">
        <v>2</v>
      </c>
      <c r="F789" s="160"/>
      <c r="G789" s="160"/>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335</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57"/>
      <c r="B790" s="158"/>
      <c r="C790" s="246"/>
      <c r="D790" s="247"/>
      <c r="E790" s="247"/>
      <c r="F790" s="247"/>
      <c r="G790" s="247"/>
      <c r="H790" s="160"/>
      <c r="I790" s="160"/>
      <c r="J790" s="160"/>
      <c r="K790" s="160"/>
      <c r="L790" s="160"/>
      <c r="M790" s="160"/>
      <c r="N790" s="160"/>
      <c r="O790" s="160"/>
      <c r="P790" s="160"/>
      <c r="Q790" s="160"/>
      <c r="R790" s="160"/>
      <c r="S790" s="160"/>
      <c r="T790" s="160"/>
      <c r="U790" s="160"/>
      <c r="V790" s="160"/>
      <c r="W790" s="160"/>
      <c r="X790" s="150"/>
      <c r="Y790" s="150"/>
      <c r="Z790" s="150"/>
      <c r="AA790" s="150"/>
      <c r="AB790" s="150"/>
      <c r="AC790" s="150"/>
      <c r="AD790" s="150"/>
      <c r="AE790" s="150"/>
      <c r="AF790" s="150"/>
      <c r="AG790" s="150" t="s">
        <v>315</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ht="33.75" outlineLevel="1" x14ac:dyDescent="0.2">
      <c r="A791" s="174">
        <v>189</v>
      </c>
      <c r="B791" s="175" t="s">
        <v>4195</v>
      </c>
      <c r="C791" s="185" t="s">
        <v>4196</v>
      </c>
      <c r="D791" s="176" t="s">
        <v>929</v>
      </c>
      <c r="E791" s="177">
        <v>1</v>
      </c>
      <c r="F791" s="178"/>
      <c r="G791" s="179">
        <f>ROUND(E791*F791,2)</f>
        <v>0</v>
      </c>
      <c r="H791" s="178"/>
      <c r="I791" s="179">
        <f>ROUND(E791*H791,2)</f>
        <v>0</v>
      </c>
      <c r="J791" s="178"/>
      <c r="K791" s="179">
        <f>ROUND(E791*J791,2)</f>
        <v>0</v>
      </c>
      <c r="L791" s="179">
        <v>21</v>
      </c>
      <c r="M791" s="179">
        <f>G791*(1+L791/100)</f>
        <v>0</v>
      </c>
      <c r="N791" s="179">
        <v>0</v>
      </c>
      <c r="O791" s="179">
        <f>ROUND(E791*N791,2)</f>
        <v>0</v>
      </c>
      <c r="P791" s="179">
        <v>0</v>
      </c>
      <c r="Q791" s="179">
        <f>ROUND(E791*P791,2)</f>
        <v>0</v>
      </c>
      <c r="R791" s="179"/>
      <c r="S791" s="179" t="s">
        <v>342</v>
      </c>
      <c r="T791" s="180" t="s">
        <v>311</v>
      </c>
      <c r="U791" s="160">
        <v>0</v>
      </c>
      <c r="V791" s="160">
        <f>ROUND(E791*U791,2)</f>
        <v>0</v>
      </c>
      <c r="W791" s="160"/>
      <c r="X791" s="150"/>
      <c r="Y791" s="150"/>
      <c r="Z791" s="150"/>
      <c r="AA791" s="150"/>
      <c r="AB791" s="150"/>
      <c r="AC791" s="150"/>
      <c r="AD791" s="150"/>
      <c r="AE791" s="150"/>
      <c r="AF791" s="150"/>
      <c r="AG791" s="150" t="s">
        <v>556</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244" t="s">
        <v>3889</v>
      </c>
      <c r="D792" s="245"/>
      <c r="E792" s="245"/>
      <c r="F792" s="245"/>
      <c r="G792" s="245"/>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314</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186" t="s">
        <v>3855</v>
      </c>
      <c r="D793" s="165"/>
      <c r="E793" s="166"/>
      <c r="F793" s="160"/>
      <c r="G793" s="160"/>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335</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6" t="s">
        <v>92</v>
      </c>
      <c r="D794" s="165"/>
      <c r="E794" s="166">
        <v>1</v>
      </c>
      <c r="F794" s="160"/>
      <c r="G794" s="160"/>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335</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246"/>
      <c r="D795" s="247"/>
      <c r="E795" s="247"/>
      <c r="F795" s="247"/>
      <c r="G795" s="247"/>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315</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ht="22.5" outlineLevel="1" x14ac:dyDescent="0.2">
      <c r="A796" s="174">
        <v>190</v>
      </c>
      <c r="B796" s="175" t="s">
        <v>4197</v>
      </c>
      <c r="C796" s="185" t="s">
        <v>4198</v>
      </c>
      <c r="D796" s="176" t="s">
        <v>929</v>
      </c>
      <c r="E796" s="177">
        <v>1</v>
      </c>
      <c r="F796" s="178"/>
      <c r="G796" s="179">
        <f>ROUND(E796*F796,2)</f>
        <v>0</v>
      </c>
      <c r="H796" s="178"/>
      <c r="I796" s="179">
        <f>ROUND(E796*H796,2)</f>
        <v>0</v>
      </c>
      <c r="J796" s="178"/>
      <c r="K796" s="179">
        <f>ROUND(E796*J796,2)</f>
        <v>0</v>
      </c>
      <c r="L796" s="179">
        <v>21</v>
      </c>
      <c r="M796" s="179">
        <f>G796*(1+L796/100)</f>
        <v>0</v>
      </c>
      <c r="N796" s="179">
        <v>0</v>
      </c>
      <c r="O796" s="179">
        <f>ROUND(E796*N796,2)</f>
        <v>0</v>
      </c>
      <c r="P796" s="179">
        <v>0</v>
      </c>
      <c r="Q796" s="179">
        <f>ROUND(E796*P796,2)</f>
        <v>0</v>
      </c>
      <c r="R796" s="179"/>
      <c r="S796" s="179" t="s">
        <v>342</v>
      </c>
      <c r="T796" s="180" t="s">
        <v>311</v>
      </c>
      <c r="U796" s="160">
        <v>0</v>
      </c>
      <c r="V796" s="160">
        <f>ROUND(E796*U796,2)</f>
        <v>0</v>
      </c>
      <c r="W796" s="160"/>
      <c r="X796" s="150"/>
      <c r="Y796" s="150"/>
      <c r="Z796" s="150"/>
      <c r="AA796" s="150"/>
      <c r="AB796" s="150"/>
      <c r="AC796" s="150"/>
      <c r="AD796" s="150"/>
      <c r="AE796" s="150"/>
      <c r="AF796" s="150"/>
      <c r="AG796" s="150" t="s">
        <v>556</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186" t="s">
        <v>3855</v>
      </c>
      <c r="D797" s="165"/>
      <c r="E797" s="166"/>
      <c r="F797" s="160"/>
      <c r="G797" s="160"/>
      <c r="H797" s="160"/>
      <c r="I797" s="160"/>
      <c r="J797" s="160"/>
      <c r="K797" s="160"/>
      <c r="L797" s="160"/>
      <c r="M797" s="160"/>
      <c r="N797" s="160"/>
      <c r="O797" s="160"/>
      <c r="P797" s="160"/>
      <c r="Q797" s="160"/>
      <c r="R797" s="160"/>
      <c r="S797" s="160"/>
      <c r="T797" s="160"/>
      <c r="U797" s="160"/>
      <c r="V797" s="160"/>
      <c r="W797" s="160"/>
      <c r="X797" s="150"/>
      <c r="Y797" s="150"/>
      <c r="Z797" s="150"/>
      <c r="AA797" s="150"/>
      <c r="AB797" s="150"/>
      <c r="AC797" s="150"/>
      <c r="AD797" s="150"/>
      <c r="AE797" s="150"/>
      <c r="AF797" s="150"/>
      <c r="AG797" s="150" t="s">
        <v>335</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186" t="s">
        <v>92</v>
      </c>
      <c r="D798" s="165"/>
      <c r="E798" s="166">
        <v>1</v>
      </c>
      <c r="F798" s="160"/>
      <c r="G798" s="160"/>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335</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246"/>
      <c r="D799" s="247"/>
      <c r="E799" s="247"/>
      <c r="F799" s="247"/>
      <c r="G799" s="247"/>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315</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74">
        <v>191</v>
      </c>
      <c r="B800" s="175" t="s">
        <v>4199</v>
      </c>
      <c r="C800" s="185" t="s">
        <v>4169</v>
      </c>
      <c r="D800" s="176" t="s">
        <v>929</v>
      </c>
      <c r="E800" s="177">
        <v>2</v>
      </c>
      <c r="F800" s="178"/>
      <c r="G800" s="179">
        <f>ROUND(E800*F800,2)</f>
        <v>0</v>
      </c>
      <c r="H800" s="178"/>
      <c r="I800" s="179">
        <f>ROUND(E800*H800,2)</f>
        <v>0</v>
      </c>
      <c r="J800" s="178"/>
      <c r="K800" s="179">
        <f>ROUND(E800*J800,2)</f>
        <v>0</v>
      </c>
      <c r="L800" s="179">
        <v>21</v>
      </c>
      <c r="M800" s="179">
        <f>G800*(1+L800/100)</f>
        <v>0</v>
      </c>
      <c r="N800" s="179">
        <v>0</v>
      </c>
      <c r="O800" s="179">
        <f>ROUND(E800*N800,2)</f>
        <v>0</v>
      </c>
      <c r="P800" s="179">
        <v>0</v>
      </c>
      <c r="Q800" s="179">
        <f>ROUND(E800*P800,2)</f>
        <v>0</v>
      </c>
      <c r="R800" s="179"/>
      <c r="S800" s="179" t="s">
        <v>342</v>
      </c>
      <c r="T800" s="180" t="s">
        <v>311</v>
      </c>
      <c r="U800" s="160">
        <v>0</v>
      </c>
      <c r="V800" s="160">
        <f>ROUND(E800*U800,2)</f>
        <v>0</v>
      </c>
      <c r="W800" s="160"/>
      <c r="X800" s="150"/>
      <c r="Y800" s="150"/>
      <c r="Z800" s="150"/>
      <c r="AA800" s="150"/>
      <c r="AB800" s="150"/>
      <c r="AC800" s="150"/>
      <c r="AD800" s="150"/>
      <c r="AE800" s="150"/>
      <c r="AF800" s="150"/>
      <c r="AG800" s="150" t="s">
        <v>556</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186" t="s">
        <v>3855</v>
      </c>
      <c r="D801" s="165"/>
      <c r="E801" s="166"/>
      <c r="F801" s="160"/>
      <c r="G801" s="160"/>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335</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186" t="s">
        <v>122</v>
      </c>
      <c r="D802" s="165"/>
      <c r="E802" s="166">
        <v>2</v>
      </c>
      <c r="F802" s="160"/>
      <c r="G802" s="160"/>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335</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246"/>
      <c r="D803" s="247"/>
      <c r="E803" s="247"/>
      <c r="F803" s="247"/>
      <c r="G803" s="247"/>
      <c r="H803" s="160"/>
      <c r="I803" s="160"/>
      <c r="J803" s="160"/>
      <c r="K803" s="160"/>
      <c r="L803" s="160"/>
      <c r="M803" s="160"/>
      <c r="N803" s="160"/>
      <c r="O803" s="160"/>
      <c r="P803" s="160"/>
      <c r="Q803" s="160"/>
      <c r="R803" s="160"/>
      <c r="S803" s="160"/>
      <c r="T803" s="160"/>
      <c r="U803" s="160"/>
      <c r="V803" s="160"/>
      <c r="W803" s="160"/>
      <c r="X803" s="150"/>
      <c r="Y803" s="150"/>
      <c r="Z803" s="150"/>
      <c r="AA803" s="150"/>
      <c r="AB803" s="150"/>
      <c r="AC803" s="150"/>
      <c r="AD803" s="150"/>
      <c r="AE803" s="150"/>
      <c r="AF803" s="150"/>
      <c r="AG803" s="150" t="s">
        <v>315</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74">
        <v>192</v>
      </c>
      <c r="B804" s="175" t="s">
        <v>4200</v>
      </c>
      <c r="C804" s="185" t="s">
        <v>4201</v>
      </c>
      <c r="D804" s="176" t="s">
        <v>929</v>
      </c>
      <c r="E804" s="177">
        <v>4</v>
      </c>
      <c r="F804" s="178"/>
      <c r="G804" s="179">
        <f>ROUND(E804*F804,2)</f>
        <v>0</v>
      </c>
      <c r="H804" s="178"/>
      <c r="I804" s="179">
        <f>ROUND(E804*H804,2)</f>
        <v>0</v>
      </c>
      <c r="J804" s="178"/>
      <c r="K804" s="179">
        <f>ROUND(E804*J804,2)</f>
        <v>0</v>
      </c>
      <c r="L804" s="179">
        <v>21</v>
      </c>
      <c r="M804" s="179">
        <f>G804*(1+L804/100)</f>
        <v>0</v>
      </c>
      <c r="N804" s="179">
        <v>0</v>
      </c>
      <c r="O804" s="179">
        <f>ROUND(E804*N804,2)</f>
        <v>0</v>
      </c>
      <c r="P804" s="179">
        <v>0</v>
      </c>
      <c r="Q804" s="179">
        <f>ROUND(E804*P804,2)</f>
        <v>0</v>
      </c>
      <c r="R804" s="179"/>
      <c r="S804" s="179" t="s">
        <v>342</v>
      </c>
      <c r="T804" s="180" t="s">
        <v>311</v>
      </c>
      <c r="U804" s="160">
        <v>0</v>
      </c>
      <c r="V804" s="160">
        <f>ROUND(E804*U804,2)</f>
        <v>0</v>
      </c>
      <c r="W804" s="160"/>
      <c r="X804" s="150"/>
      <c r="Y804" s="150"/>
      <c r="Z804" s="150"/>
      <c r="AA804" s="150"/>
      <c r="AB804" s="150"/>
      <c r="AC804" s="150"/>
      <c r="AD804" s="150"/>
      <c r="AE804" s="150"/>
      <c r="AF804" s="150"/>
      <c r="AG804" s="150" t="s">
        <v>556</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186" t="s">
        <v>3855</v>
      </c>
      <c r="D805" s="165"/>
      <c r="E805" s="166"/>
      <c r="F805" s="160"/>
      <c r="G805" s="160"/>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335</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186" t="s">
        <v>142</v>
      </c>
      <c r="D806" s="165"/>
      <c r="E806" s="166">
        <v>4</v>
      </c>
      <c r="F806" s="160"/>
      <c r="G806" s="160"/>
      <c r="H806" s="160"/>
      <c r="I806" s="160"/>
      <c r="J806" s="160"/>
      <c r="K806" s="160"/>
      <c r="L806" s="160"/>
      <c r="M806" s="160"/>
      <c r="N806" s="160"/>
      <c r="O806" s="160"/>
      <c r="P806" s="160"/>
      <c r="Q806" s="160"/>
      <c r="R806" s="160"/>
      <c r="S806" s="160"/>
      <c r="T806" s="160"/>
      <c r="U806" s="160"/>
      <c r="V806" s="160"/>
      <c r="W806" s="160"/>
      <c r="X806" s="150"/>
      <c r="Y806" s="150"/>
      <c r="Z806" s="150"/>
      <c r="AA806" s="150"/>
      <c r="AB806" s="150"/>
      <c r="AC806" s="150"/>
      <c r="AD806" s="150"/>
      <c r="AE806" s="150"/>
      <c r="AF806" s="150"/>
      <c r="AG806" s="150" t="s">
        <v>335</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246"/>
      <c r="D807" s="247"/>
      <c r="E807" s="247"/>
      <c r="F807" s="247"/>
      <c r="G807" s="247"/>
      <c r="H807" s="160"/>
      <c r="I807" s="160"/>
      <c r="J807" s="160"/>
      <c r="K807" s="160"/>
      <c r="L807" s="160"/>
      <c r="M807" s="160"/>
      <c r="N807" s="160"/>
      <c r="O807" s="160"/>
      <c r="P807" s="160"/>
      <c r="Q807" s="160"/>
      <c r="R807" s="160"/>
      <c r="S807" s="160"/>
      <c r="T807" s="160"/>
      <c r="U807" s="160"/>
      <c r="V807" s="160"/>
      <c r="W807" s="160"/>
      <c r="X807" s="150"/>
      <c r="Y807" s="150"/>
      <c r="Z807" s="150"/>
      <c r="AA807" s="150"/>
      <c r="AB807" s="150"/>
      <c r="AC807" s="150"/>
      <c r="AD807" s="150"/>
      <c r="AE807" s="150"/>
      <c r="AF807" s="150"/>
      <c r="AG807" s="150" t="s">
        <v>315</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74">
        <v>193</v>
      </c>
      <c r="B808" s="175" t="s">
        <v>4202</v>
      </c>
      <c r="C808" s="185" t="s">
        <v>4048</v>
      </c>
      <c r="D808" s="176" t="s">
        <v>929</v>
      </c>
      <c r="E808" s="177">
        <v>2</v>
      </c>
      <c r="F808" s="178"/>
      <c r="G808" s="179">
        <f>ROUND(E808*F808,2)</f>
        <v>0</v>
      </c>
      <c r="H808" s="178"/>
      <c r="I808" s="179">
        <f>ROUND(E808*H808,2)</f>
        <v>0</v>
      </c>
      <c r="J808" s="178"/>
      <c r="K808" s="179">
        <f>ROUND(E808*J808,2)</f>
        <v>0</v>
      </c>
      <c r="L808" s="179">
        <v>21</v>
      </c>
      <c r="M808" s="179">
        <f>G808*(1+L808/100)</f>
        <v>0</v>
      </c>
      <c r="N808" s="179">
        <v>0</v>
      </c>
      <c r="O808" s="179">
        <f>ROUND(E808*N808,2)</f>
        <v>0</v>
      </c>
      <c r="P808" s="179">
        <v>0</v>
      </c>
      <c r="Q808" s="179">
        <f>ROUND(E808*P808,2)</f>
        <v>0</v>
      </c>
      <c r="R808" s="179"/>
      <c r="S808" s="179" t="s">
        <v>342</v>
      </c>
      <c r="T808" s="180" t="s">
        <v>311</v>
      </c>
      <c r="U808" s="160">
        <v>0</v>
      </c>
      <c r="V808" s="160">
        <f>ROUND(E808*U808,2)</f>
        <v>0</v>
      </c>
      <c r="W808" s="160"/>
      <c r="X808" s="150"/>
      <c r="Y808" s="150"/>
      <c r="Z808" s="150"/>
      <c r="AA808" s="150"/>
      <c r="AB808" s="150"/>
      <c r="AC808" s="150"/>
      <c r="AD808" s="150"/>
      <c r="AE808" s="150"/>
      <c r="AF808" s="150"/>
      <c r="AG808" s="150" t="s">
        <v>556</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186" t="s">
        <v>3855</v>
      </c>
      <c r="D809" s="165"/>
      <c r="E809" s="166"/>
      <c r="F809" s="160"/>
      <c r="G809" s="160"/>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335</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186" t="s">
        <v>122</v>
      </c>
      <c r="D810" s="165"/>
      <c r="E810" s="166">
        <v>2</v>
      </c>
      <c r="F810" s="160"/>
      <c r="G810" s="160"/>
      <c r="H810" s="160"/>
      <c r="I810" s="160"/>
      <c r="J810" s="160"/>
      <c r="K810" s="160"/>
      <c r="L810" s="160"/>
      <c r="M810" s="160"/>
      <c r="N810" s="160"/>
      <c r="O810" s="160"/>
      <c r="P810" s="160"/>
      <c r="Q810" s="160"/>
      <c r="R810" s="160"/>
      <c r="S810" s="160"/>
      <c r="T810" s="160"/>
      <c r="U810" s="160"/>
      <c r="V810" s="160"/>
      <c r="W810" s="160"/>
      <c r="X810" s="150"/>
      <c r="Y810" s="150"/>
      <c r="Z810" s="150"/>
      <c r="AA810" s="150"/>
      <c r="AB810" s="150"/>
      <c r="AC810" s="150"/>
      <c r="AD810" s="150"/>
      <c r="AE810" s="150"/>
      <c r="AF810" s="150"/>
      <c r="AG810" s="150" t="s">
        <v>335</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246"/>
      <c r="D811" s="247"/>
      <c r="E811" s="247"/>
      <c r="F811" s="247"/>
      <c r="G811" s="247"/>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315</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74">
        <v>194</v>
      </c>
      <c r="B812" s="175" t="s">
        <v>4203</v>
      </c>
      <c r="C812" s="185" t="s">
        <v>4182</v>
      </c>
      <c r="D812" s="176" t="s">
        <v>929</v>
      </c>
      <c r="E812" s="177">
        <v>1</v>
      </c>
      <c r="F812" s="178"/>
      <c r="G812" s="179">
        <f>ROUND(E812*F812,2)</f>
        <v>0</v>
      </c>
      <c r="H812" s="178"/>
      <c r="I812" s="179">
        <f>ROUND(E812*H812,2)</f>
        <v>0</v>
      </c>
      <c r="J812" s="178"/>
      <c r="K812" s="179">
        <f>ROUND(E812*J812,2)</f>
        <v>0</v>
      </c>
      <c r="L812" s="179">
        <v>21</v>
      </c>
      <c r="M812" s="179">
        <f>G812*(1+L812/100)</f>
        <v>0</v>
      </c>
      <c r="N812" s="179">
        <v>0</v>
      </c>
      <c r="O812" s="179">
        <f>ROUND(E812*N812,2)</f>
        <v>0</v>
      </c>
      <c r="P812" s="179">
        <v>0</v>
      </c>
      <c r="Q812" s="179">
        <f>ROUND(E812*P812,2)</f>
        <v>0</v>
      </c>
      <c r="R812" s="179"/>
      <c r="S812" s="179" t="s">
        <v>342</v>
      </c>
      <c r="T812" s="180" t="s">
        <v>311</v>
      </c>
      <c r="U812" s="160">
        <v>0</v>
      </c>
      <c r="V812" s="160">
        <f>ROUND(E812*U812,2)</f>
        <v>0</v>
      </c>
      <c r="W812" s="160"/>
      <c r="X812" s="150"/>
      <c r="Y812" s="150"/>
      <c r="Z812" s="150"/>
      <c r="AA812" s="150"/>
      <c r="AB812" s="150"/>
      <c r="AC812" s="150"/>
      <c r="AD812" s="150"/>
      <c r="AE812" s="150"/>
      <c r="AF812" s="150"/>
      <c r="AG812" s="150" t="s">
        <v>556</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186" t="s">
        <v>3855</v>
      </c>
      <c r="D813" s="165"/>
      <c r="E813" s="166"/>
      <c r="F813" s="160"/>
      <c r="G813" s="160"/>
      <c r="H813" s="160"/>
      <c r="I813" s="160"/>
      <c r="J813" s="160"/>
      <c r="K813" s="160"/>
      <c r="L813" s="160"/>
      <c r="M813" s="160"/>
      <c r="N813" s="160"/>
      <c r="O813" s="160"/>
      <c r="P813" s="160"/>
      <c r="Q813" s="160"/>
      <c r="R813" s="160"/>
      <c r="S813" s="160"/>
      <c r="T813" s="160"/>
      <c r="U813" s="160"/>
      <c r="V813" s="160"/>
      <c r="W813" s="160"/>
      <c r="X813" s="150"/>
      <c r="Y813" s="150"/>
      <c r="Z813" s="150"/>
      <c r="AA813" s="150"/>
      <c r="AB813" s="150"/>
      <c r="AC813" s="150"/>
      <c r="AD813" s="150"/>
      <c r="AE813" s="150"/>
      <c r="AF813" s="150"/>
      <c r="AG813" s="150" t="s">
        <v>335</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186" t="s">
        <v>4204</v>
      </c>
      <c r="D814" s="165"/>
      <c r="E814" s="166"/>
      <c r="F814" s="160"/>
      <c r="G814" s="160"/>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335</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186" t="s">
        <v>92</v>
      </c>
      <c r="D815" s="165"/>
      <c r="E815" s="166">
        <v>1</v>
      </c>
      <c r="F815" s="160"/>
      <c r="G815" s="160"/>
      <c r="H815" s="160"/>
      <c r="I815" s="160"/>
      <c r="J815" s="160"/>
      <c r="K815" s="160"/>
      <c r="L815" s="160"/>
      <c r="M815" s="160"/>
      <c r="N815" s="160"/>
      <c r="O815" s="160"/>
      <c r="P815" s="160"/>
      <c r="Q815" s="160"/>
      <c r="R815" s="160"/>
      <c r="S815" s="160"/>
      <c r="T815" s="160"/>
      <c r="U815" s="160"/>
      <c r="V815" s="160"/>
      <c r="W815" s="160"/>
      <c r="X815" s="150"/>
      <c r="Y815" s="150"/>
      <c r="Z815" s="150"/>
      <c r="AA815" s="150"/>
      <c r="AB815" s="150"/>
      <c r="AC815" s="150"/>
      <c r="AD815" s="150"/>
      <c r="AE815" s="150"/>
      <c r="AF815" s="150"/>
      <c r="AG815" s="150" t="s">
        <v>335</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57"/>
      <c r="B816" s="158"/>
      <c r="C816" s="246"/>
      <c r="D816" s="247"/>
      <c r="E816" s="247"/>
      <c r="F816" s="247"/>
      <c r="G816" s="247"/>
      <c r="H816" s="160"/>
      <c r="I816" s="160"/>
      <c r="J816" s="160"/>
      <c r="K816" s="160"/>
      <c r="L816" s="160"/>
      <c r="M816" s="160"/>
      <c r="N816" s="160"/>
      <c r="O816" s="160"/>
      <c r="P816" s="160"/>
      <c r="Q816" s="160"/>
      <c r="R816" s="160"/>
      <c r="S816" s="160"/>
      <c r="T816" s="160"/>
      <c r="U816" s="160"/>
      <c r="V816" s="160"/>
      <c r="W816" s="160"/>
      <c r="X816" s="150"/>
      <c r="Y816" s="150"/>
      <c r="Z816" s="150"/>
      <c r="AA816" s="150"/>
      <c r="AB816" s="150"/>
      <c r="AC816" s="150"/>
      <c r="AD816" s="150"/>
      <c r="AE816" s="150"/>
      <c r="AF816" s="150"/>
      <c r="AG816" s="150" t="s">
        <v>315</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ht="22.5" outlineLevel="1" x14ac:dyDescent="0.2">
      <c r="A817" s="174">
        <v>195</v>
      </c>
      <c r="B817" s="175" t="s">
        <v>4205</v>
      </c>
      <c r="C817" s="185" t="s">
        <v>3867</v>
      </c>
      <c r="D817" s="176" t="s">
        <v>405</v>
      </c>
      <c r="E817" s="177">
        <v>10</v>
      </c>
      <c r="F817" s="178"/>
      <c r="G817" s="179">
        <f>ROUND(E817*F817,2)</f>
        <v>0</v>
      </c>
      <c r="H817" s="178"/>
      <c r="I817" s="179">
        <f>ROUND(E817*H817,2)</f>
        <v>0</v>
      </c>
      <c r="J817" s="178"/>
      <c r="K817" s="179">
        <f>ROUND(E817*J817,2)</f>
        <v>0</v>
      </c>
      <c r="L817" s="179">
        <v>21</v>
      </c>
      <c r="M817" s="179">
        <f>G817*(1+L817/100)</f>
        <v>0</v>
      </c>
      <c r="N817" s="179">
        <v>0</v>
      </c>
      <c r="O817" s="179">
        <f>ROUND(E817*N817,2)</f>
        <v>0</v>
      </c>
      <c r="P817" s="179">
        <v>0</v>
      </c>
      <c r="Q817" s="179">
        <f>ROUND(E817*P817,2)</f>
        <v>0</v>
      </c>
      <c r="R817" s="179"/>
      <c r="S817" s="179" t="s">
        <v>342</v>
      </c>
      <c r="T817" s="180" t="s">
        <v>311</v>
      </c>
      <c r="U817" s="160">
        <v>0</v>
      </c>
      <c r="V817" s="160">
        <f>ROUND(E817*U817,2)</f>
        <v>0</v>
      </c>
      <c r="W817" s="160"/>
      <c r="X817" s="150"/>
      <c r="Y817" s="150"/>
      <c r="Z817" s="150"/>
      <c r="AA817" s="150"/>
      <c r="AB817" s="150"/>
      <c r="AC817" s="150"/>
      <c r="AD817" s="150"/>
      <c r="AE817" s="150"/>
      <c r="AF817" s="150"/>
      <c r="AG817" s="150" t="s">
        <v>556</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186" t="s">
        <v>3855</v>
      </c>
      <c r="D818" s="165"/>
      <c r="E818" s="166"/>
      <c r="F818" s="160"/>
      <c r="G818" s="160"/>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335</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57"/>
      <c r="B819" s="158"/>
      <c r="C819" s="186" t="s">
        <v>101</v>
      </c>
      <c r="D819" s="165"/>
      <c r="E819" s="166">
        <v>10</v>
      </c>
      <c r="F819" s="160"/>
      <c r="G819" s="160"/>
      <c r="H819" s="160"/>
      <c r="I819" s="160"/>
      <c r="J819" s="160"/>
      <c r="K819" s="160"/>
      <c r="L819" s="160"/>
      <c r="M819" s="160"/>
      <c r="N819" s="160"/>
      <c r="O819" s="160"/>
      <c r="P819" s="160"/>
      <c r="Q819" s="160"/>
      <c r="R819" s="160"/>
      <c r="S819" s="160"/>
      <c r="T819" s="160"/>
      <c r="U819" s="160"/>
      <c r="V819" s="160"/>
      <c r="W819" s="160"/>
      <c r="X819" s="150"/>
      <c r="Y819" s="150"/>
      <c r="Z819" s="150"/>
      <c r="AA819" s="150"/>
      <c r="AB819" s="150"/>
      <c r="AC819" s="150"/>
      <c r="AD819" s="150"/>
      <c r="AE819" s="150"/>
      <c r="AF819" s="150"/>
      <c r="AG819" s="150" t="s">
        <v>335</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246"/>
      <c r="D820" s="247"/>
      <c r="E820" s="247"/>
      <c r="F820" s="247"/>
      <c r="G820" s="247"/>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315</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ht="22.5" outlineLevel="1" x14ac:dyDescent="0.2">
      <c r="A821" s="174">
        <v>196</v>
      </c>
      <c r="B821" s="175" t="s">
        <v>4206</v>
      </c>
      <c r="C821" s="185" t="s">
        <v>3869</v>
      </c>
      <c r="D821" s="176" t="s">
        <v>405</v>
      </c>
      <c r="E821" s="177">
        <v>3</v>
      </c>
      <c r="F821" s="178"/>
      <c r="G821" s="179">
        <f>ROUND(E821*F821,2)</f>
        <v>0</v>
      </c>
      <c r="H821" s="178"/>
      <c r="I821" s="179">
        <f>ROUND(E821*H821,2)</f>
        <v>0</v>
      </c>
      <c r="J821" s="178"/>
      <c r="K821" s="179">
        <f>ROUND(E821*J821,2)</f>
        <v>0</v>
      </c>
      <c r="L821" s="179">
        <v>21</v>
      </c>
      <c r="M821" s="179">
        <f>G821*(1+L821/100)</f>
        <v>0</v>
      </c>
      <c r="N821" s="179">
        <v>0</v>
      </c>
      <c r="O821" s="179">
        <f>ROUND(E821*N821,2)</f>
        <v>0</v>
      </c>
      <c r="P821" s="179">
        <v>0</v>
      </c>
      <c r="Q821" s="179">
        <f>ROUND(E821*P821,2)</f>
        <v>0</v>
      </c>
      <c r="R821" s="179"/>
      <c r="S821" s="179" t="s">
        <v>342</v>
      </c>
      <c r="T821" s="180" t="s">
        <v>311</v>
      </c>
      <c r="U821" s="160">
        <v>0</v>
      </c>
      <c r="V821" s="160">
        <f>ROUND(E821*U821,2)</f>
        <v>0</v>
      </c>
      <c r="W821" s="160"/>
      <c r="X821" s="150"/>
      <c r="Y821" s="150"/>
      <c r="Z821" s="150"/>
      <c r="AA821" s="150"/>
      <c r="AB821" s="150"/>
      <c r="AC821" s="150"/>
      <c r="AD821" s="150"/>
      <c r="AE821" s="150"/>
      <c r="AF821" s="150"/>
      <c r="AG821" s="150" t="s">
        <v>556</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57"/>
      <c r="B822" s="158"/>
      <c r="C822" s="186" t="s">
        <v>3855</v>
      </c>
      <c r="D822" s="165"/>
      <c r="E822" s="166"/>
      <c r="F822" s="160"/>
      <c r="G822" s="160"/>
      <c r="H822" s="160"/>
      <c r="I822" s="160"/>
      <c r="J822" s="160"/>
      <c r="K822" s="160"/>
      <c r="L822" s="160"/>
      <c r="M822" s="160"/>
      <c r="N822" s="160"/>
      <c r="O822" s="160"/>
      <c r="P822" s="160"/>
      <c r="Q822" s="160"/>
      <c r="R822" s="160"/>
      <c r="S822" s="160"/>
      <c r="T822" s="160"/>
      <c r="U822" s="160"/>
      <c r="V822" s="160"/>
      <c r="W822" s="160"/>
      <c r="X822" s="150"/>
      <c r="Y822" s="150"/>
      <c r="Z822" s="150"/>
      <c r="AA822" s="150"/>
      <c r="AB822" s="150"/>
      <c r="AC822" s="150"/>
      <c r="AD822" s="150"/>
      <c r="AE822" s="150"/>
      <c r="AF822" s="150"/>
      <c r="AG822" s="150" t="s">
        <v>335</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186" t="s">
        <v>132</v>
      </c>
      <c r="D823" s="165"/>
      <c r="E823" s="166">
        <v>3</v>
      </c>
      <c r="F823" s="160"/>
      <c r="G823" s="160"/>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335</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246"/>
      <c r="D824" s="247"/>
      <c r="E824" s="247"/>
      <c r="F824" s="247"/>
      <c r="G824" s="247"/>
      <c r="H824" s="160"/>
      <c r="I824" s="160"/>
      <c r="J824" s="160"/>
      <c r="K824" s="160"/>
      <c r="L824" s="160"/>
      <c r="M824" s="160"/>
      <c r="N824" s="160"/>
      <c r="O824" s="160"/>
      <c r="P824" s="160"/>
      <c r="Q824" s="160"/>
      <c r="R824" s="160"/>
      <c r="S824" s="160"/>
      <c r="T824" s="160"/>
      <c r="U824" s="160"/>
      <c r="V824" s="160"/>
      <c r="W824" s="160"/>
      <c r="X824" s="150"/>
      <c r="Y824" s="150"/>
      <c r="Z824" s="150"/>
      <c r="AA824" s="150"/>
      <c r="AB824" s="150"/>
      <c r="AC824" s="150"/>
      <c r="AD824" s="150"/>
      <c r="AE824" s="150"/>
      <c r="AF824" s="150"/>
      <c r="AG824" s="150" t="s">
        <v>315</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ht="22.5" outlineLevel="1" x14ac:dyDescent="0.2">
      <c r="A825" s="174">
        <v>197</v>
      </c>
      <c r="B825" s="175" t="s">
        <v>4207</v>
      </c>
      <c r="C825" s="185" t="s">
        <v>3871</v>
      </c>
      <c r="D825" s="176" t="s">
        <v>405</v>
      </c>
      <c r="E825" s="177">
        <v>1</v>
      </c>
      <c r="F825" s="178"/>
      <c r="G825" s="179">
        <f>ROUND(E825*F825,2)</f>
        <v>0</v>
      </c>
      <c r="H825" s="178"/>
      <c r="I825" s="179">
        <f>ROUND(E825*H825,2)</f>
        <v>0</v>
      </c>
      <c r="J825" s="178"/>
      <c r="K825" s="179">
        <f>ROUND(E825*J825,2)</f>
        <v>0</v>
      </c>
      <c r="L825" s="179">
        <v>21</v>
      </c>
      <c r="M825" s="179">
        <f>G825*(1+L825/100)</f>
        <v>0</v>
      </c>
      <c r="N825" s="179">
        <v>0</v>
      </c>
      <c r="O825" s="179">
        <f>ROUND(E825*N825,2)</f>
        <v>0</v>
      </c>
      <c r="P825" s="179">
        <v>0</v>
      </c>
      <c r="Q825" s="179">
        <f>ROUND(E825*P825,2)</f>
        <v>0</v>
      </c>
      <c r="R825" s="179"/>
      <c r="S825" s="179" t="s">
        <v>342</v>
      </c>
      <c r="T825" s="180" t="s">
        <v>311</v>
      </c>
      <c r="U825" s="160">
        <v>0</v>
      </c>
      <c r="V825" s="160">
        <f>ROUND(E825*U825,2)</f>
        <v>0</v>
      </c>
      <c r="W825" s="160"/>
      <c r="X825" s="150"/>
      <c r="Y825" s="150"/>
      <c r="Z825" s="150"/>
      <c r="AA825" s="150"/>
      <c r="AB825" s="150"/>
      <c r="AC825" s="150"/>
      <c r="AD825" s="150"/>
      <c r="AE825" s="150"/>
      <c r="AF825" s="150"/>
      <c r="AG825" s="150" t="s">
        <v>556</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186" t="s">
        <v>3855</v>
      </c>
      <c r="D826" s="165"/>
      <c r="E826" s="166"/>
      <c r="F826" s="160"/>
      <c r="G826" s="160"/>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335</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186" t="s">
        <v>92</v>
      </c>
      <c r="D827" s="165"/>
      <c r="E827" s="166">
        <v>1</v>
      </c>
      <c r="F827" s="160"/>
      <c r="G827" s="160"/>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335</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246"/>
      <c r="D828" s="247"/>
      <c r="E828" s="247"/>
      <c r="F828" s="247"/>
      <c r="G828" s="247"/>
      <c r="H828" s="160"/>
      <c r="I828" s="160"/>
      <c r="J828" s="160"/>
      <c r="K828" s="160"/>
      <c r="L828" s="160"/>
      <c r="M828" s="160"/>
      <c r="N828" s="160"/>
      <c r="O828" s="160"/>
      <c r="P828" s="160"/>
      <c r="Q828" s="160"/>
      <c r="R828" s="160"/>
      <c r="S828" s="160"/>
      <c r="T828" s="160"/>
      <c r="U828" s="160"/>
      <c r="V828" s="160"/>
      <c r="W828" s="160"/>
      <c r="X828" s="150"/>
      <c r="Y828" s="150"/>
      <c r="Z828" s="150"/>
      <c r="AA828" s="150"/>
      <c r="AB828" s="150"/>
      <c r="AC828" s="150"/>
      <c r="AD828" s="150"/>
      <c r="AE828" s="150"/>
      <c r="AF828" s="150"/>
      <c r="AG828" s="150" t="s">
        <v>315</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74">
        <v>198</v>
      </c>
      <c r="B829" s="175" t="s">
        <v>4208</v>
      </c>
      <c r="C829" s="185" t="s">
        <v>4176</v>
      </c>
      <c r="D829" s="176" t="s">
        <v>929</v>
      </c>
      <c r="E829" s="177">
        <v>1</v>
      </c>
      <c r="F829" s="178"/>
      <c r="G829" s="179">
        <f>ROUND(E829*F829,2)</f>
        <v>0</v>
      </c>
      <c r="H829" s="178"/>
      <c r="I829" s="179">
        <f>ROUND(E829*H829,2)</f>
        <v>0</v>
      </c>
      <c r="J829" s="178"/>
      <c r="K829" s="179">
        <f>ROUND(E829*J829,2)</f>
        <v>0</v>
      </c>
      <c r="L829" s="179">
        <v>21</v>
      </c>
      <c r="M829" s="179">
        <f>G829*(1+L829/100)</f>
        <v>0</v>
      </c>
      <c r="N829" s="179">
        <v>0</v>
      </c>
      <c r="O829" s="179">
        <f>ROUND(E829*N829,2)</f>
        <v>0</v>
      </c>
      <c r="P829" s="179">
        <v>0</v>
      </c>
      <c r="Q829" s="179">
        <f>ROUND(E829*P829,2)</f>
        <v>0</v>
      </c>
      <c r="R829" s="179"/>
      <c r="S829" s="179" t="s">
        <v>342</v>
      </c>
      <c r="T829" s="180" t="s">
        <v>311</v>
      </c>
      <c r="U829" s="160">
        <v>0</v>
      </c>
      <c r="V829" s="160">
        <f>ROUND(E829*U829,2)</f>
        <v>0</v>
      </c>
      <c r="W829" s="160"/>
      <c r="X829" s="150"/>
      <c r="Y829" s="150"/>
      <c r="Z829" s="150"/>
      <c r="AA829" s="150"/>
      <c r="AB829" s="150"/>
      <c r="AC829" s="150"/>
      <c r="AD829" s="150"/>
      <c r="AE829" s="150"/>
      <c r="AF829" s="150"/>
      <c r="AG829" s="150" t="s">
        <v>1160</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57"/>
      <c r="B830" s="158"/>
      <c r="C830" s="186" t="s">
        <v>3855</v>
      </c>
      <c r="D830" s="165"/>
      <c r="E830" s="166"/>
      <c r="F830" s="160"/>
      <c r="G830" s="160"/>
      <c r="H830" s="160"/>
      <c r="I830" s="160"/>
      <c r="J830" s="160"/>
      <c r="K830" s="160"/>
      <c r="L830" s="160"/>
      <c r="M830" s="160"/>
      <c r="N830" s="160"/>
      <c r="O830" s="160"/>
      <c r="P830" s="160"/>
      <c r="Q830" s="160"/>
      <c r="R830" s="160"/>
      <c r="S830" s="160"/>
      <c r="T830" s="160"/>
      <c r="U830" s="160"/>
      <c r="V830" s="160"/>
      <c r="W830" s="160"/>
      <c r="X830" s="150"/>
      <c r="Y830" s="150"/>
      <c r="Z830" s="150"/>
      <c r="AA830" s="150"/>
      <c r="AB830" s="150"/>
      <c r="AC830" s="150"/>
      <c r="AD830" s="150"/>
      <c r="AE830" s="150"/>
      <c r="AF830" s="150"/>
      <c r="AG830" s="150" t="s">
        <v>335</v>
      </c>
      <c r="AH830" s="150">
        <v>0</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57"/>
      <c r="B831" s="158"/>
      <c r="C831" s="186" t="s">
        <v>92</v>
      </c>
      <c r="D831" s="165"/>
      <c r="E831" s="166">
        <v>1</v>
      </c>
      <c r="F831" s="160"/>
      <c r="G831" s="160"/>
      <c r="H831" s="160"/>
      <c r="I831" s="160"/>
      <c r="J831" s="160"/>
      <c r="K831" s="160"/>
      <c r="L831" s="160"/>
      <c r="M831" s="160"/>
      <c r="N831" s="160"/>
      <c r="O831" s="160"/>
      <c r="P831" s="160"/>
      <c r="Q831" s="160"/>
      <c r="R831" s="160"/>
      <c r="S831" s="160"/>
      <c r="T831" s="160"/>
      <c r="U831" s="160"/>
      <c r="V831" s="160"/>
      <c r="W831" s="160"/>
      <c r="X831" s="150"/>
      <c r="Y831" s="150"/>
      <c r="Z831" s="150"/>
      <c r="AA831" s="150"/>
      <c r="AB831" s="150"/>
      <c r="AC831" s="150"/>
      <c r="AD831" s="150"/>
      <c r="AE831" s="150"/>
      <c r="AF831" s="150"/>
      <c r="AG831" s="150" t="s">
        <v>335</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246"/>
      <c r="D832" s="247"/>
      <c r="E832" s="247"/>
      <c r="F832" s="247"/>
      <c r="G832" s="247"/>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315</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74">
        <v>199</v>
      </c>
      <c r="B833" s="175" t="s">
        <v>4209</v>
      </c>
      <c r="C833" s="185" t="s">
        <v>4187</v>
      </c>
      <c r="D833" s="176" t="s">
        <v>929</v>
      </c>
      <c r="E833" s="177">
        <v>1</v>
      </c>
      <c r="F833" s="178"/>
      <c r="G833" s="179">
        <f>ROUND(E833*F833,2)</f>
        <v>0</v>
      </c>
      <c r="H833" s="178"/>
      <c r="I833" s="179">
        <f>ROUND(E833*H833,2)</f>
        <v>0</v>
      </c>
      <c r="J833" s="178"/>
      <c r="K833" s="179">
        <f>ROUND(E833*J833,2)</f>
        <v>0</v>
      </c>
      <c r="L833" s="179">
        <v>21</v>
      </c>
      <c r="M833" s="179">
        <f>G833*(1+L833/100)</f>
        <v>0</v>
      </c>
      <c r="N833" s="179">
        <v>0</v>
      </c>
      <c r="O833" s="179">
        <f>ROUND(E833*N833,2)</f>
        <v>0</v>
      </c>
      <c r="P833" s="179">
        <v>0</v>
      </c>
      <c r="Q833" s="179">
        <f>ROUND(E833*P833,2)</f>
        <v>0</v>
      </c>
      <c r="R833" s="179"/>
      <c r="S833" s="179" t="s">
        <v>342</v>
      </c>
      <c r="T833" s="180" t="s">
        <v>311</v>
      </c>
      <c r="U833" s="160">
        <v>0</v>
      </c>
      <c r="V833" s="160">
        <f>ROUND(E833*U833,2)</f>
        <v>0</v>
      </c>
      <c r="W833" s="160"/>
      <c r="X833" s="150"/>
      <c r="Y833" s="150"/>
      <c r="Z833" s="150"/>
      <c r="AA833" s="150"/>
      <c r="AB833" s="150"/>
      <c r="AC833" s="150"/>
      <c r="AD833" s="150"/>
      <c r="AE833" s="150"/>
      <c r="AF833" s="150"/>
      <c r="AG833" s="150" t="s">
        <v>1160</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186" t="s">
        <v>3855</v>
      </c>
      <c r="D834" s="165"/>
      <c r="E834" s="166"/>
      <c r="F834" s="160"/>
      <c r="G834" s="160"/>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335</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186" t="s">
        <v>92</v>
      </c>
      <c r="D835" s="165"/>
      <c r="E835" s="166">
        <v>1</v>
      </c>
      <c r="F835" s="160"/>
      <c r="G835" s="160"/>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335</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246"/>
      <c r="D836" s="247"/>
      <c r="E836" s="247"/>
      <c r="F836" s="247"/>
      <c r="G836" s="247"/>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315</v>
      </c>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1" x14ac:dyDescent="0.2">
      <c r="A837" s="174">
        <v>200</v>
      </c>
      <c r="B837" s="175" t="s">
        <v>4210</v>
      </c>
      <c r="C837" s="185" t="s">
        <v>4189</v>
      </c>
      <c r="D837" s="176" t="s">
        <v>929</v>
      </c>
      <c r="E837" s="177">
        <v>3</v>
      </c>
      <c r="F837" s="178"/>
      <c r="G837" s="179">
        <f>ROUND(E837*F837,2)</f>
        <v>0</v>
      </c>
      <c r="H837" s="178"/>
      <c r="I837" s="179">
        <f>ROUND(E837*H837,2)</f>
        <v>0</v>
      </c>
      <c r="J837" s="178"/>
      <c r="K837" s="179">
        <f>ROUND(E837*J837,2)</f>
        <v>0</v>
      </c>
      <c r="L837" s="179">
        <v>21</v>
      </c>
      <c r="M837" s="179">
        <f>G837*(1+L837/100)</f>
        <v>0</v>
      </c>
      <c r="N837" s="179">
        <v>0</v>
      </c>
      <c r="O837" s="179">
        <f>ROUND(E837*N837,2)</f>
        <v>0</v>
      </c>
      <c r="P837" s="179">
        <v>0</v>
      </c>
      <c r="Q837" s="179">
        <f>ROUND(E837*P837,2)</f>
        <v>0</v>
      </c>
      <c r="R837" s="179"/>
      <c r="S837" s="179" t="s">
        <v>342</v>
      </c>
      <c r="T837" s="180" t="s">
        <v>311</v>
      </c>
      <c r="U837" s="160">
        <v>0</v>
      </c>
      <c r="V837" s="160">
        <f>ROUND(E837*U837,2)</f>
        <v>0</v>
      </c>
      <c r="W837" s="160"/>
      <c r="X837" s="150"/>
      <c r="Y837" s="150"/>
      <c r="Z837" s="150"/>
      <c r="AA837" s="150"/>
      <c r="AB837" s="150"/>
      <c r="AC837" s="150"/>
      <c r="AD837" s="150"/>
      <c r="AE837" s="150"/>
      <c r="AF837" s="150"/>
      <c r="AG837" s="150" t="s">
        <v>1160</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2"/>
      <c r="D838" s="243"/>
      <c r="E838" s="243"/>
      <c r="F838" s="243"/>
      <c r="G838" s="243"/>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315</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x14ac:dyDescent="0.2">
      <c r="A839" s="5"/>
      <c r="B839" s="6"/>
      <c r="C839" s="187"/>
      <c r="D839" s="8"/>
      <c r="E839" s="5"/>
      <c r="F839" s="5"/>
      <c r="G839" s="5"/>
      <c r="H839" s="5"/>
      <c r="I839" s="5"/>
      <c r="J839" s="5"/>
      <c r="K839" s="5"/>
      <c r="L839" s="5"/>
      <c r="M839" s="5"/>
      <c r="N839" s="5"/>
      <c r="O839" s="5"/>
      <c r="P839" s="5"/>
      <c r="Q839" s="5"/>
      <c r="R839" s="5"/>
      <c r="S839" s="5"/>
      <c r="T839" s="5"/>
      <c r="U839" s="5"/>
      <c r="V839" s="5"/>
      <c r="W839" s="5"/>
      <c r="AE839">
        <v>15</v>
      </c>
      <c r="AF839">
        <v>21</v>
      </c>
    </row>
    <row r="840" spans="1:60" x14ac:dyDescent="0.2">
      <c r="A840" s="153"/>
      <c r="B840" s="154" t="s">
        <v>29</v>
      </c>
      <c r="C840" s="188"/>
      <c r="D840" s="155"/>
      <c r="E840" s="156"/>
      <c r="F840" s="156"/>
      <c r="G840" s="183">
        <f>G8+G44+G62+G80+G88+G130+G149+G152+G157+G160+G176+G207+G241+G248+G468+G582+G704+G734+G767+G785</f>
        <v>0</v>
      </c>
      <c r="H840" s="5"/>
      <c r="I840" s="5"/>
      <c r="J840" s="5"/>
      <c r="K840" s="5"/>
      <c r="L840" s="5"/>
      <c r="M840" s="5"/>
      <c r="N840" s="5"/>
      <c r="O840" s="5"/>
      <c r="P840" s="5"/>
      <c r="Q840" s="5"/>
      <c r="R840" s="5"/>
      <c r="S840" s="5"/>
      <c r="T840" s="5"/>
      <c r="U840" s="5"/>
      <c r="V840" s="5"/>
      <c r="W840" s="5"/>
      <c r="AE840">
        <f>SUMIF(L7:L838,AE839,G7:G838)</f>
        <v>0</v>
      </c>
      <c r="AF840">
        <f>SUMIF(L7:L838,AF839,G7:G838)</f>
        <v>0</v>
      </c>
      <c r="AG840" t="s">
        <v>354</v>
      </c>
    </row>
    <row r="841" spans="1:60" x14ac:dyDescent="0.2">
      <c r="A841" s="261" t="s">
        <v>1295</v>
      </c>
      <c r="B841" s="261"/>
      <c r="C841" s="187"/>
      <c r="D841" s="8"/>
      <c r="E841" s="5"/>
      <c r="F841" s="5"/>
      <c r="G841" s="5"/>
      <c r="H841" s="5"/>
      <c r="I841" s="5"/>
      <c r="J841" s="5"/>
      <c r="K841" s="5"/>
      <c r="L841" s="5"/>
      <c r="M841" s="5"/>
      <c r="N841" s="5"/>
      <c r="O841" s="5"/>
      <c r="P841" s="5"/>
      <c r="Q841" s="5"/>
      <c r="R841" s="5"/>
      <c r="S841" s="5"/>
      <c r="T841" s="5"/>
      <c r="U841" s="5"/>
      <c r="V841" s="5"/>
      <c r="W841" s="5"/>
    </row>
    <row r="842" spans="1:60" x14ac:dyDescent="0.2">
      <c r="A842" s="5"/>
      <c r="B842" s="6" t="s">
        <v>1296</v>
      </c>
      <c r="C842" s="187" t="s">
        <v>1297</v>
      </c>
      <c r="D842" s="8"/>
      <c r="E842" s="5"/>
      <c r="F842" s="5"/>
      <c r="G842" s="5"/>
      <c r="H842" s="5"/>
      <c r="I842" s="5"/>
      <c r="J842" s="5"/>
      <c r="K842" s="5"/>
      <c r="L842" s="5"/>
      <c r="M842" s="5"/>
      <c r="N842" s="5"/>
      <c r="O842" s="5"/>
      <c r="P842" s="5"/>
      <c r="Q842" s="5"/>
      <c r="R842" s="5"/>
      <c r="S842" s="5"/>
      <c r="T842" s="5"/>
      <c r="U842" s="5"/>
      <c r="V842" s="5"/>
      <c r="W842" s="5"/>
      <c r="AG842" t="s">
        <v>1298</v>
      </c>
    </row>
    <row r="843" spans="1:60" x14ac:dyDescent="0.2">
      <c r="A843" s="5"/>
      <c r="B843" s="6" t="s">
        <v>1299</v>
      </c>
      <c r="C843" s="187" t="s">
        <v>1300</v>
      </c>
      <c r="D843" s="8"/>
      <c r="E843" s="5"/>
      <c r="F843" s="5"/>
      <c r="G843" s="5"/>
      <c r="H843" s="5"/>
      <c r="I843" s="5"/>
      <c r="J843" s="5"/>
      <c r="K843" s="5"/>
      <c r="L843" s="5"/>
      <c r="M843" s="5"/>
      <c r="N843" s="5"/>
      <c r="O843" s="5"/>
      <c r="P843" s="5"/>
      <c r="Q843" s="5"/>
      <c r="R843" s="5"/>
      <c r="S843" s="5"/>
      <c r="T843" s="5"/>
      <c r="U843" s="5"/>
      <c r="V843" s="5"/>
      <c r="W843" s="5"/>
      <c r="AG843" t="s">
        <v>1301</v>
      </c>
    </row>
    <row r="844" spans="1:60" x14ac:dyDescent="0.2">
      <c r="A844" s="5"/>
      <c r="B844" s="6"/>
      <c r="C844" s="187" t="s">
        <v>1302</v>
      </c>
      <c r="D844" s="8"/>
      <c r="E844" s="5"/>
      <c r="F844" s="5"/>
      <c r="G844" s="5"/>
      <c r="H844" s="5"/>
      <c r="I844" s="5"/>
      <c r="J844" s="5"/>
      <c r="K844" s="5"/>
      <c r="L844" s="5"/>
      <c r="M844" s="5"/>
      <c r="N844" s="5"/>
      <c r="O844" s="5"/>
      <c r="P844" s="5"/>
      <c r="Q844" s="5"/>
      <c r="R844" s="5"/>
      <c r="S844" s="5"/>
      <c r="T844" s="5"/>
      <c r="U844" s="5"/>
      <c r="V844" s="5"/>
      <c r="W844" s="5"/>
      <c r="AG844" t="s">
        <v>1303</v>
      </c>
    </row>
    <row r="845" spans="1:60" x14ac:dyDescent="0.2">
      <c r="A845" s="5"/>
      <c r="B845" s="6"/>
      <c r="C845" s="187"/>
      <c r="D845" s="8"/>
      <c r="E845" s="5"/>
      <c r="F845" s="5"/>
      <c r="G845" s="5"/>
      <c r="H845" s="5"/>
      <c r="I845" s="5"/>
      <c r="J845" s="5"/>
      <c r="K845" s="5"/>
      <c r="L845" s="5"/>
      <c r="M845" s="5"/>
      <c r="N845" s="5"/>
      <c r="O845" s="5"/>
      <c r="P845" s="5"/>
      <c r="Q845" s="5"/>
      <c r="R845" s="5"/>
      <c r="S845" s="5"/>
      <c r="T845" s="5"/>
      <c r="U845" s="5"/>
      <c r="V845" s="5"/>
      <c r="W845" s="5"/>
    </row>
    <row r="846" spans="1:60" x14ac:dyDescent="0.2">
      <c r="C846" s="189"/>
      <c r="D846" s="141"/>
      <c r="AG846" t="s">
        <v>355</v>
      </c>
    </row>
    <row r="847" spans="1:60" x14ac:dyDescent="0.2">
      <c r="D847" s="141"/>
    </row>
    <row r="848" spans="1:60"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45">
    <mergeCell ref="A841:B841"/>
    <mergeCell ref="C14:G14"/>
    <mergeCell ref="C16:G16"/>
    <mergeCell ref="C19:G19"/>
    <mergeCell ref="C23:G23"/>
    <mergeCell ref="C27:G27"/>
    <mergeCell ref="C31:G31"/>
    <mergeCell ref="C35:G35"/>
    <mergeCell ref="C39:G39"/>
    <mergeCell ref="C43:G43"/>
    <mergeCell ref="C46:G46"/>
    <mergeCell ref="C49:G49"/>
    <mergeCell ref="A1:G1"/>
    <mergeCell ref="C2:G2"/>
    <mergeCell ref="C3:G3"/>
    <mergeCell ref="C4:G4"/>
    <mergeCell ref="C75:G75"/>
    <mergeCell ref="C79:G79"/>
    <mergeCell ref="C82:G82"/>
    <mergeCell ref="C83:G83"/>
    <mergeCell ref="C85:G85"/>
    <mergeCell ref="C87:G87"/>
    <mergeCell ref="C53:G53"/>
    <mergeCell ref="C57:G57"/>
    <mergeCell ref="C61:G61"/>
    <mergeCell ref="C64:G64"/>
    <mergeCell ref="C67:G67"/>
    <mergeCell ref="C71:G71"/>
    <mergeCell ref="C108:G108"/>
    <mergeCell ref="C112:G112"/>
    <mergeCell ref="C114:G114"/>
    <mergeCell ref="C117:G117"/>
    <mergeCell ref="C121:G121"/>
    <mergeCell ref="C125:G125"/>
    <mergeCell ref="C92:G92"/>
    <mergeCell ref="C94:G94"/>
    <mergeCell ref="C97:G97"/>
    <mergeCell ref="C99:G99"/>
    <mergeCell ref="C101:G101"/>
    <mergeCell ref="C104:G104"/>
    <mergeCell ref="C144:G144"/>
    <mergeCell ref="C146:G146"/>
    <mergeCell ref="C148:G148"/>
    <mergeCell ref="C151:G151"/>
    <mergeCell ref="C154:G154"/>
    <mergeCell ref="C156:G156"/>
    <mergeCell ref="C129:G129"/>
    <mergeCell ref="C132:G132"/>
    <mergeCell ref="C134:G134"/>
    <mergeCell ref="C136:G136"/>
    <mergeCell ref="C138:G138"/>
    <mergeCell ref="C142:G142"/>
    <mergeCell ref="C180:G180"/>
    <mergeCell ref="C182:G182"/>
    <mergeCell ref="C184:G184"/>
    <mergeCell ref="C186:G186"/>
    <mergeCell ref="C188:G188"/>
    <mergeCell ref="C190:G190"/>
    <mergeCell ref="C159:G159"/>
    <mergeCell ref="C162:G162"/>
    <mergeCell ref="C165:G165"/>
    <mergeCell ref="C170:G170"/>
    <mergeCell ref="C175:G175"/>
    <mergeCell ref="C178:G178"/>
    <mergeCell ref="C206:G206"/>
    <mergeCell ref="C212:G212"/>
    <mergeCell ref="C216:G216"/>
    <mergeCell ref="C220:G220"/>
    <mergeCell ref="C224:G224"/>
    <mergeCell ref="C228:G228"/>
    <mergeCell ref="C192:G192"/>
    <mergeCell ref="C195:G195"/>
    <mergeCell ref="C197:G197"/>
    <mergeCell ref="C199:G199"/>
    <mergeCell ref="C201:G201"/>
    <mergeCell ref="C204:G204"/>
    <mergeCell ref="C255:G255"/>
    <mergeCell ref="C259:G259"/>
    <mergeCell ref="C263:G263"/>
    <mergeCell ref="C267:G267"/>
    <mergeCell ref="C271:G271"/>
    <mergeCell ref="C275:G275"/>
    <mergeCell ref="C232:G232"/>
    <mergeCell ref="C236:G236"/>
    <mergeCell ref="C240:G240"/>
    <mergeCell ref="C243:G243"/>
    <mergeCell ref="C245:G245"/>
    <mergeCell ref="C247:G247"/>
    <mergeCell ref="C295:G295"/>
    <mergeCell ref="C298:G298"/>
    <mergeCell ref="C300:G300"/>
    <mergeCell ref="C304:G304"/>
    <mergeCell ref="C306:G306"/>
    <mergeCell ref="C309:G309"/>
    <mergeCell ref="C279:G279"/>
    <mergeCell ref="C283:G283"/>
    <mergeCell ref="C285:G285"/>
    <mergeCell ref="C288:G288"/>
    <mergeCell ref="C290:G290"/>
    <mergeCell ref="C293:G293"/>
    <mergeCell ref="C330:G330"/>
    <mergeCell ref="C336:G336"/>
    <mergeCell ref="C342:G342"/>
    <mergeCell ref="C344:G344"/>
    <mergeCell ref="C347:G347"/>
    <mergeCell ref="C349:G349"/>
    <mergeCell ref="C311:G311"/>
    <mergeCell ref="C314:G314"/>
    <mergeCell ref="C316:G316"/>
    <mergeCell ref="C319:G319"/>
    <mergeCell ref="C321:G321"/>
    <mergeCell ref="C324:G324"/>
    <mergeCell ref="C370:G370"/>
    <mergeCell ref="C374:G374"/>
    <mergeCell ref="C378:G378"/>
    <mergeCell ref="C382:G382"/>
    <mergeCell ref="C386:G386"/>
    <mergeCell ref="C390:G390"/>
    <mergeCell ref="C352:G352"/>
    <mergeCell ref="C354:G354"/>
    <mergeCell ref="C357:G357"/>
    <mergeCell ref="C361:G361"/>
    <mergeCell ref="C363:G363"/>
    <mergeCell ref="C366:G366"/>
    <mergeCell ref="C418:G418"/>
    <mergeCell ref="C422:G422"/>
    <mergeCell ref="C426:G426"/>
    <mergeCell ref="C430:G430"/>
    <mergeCell ref="C434:G434"/>
    <mergeCell ref="C438:G438"/>
    <mergeCell ref="C394:G394"/>
    <mergeCell ref="C398:G398"/>
    <mergeCell ref="C402:G402"/>
    <mergeCell ref="C406:G406"/>
    <mergeCell ref="C410:G410"/>
    <mergeCell ref="C414:G414"/>
    <mergeCell ref="C460:G460"/>
    <mergeCell ref="C462:G462"/>
    <mergeCell ref="C467:G467"/>
    <mergeCell ref="C475:G475"/>
    <mergeCell ref="C479:G479"/>
    <mergeCell ref="C483:G483"/>
    <mergeCell ref="C442:G442"/>
    <mergeCell ref="C444:G444"/>
    <mergeCell ref="C448:G448"/>
    <mergeCell ref="C450:G450"/>
    <mergeCell ref="C454:G454"/>
    <mergeCell ref="C456:G456"/>
    <mergeCell ref="C511:G511"/>
    <mergeCell ref="C515:G515"/>
    <mergeCell ref="C519:G519"/>
    <mergeCell ref="C523:G523"/>
    <mergeCell ref="C527:G527"/>
    <mergeCell ref="C531:G531"/>
    <mergeCell ref="C487:G487"/>
    <mergeCell ref="C491:G491"/>
    <mergeCell ref="C495:G495"/>
    <mergeCell ref="C499:G499"/>
    <mergeCell ref="C503:G503"/>
    <mergeCell ref="C507:G507"/>
    <mergeCell ref="C554:G554"/>
    <mergeCell ref="C556:G556"/>
    <mergeCell ref="C559:G559"/>
    <mergeCell ref="C561:G561"/>
    <mergeCell ref="C565:G565"/>
    <mergeCell ref="C567:G567"/>
    <mergeCell ref="C535:G535"/>
    <mergeCell ref="C539:G539"/>
    <mergeCell ref="C543:G543"/>
    <mergeCell ref="C545:G545"/>
    <mergeCell ref="C549:G549"/>
    <mergeCell ref="C551:G551"/>
    <mergeCell ref="C595:G595"/>
    <mergeCell ref="C598:G598"/>
    <mergeCell ref="C602:G602"/>
    <mergeCell ref="C606:G606"/>
    <mergeCell ref="C610:G610"/>
    <mergeCell ref="C614:G614"/>
    <mergeCell ref="C571:G571"/>
    <mergeCell ref="C573:G573"/>
    <mergeCell ref="C577:G577"/>
    <mergeCell ref="C581:G581"/>
    <mergeCell ref="C588:G588"/>
    <mergeCell ref="C593:G593"/>
    <mergeCell ref="C639:G639"/>
    <mergeCell ref="C641:G641"/>
    <mergeCell ref="C644:G644"/>
    <mergeCell ref="C648:G648"/>
    <mergeCell ref="C652:G652"/>
    <mergeCell ref="C656:G656"/>
    <mergeCell ref="C618:G618"/>
    <mergeCell ref="C622:G622"/>
    <mergeCell ref="C626:G626"/>
    <mergeCell ref="C630:G630"/>
    <mergeCell ref="C634:G634"/>
    <mergeCell ref="C636:G636"/>
    <mergeCell ref="C688:G688"/>
    <mergeCell ref="C690:G690"/>
    <mergeCell ref="C693:G693"/>
    <mergeCell ref="C695:G695"/>
    <mergeCell ref="C698:G698"/>
    <mergeCell ref="C700:G700"/>
    <mergeCell ref="C660:G660"/>
    <mergeCell ref="C664:G664"/>
    <mergeCell ref="C668:G668"/>
    <mergeCell ref="C672:G672"/>
    <mergeCell ref="C676:G676"/>
    <mergeCell ref="C682:G682"/>
    <mergeCell ref="C725:G725"/>
    <mergeCell ref="C729:G729"/>
    <mergeCell ref="C733:G733"/>
    <mergeCell ref="C738:G738"/>
    <mergeCell ref="C742:G742"/>
    <mergeCell ref="C746:G746"/>
    <mergeCell ref="C703:G703"/>
    <mergeCell ref="C706:G706"/>
    <mergeCell ref="C709:G709"/>
    <mergeCell ref="C713:G713"/>
    <mergeCell ref="C717:G717"/>
    <mergeCell ref="C721:G721"/>
    <mergeCell ref="C772:G772"/>
    <mergeCell ref="C776:G776"/>
    <mergeCell ref="C780:G780"/>
    <mergeCell ref="C784:G784"/>
    <mergeCell ref="C787:G787"/>
    <mergeCell ref="C790:G790"/>
    <mergeCell ref="C750:G750"/>
    <mergeCell ref="C754:G754"/>
    <mergeCell ref="C758:G758"/>
    <mergeCell ref="C762:G762"/>
    <mergeCell ref="C766:G766"/>
    <mergeCell ref="C769:G769"/>
    <mergeCell ref="C838:G838"/>
    <mergeCell ref="C816:G816"/>
    <mergeCell ref="C820:G820"/>
    <mergeCell ref="C824:G824"/>
    <mergeCell ref="C828:G828"/>
    <mergeCell ref="C832:G832"/>
    <mergeCell ref="C836:G836"/>
    <mergeCell ref="C792:G792"/>
    <mergeCell ref="C795:G795"/>
    <mergeCell ref="C799:G799"/>
    <mergeCell ref="C803:G803"/>
    <mergeCell ref="C807:G807"/>
    <mergeCell ref="C811:G8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75</v>
      </c>
      <c r="C3" s="249" t="s">
        <v>76</v>
      </c>
      <c r="D3" s="250"/>
      <c r="E3" s="250"/>
      <c r="F3" s="250"/>
      <c r="G3" s="251"/>
      <c r="AC3" s="89" t="s">
        <v>3277</v>
      </c>
      <c r="AG3" t="s">
        <v>283</v>
      </c>
    </row>
    <row r="4" spans="1:60" ht="24.95" customHeight="1" x14ac:dyDescent="0.2">
      <c r="A4" s="143" t="s">
        <v>9</v>
      </c>
      <c r="B4" s="144" t="s">
        <v>83</v>
      </c>
      <c r="C4" s="252" t="s">
        <v>84</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92</v>
      </c>
      <c r="C8" s="184" t="s">
        <v>93</v>
      </c>
      <c r="D8" s="170"/>
      <c r="E8" s="171"/>
      <c r="F8" s="172"/>
      <c r="G8" s="172">
        <f>SUMIF(AG9:AG117,"&lt;&gt;NOR",G9:G117)</f>
        <v>0</v>
      </c>
      <c r="H8" s="172"/>
      <c r="I8" s="172">
        <f>SUM(I9:I117)</f>
        <v>0</v>
      </c>
      <c r="J8" s="172"/>
      <c r="K8" s="172">
        <f>SUM(K9:K117)</f>
        <v>0</v>
      </c>
      <c r="L8" s="172"/>
      <c r="M8" s="172">
        <f>SUM(M9:M117)</f>
        <v>0</v>
      </c>
      <c r="N8" s="172"/>
      <c r="O8" s="172">
        <f>SUM(O9:O117)</f>
        <v>0</v>
      </c>
      <c r="P8" s="172"/>
      <c r="Q8" s="172">
        <f>SUM(Q9:Q117)</f>
        <v>0</v>
      </c>
      <c r="R8" s="172"/>
      <c r="S8" s="172"/>
      <c r="T8" s="173"/>
      <c r="U8" s="167"/>
      <c r="V8" s="167">
        <f>SUM(V9:V117)</f>
        <v>0</v>
      </c>
      <c r="W8" s="167"/>
      <c r="AG8" t="s">
        <v>306</v>
      </c>
    </row>
    <row r="9" spans="1:60" ht="22.5" outlineLevel="1" x14ac:dyDescent="0.2">
      <c r="A9" s="174">
        <v>1</v>
      </c>
      <c r="B9" s="175" t="s">
        <v>4211</v>
      </c>
      <c r="C9" s="185" t="s">
        <v>4212</v>
      </c>
      <c r="D9" s="176" t="s">
        <v>929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4213</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4214</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92</v>
      </c>
      <c r="D12" s="165"/>
      <c r="E12" s="166">
        <v>1</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335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315</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4">
        <v>2</v>
      </c>
      <c r="B14" s="175" t="s">
        <v>4215</v>
      </c>
      <c r="C14" s="185" t="s">
        <v>4216</v>
      </c>
      <c r="D14" s="176" t="s">
        <v>929</v>
      </c>
      <c r="E14" s="177">
        <v>1</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c r="S14" s="179" t="s">
        <v>342</v>
      </c>
      <c r="T14" s="180" t="s">
        <v>311</v>
      </c>
      <c r="U14" s="160">
        <v>0</v>
      </c>
      <c r="V14" s="160">
        <f>ROUND(E14*U14,2)</f>
        <v>0</v>
      </c>
      <c r="W14" s="160"/>
      <c r="X14" s="150"/>
      <c r="Y14" s="150"/>
      <c r="Z14" s="150"/>
      <c r="AA14" s="150"/>
      <c r="AB14" s="150"/>
      <c r="AC14" s="150"/>
      <c r="AD14" s="150"/>
      <c r="AE14" s="150"/>
      <c r="AF14" s="150"/>
      <c r="AG14" s="150" t="s">
        <v>1963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4217</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4214</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335</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92</v>
      </c>
      <c r="D17" s="165"/>
      <c r="E17" s="166">
        <v>1</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335</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6"/>
      <c r="D18" s="247"/>
      <c r="E18" s="247"/>
      <c r="F18" s="247"/>
      <c r="G18" s="247"/>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315</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4">
        <v>3</v>
      </c>
      <c r="B19" s="175" t="s">
        <v>4218</v>
      </c>
      <c r="C19" s="185" t="s">
        <v>4219</v>
      </c>
      <c r="D19" s="176" t="s">
        <v>929</v>
      </c>
      <c r="E19" s="177">
        <v>2</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342</v>
      </c>
      <c r="T19" s="180" t="s">
        <v>311</v>
      </c>
      <c r="U19" s="160">
        <v>0</v>
      </c>
      <c r="V19" s="160">
        <f>ROUND(E19*U19,2)</f>
        <v>0</v>
      </c>
      <c r="W19" s="160"/>
      <c r="X19" s="150"/>
      <c r="Y19" s="150"/>
      <c r="Z19" s="150"/>
      <c r="AA19" s="150"/>
      <c r="AB19" s="150"/>
      <c r="AC19" s="150"/>
      <c r="AD19" s="150"/>
      <c r="AE19" s="150"/>
      <c r="AF19" s="150"/>
      <c r="AG19" s="150" t="s">
        <v>1963</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4220</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335</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4221</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335</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122</v>
      </c>
      <c r="D22" s="165"/>
      <c r="E22" s="166">
        <v>2</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315</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4</v>
      </c>
      <c r="B24" s="175" t="s">
        <v>4222</v>
      </c>
      <c r="C24" s="185" t="s">
        <v>4223</v>
      </c>
      <c r="D24" s="176" t="s">
        <v>929</v>
      </c>
      <c r="E24" s="177">
        <v>3</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342</v>
      </c>
      <c r="T24" s="180" t="s">
        <v>311</v>
      </c>
      <c r="U24" s="160">
        <v>0</v>
      </c>
      <c r="V24" s="160">
        <f>ROUND(E24*U24,2)</f>
        <v>0</v>
      </c>
      <c r="W24" s="160"/>
      <c r="X24" s="150"/>
      <c r="Y24" s="150"/>
      <c r="Z24" s="150"/>
      <c r="AA24" s="150"/>
      <c r="AB24" s="150"/>
      <c r="AC24" s="150"/>
      <c r="AD24" s="150"/>
      <c r="AE24" s="150"/>
      <c r="AF24" s="150"/>
      <c r="AG24" s="150" t="s">
        <v>1963</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4224</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335</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4225</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335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132</v>
      </c>
      <c r="D27" s="165"/>
      <c r="E27" s="166">
        <v>3</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335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315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5</v>
      </c>
      <c r="B29" s="175" t="s">
        <v>4226</v>
      </c>
      <c r="C29" s="185" t="s">
        <v>4227</v>
      </c>
      <c r="D29" s="176" t="s">
        <v>929</v>
      </c>
      <c r="E29" s="177">
        <v>7</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342</v>
      </c>
      <c r="T29" s="180" t="s">
        <v>311</v>
      </c>
      <c r="U29" s="160">
        <v>0</v>
      </c>
      <c r="V29" s="160">
        <f>ROUND(E29*U29,2)</f>
        <v>0</v>
      </c>
      <c r="W29" s="160"/>
      <c r="X29" s="150"/>
      <c r="Y29" s="150"/>
      <c r="Z29" s="150"/>
      <c r="AA29" s="150"/>
      <c r="AB29" s="150"/>
      <c r="AC29" s="150"/>
      <c r="AD29" s="150"/>
      <c r="AE29" s="150"/>
      <c r="AF29" s="150"/>
      <c r="AG29" s="150" t="s">
        <v>1963</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4224</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4228</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233</v>
      </c>
      <c r="D32" s="165"/>
      <c r="E32" s="166">
        <v>7</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335</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315</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6</v>
      </c>
      <c r="B34" s="175" t="s">
        <v>4229</v>
      </c>
      <c r="C34" s="185" t="s">
        <v>4230</v>
      </c>
      <c r="D34" s="176" t="s">
        <v>929</v>
      </c>
      <c r="E34" s="177">
        <v>10</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342</v>
      </c>
      <c r="T34" s="180" t="s">
        <v>311</v>
      </c>
      <c r="U34" s="160">
        <v>0</v>
      </c>
      <c r="V34" s="160">
        <f>ROUND(E34*U34,2)</f>
        <v>0</v>
      </c>
      <c r="W34" s="160"/>
      <c r="X34" s="150"/>
      <c r="Y34" s="150"/>
      <c r="Z34" s="150"/>
      <c r="AA34" s="150"/>
      <c r="AB34" s="150"/>
      <c r="AC34" s="150"/>
      <c r="AD34" s="150"/>
      <c r="AE34" s="150"/>
      <c r="AF34" s="150"/>
      <c r="AG34" s="150" t="s">
        <v>1963</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4231</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335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4232</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335</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101</v>
      </c>
      <c r="D37" s="165"/>
      <c r="E37" s="166">
        <v>10</v>
      </c>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335</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6"/>
      <c r="D38" s="247"/>
      <c r="E38" s="247"/>
      <c r="F38" s="247"/>
      <c r="G38" s="247"/>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315</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4">
        <v>7</v>
      </c>
      <c r="B39" s="175" t="s">
        <v>4233</v>
      </c>
      <c r="C39" s="185" t="s">
        <v>4234</v>
      </c>
      <c r="D39" s="176" t="s">
        <v>929</v>
      </c>
      <c r="E39" s="177">
        <v>1</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342</v>
      </c>
      <c r="T39" s="180" t="s">
        <v>311</v>
      </c>
      <c r="U39" s="160">
        <v>0</v>
      </c>
      <c r="V39" s="160">
        <f>ROUND(E39*U39,2)</f>
        <v>0</v>
      </c>
      <c r="W39" s="160"/>
      <c r="X39" s="150"/>
      <c r="Y39" s="150"/>
      <c r="Z39" s="150"/>
      <c r="AA39" s="150"/>
      <c r="AB39" s="150"/>
      <c r="AC39" s="150"/>
      <c r="AD39" s="150"/>
      <c r="AE39" s="150"/>
      <c r="AF39" s="150"/>
      <c r="AG39" s="150" t="s">
        <v>1963</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4235</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335</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4214</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335</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92</v>
      </c>
      <c r="D42" s="165"/>
      <c r="E42" s="166">
        <v>1</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315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2.5" outlineLevel="1" x14ac:dyDescent="0.2">
      <c r="A44" s="174">
        <v>8</v>
      </c>
      <c r="B44" s="175" t="s">
        <v>4236</v>
      </c>
      <c r="C44" s="185" t="s">
        <v>4237</v>
      </c>
      <c r="D44" s="176" t="s">
        <v>929</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342</v>
      </c>
      <c r="T44" s="180" t="s">
        <v>311</v>
      </c>
      <c r="U44" s="160">
        <v>0</v>
      </c>
      <c r="V44" s="160">
        <f>ROUND(E44*U44,2)</f>
        <v>0</v>
      </c>
      <c r="W44" s="160"/>
      <c r="X44" s="150"/>
      <c r="Y44" s="150"/>
      <c r="Z44" s="150"/>
      <c r="AA44" s="150"/>
      <c r="AB44" s="150"/>
      <c r="AC44" s="150"/>
      <c r="AD44" s="150"/>
      <c r="AE44" s="150"/>
      <c r="AF44" s="150"/>
      <c r="AG44" s="150" t="s">
        <v>1963</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4238</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335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4214</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92</v>
      </c>
      <c r="D47" s="165"/>
      <c r="E47" s="166">
        <v>1</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315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4">
        <v>9</v>
      </c>
      <c r="B49" s="175" t="s">
        <v>4239</v>
      </c>
      <c r="C49" s="185" t="s">
        <v>4237</v>
      </c>
      <c r="D49" s="176" t="s">
        <v>929</v>
      </c>
      <c r="E49" s="177">
        <v>1</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342</v>
      </c>
      <c r="T49" s="180" t="s">
        <v>311</v>
      </c>
      <c r="U49" s="160">
        <v>0</v>
      </c>
      <c r="V49" s="160">
        <f>ROUND(E49*U49,2)</f>
        <v>0</v>
      </c>
      <c r="W49" s="160"/>
      <c r="X49" s="150"/>
      <c r="Y49" s="150"/>
      <c r="Z49" s="150"/>
      <c r="AA49" s="150"/>
      <c r="AB49" s="150"/>
      <c r="AC49" s="150"/>
      <c r="AD49" s="150"/>
      <c r="AE49" s="150"/>
      <c r="AF49" s="150"/>
      <c r="AG49" s="150" t="s">
        <v>1963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4238</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4214</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92</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335</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315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4">
        <v>10</v>
      </c>
      <c r="B54" s="175" t="s">
        <v>4240</v>
      </c>
      <c r="C54" s="185" t="s">
        <v>4241</v>
      </c>
      <c r="D54" s="176" t="s">
        <v>929</v>
      </c>
      <c r="E54" s="177">
        <v>10</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342</v>
      </c>
      <c r="T54" s="180" t="s">
        <v>311</v>
      </c>
      <c r="U54" s="160">
        <v>0</v>
      </c>
      <c r="V54" s="160">
        <f>ROUND(E54*U54,2)</f>
        <v>0</v>
      </c>
      <c r="W54" s="160"/>
      <c r="X54" s="150"/>
      <c r="Y54" s="150"/>
      <c r="Z54" s="150"/>
      <c r="AA54" s="150"/>
      <c r="AB54" s="150"/>
      <c r="AC54" s="150"/>
      <c r="AD54" s="150"/>
      <c r="AE54" s="150"/>
      <c r="AF54" s="150"/>
      <c r="AG54" s="150" t="s">
        <v>1963</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4242</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4232</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335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101</v>
      </c>
      <c r="D57" s="165"/>
      <c r="E57" s="166">
        <v>10</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335</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315</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4">
        <v>11</v>
      </c>
      <c r="B59" s="175" t="s">
        <v>4243</v>
      </c>
      <c r="C59" s="185" t="s">
        <v>4244</v>
      </c>
      <c r="D59" s="176" t="s">
        <v>929</v>
      </c>
      <c r="E59" s="177">
        <v>2</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342</v>
      </c>
      <c r="T59" s="180" t="s">
        <v>311</v>
      </c>
      <c r="U59" s="160">
        <v>0</v>
      </c>
      <c r="V59" s="160">
        <f>ROUND(E59*U59,2)</f>
        <v>0</v>
      </c>
      <c r="W59" s="160"/>
      <c r="X59" s="150"/>
      <c r="Y59" s="150"/>
      <c r="Z59" s="150"/>
      <c r="AA59" s="150"/>
      <c r="AB59" s="150"/>
      <c r="AC59" s="150"/>
      <c r="AD59" s="150"/>
      <c r="AE59" s="150"/>
      <c r="AF59" s="150"/>
      <c r="AG59" s="150" t="s">
        <v>1963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4213</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335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4221</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335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122</v>
      </c>
      <c r="D62" s="165"/>
      <c r="E62" s="166">
        <v>2</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335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6"/>
      <c r="D63" s="247"/>
      <c r="E63" s="247"/>
      <c r="F63" s="247"/>
      <c r="G63" s="247"/>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315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12</v>
      </c>
      <c r="B64" s="175" t="s">
        <v>4245</v>
      </c>
      <c r="C64" s="185" t="s">
        <v>4246</v>
      </c>
      <c r="D64" s="176" t="s">
        <v>929</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342</v>
      </c>
      <c r="T64" s="180" t="s">
        <v>311</v>
      </c>
      <c r="U64" s="160">
        <v>0</v>
      </c>
      <c r="V64" s="160">
        <f>ROUND(E64*U64,2)</f>
        <v>0</v>
      </c>
      <c r="W64" s="160"/>
      <c r="X64" s="150"/>
      <c r="Y64" s="150"/>
      <c r="Z64" s="150"/>
      <c r="AA64" s="150"/>
      <c r="AB64" s="150"/>
      <c r="AC64" s="150"/>
      <c r="AD64" s="150"/>
      <c r="AE64" s="150"/>
      <c r="AF64" s="150"/>
      <c r="AG64" s="150" t="s">
        <v>1963</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4247</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335</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4214</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92</v>
      </c>
      <c r="D67" s="165"/>
      <c r="E67" s="166">
        <v>1</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335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4">
        <v>13</v>
      </c>
      <c r="B69" s="175" t="s">
        <v>4248</v>
      </c>
      <c r="C69" s="185" t="s">
        <v>4249</v>
      </c>
      <c r="D69" s="176" t="s">
        <v>929</v>
      </c>
      <c r="E69" s="177">
        <v>4</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342</v>
      </c>
      <c r="T69" s="180" t="s">
        <v>311</v>
      </c>
      <c r="U69" s="160">
        <v>0</v>
      </c>
      <c r="V69" s="160">
        <f>ROUND(E69*U69,2)</f>
        <v>0</v>
      </c>
      <c r="W69" s="160"/>
      <c r="X69" s="150"/>
      <c r="Y69" s="150"/>
      <c r="Z69" s="150"/>
      <c r="AA69" s="150"/>
      <c r="AB69" s="150"/>
      <c r="AC69" s="150"/>
      <c r="AD69" s="150"/>
      <c r="AE69" s="150"/>
      <c r="AF69" s="150"/>
      <c r="AG69" s="150" t="s">
        <v>1963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4213</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4250</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335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142</v>
      </c>
      <c r="D72" s="165"/>
      <c r="E72" s="166">
        <v>4</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335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315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4">
        <v>14</v>
      </c>
      <c r="B74" s="175" t="s">
        <v>4251</v>
      </c>
      <c r="C74" s="185" t="s">
        <v>4252</v>
      </c>
      <c r="D74" s="176" t="s">
        <v>929</v>
      </c>
      <c r="E74" s="177">
        <v>1</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342</v>
      </c>
      <c r="T74" s="180" t="s">
        <v>311</v>
      </c>
      <c r="U74" s="160">
        <v>0</v>
      </c>
      <c r="V74" s="160">
        <f>ROUND(E74*U74,2)</f>
        <v>0</v>
      </c>
      <c r="W74" s="160"/>
      <c r="X74" s="150"/>
      <c r="Y74" s="150"/>
      <c r="Z74" s="150"/>
      <c r="AA74" s="150"/>
      <c r="AB74" s="150"/>
      <c r="AC74" s="150"/>
      <c r="AD74" s="150"/>
      <c r="AE74" s="150"/>
      <c r="AF74" s="150"/>
      <c r="AG74" s="150" t="s">
        <v>1963</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4213</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335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4214</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335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92</v>
      </c>
      <c r="D77" s="165"/>
      <c r="E77" s="166">
        <v>1</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335</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315</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15</v>
      </c>
      <c r="B79" s="175" t="s">
        <v>4253</v>
      </c>
      <c r="C79" s="185" t="s">
        <v>4254</v>
      </c>
      <c r="D79" s="176" t="s">
        <v>929</v>
      </c>
      <c r="E79" s="177">
        <v>4</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342</v>
      </c>
      <c r="T79" s="180" t="s">
        <v>311</v>
      </c>
      <c r="U79" s="160">
        <v>0</v>
      </c>
      <c r="V79" s="160">
        <f>ROUND(E79*U79,2)</f>
        <v>0</v>
      </c>
      <c r="W79" s="160"/>
      <c r="X79" s="150"/>
      <c r="Y79" s="150"/>
      <c r="Z79" s="150"/>
      <c r="AA79" s="150"/>
      <c r="AB79" s="150"/>
      <c r="AC79" s="150"/>
      <c r="AD79" s="150"/>
      <c r="AE79" s="150"/>
      <c r="AF79" s="150"/>
      <c r="AG79" s="150" t="s">
        <v>1963</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4213</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335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4250</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335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142</v>
      </c>
      <c r="D82" s="165"/>
      <c r="E82" s="166">
        <v>4</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335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315</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16</v>
      </c>
      <c r="B84" s="175" t="s">
        <v>4255</v>
      </c>
      <c r="C84" s="185" t="s">
        <v>4256</v>
      </c>
      <c r="D84" s="176" t="s">
        <v>929</v>
      </c>
      <c r="E84" s="177">
        <v>1</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342</v>
      </c>
      <c r="T84" s="180" t="s">
        <v>311</v>
      </c>
      <c r="U84" s="160">
        <v>0</v>
      </c>
      <c r="V84" s="160">
        <f>ROUND(E84*U84,2)</f>
        <v>0</v>
      </c>
      <c r="W84" s="160"/>
      <c r="X84" s="150"/>
      <c r="Y84" s="150"/>
      <c r="Z84" s="150"/>
      <c r="AA84" s="150"/>
      <c r="AB84" s="150"/>
      <c r="AC84" s="150"/>
      <c r="AD84" s="150"/>
      <c r="AE84" s="150"/>
      <c r="AF84" s="150"/>
      <c r="AG84" s="150" t="s">
        <v>1963</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4247</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335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4214</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92</v>
      </c>
      <c r="D87" s="165"/>
      <c r="E87" s="166">
        <v>1</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335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17</v>
      </c>
      <c r="B89" s="175" t="s">
        <v>4257</v>
      </c>
      <c r="C89" s="185" t="s">
        <v>4258</v>
      </c>
      <c r="D89" s="176" t="s">
        <v>929</v>
      </c>
      <c r="E89" s="177">
        <v>2</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1963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4247</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4221</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122</v>
      </c>
      <c r="D92" s="165"/>
      <c r="E92" s="166">
        <v>2</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335</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315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18</v>
      </c>
      <c r="B94" s="175" t="s">
        <v>4259</v>
      </c>
      <c r="C94" s="185" t="s">
        <v>4260</v>
      </c>
      <c r="D94" s="176" t="s">
        <v>929</v>
      </c>
      <c r="E94" s="177">
        <v>2</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342</v>
      </c>
      <c r="T94" s="180" t="s">
        <v>311</v>
      </c>
      <c r="U94" s="160">
        <v>0</v>
      </c>
      <c r="V94" s="160">
        <f>ROUND(E94*U94,2)</f>
        <v>0</v>
      </c>
      <c r="W94" s="160"/>
      <c r="X94" s="150"/>
      <c r="Y94" s="150"/>
      <c r="Z94" s="150"/>
      <c r="AA94" s="150"/>
      <c r="AB94" s="150"/>
      <c r="AC94" s="150"/>
      <c r="AD94" s="150"/>
      <c r="AE94" s="150"/>
      <c r="AF94" s="150"/>
      <c r="AG94" s="150" t="s">
        <v>1963</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4261</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4221</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335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122</v>
      </c>
      <c r="D97" s="165"/>
      <c r="E97" s="166">
        <v>2</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335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315</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19</v>
      </c>
      <c r="B99" s="175" t="s">
        <v>4262</v>
      </c>
      <c r="C99" s="185" t="s">
        <v>4263</v>
      </c>
      <c r="D99" s="176" t="s">
        <v>929</v>
      </c>
      <c r="E99" s="177">
        <v>7</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342</v>
      </c>
      <c r="T99" s="180" t="s">
        <v>311</v>
      </c>
      <c r="U99" s="160">
        <v>0</v>
      </c>
      <c r="V99" s="160">
        <f>ROUND(E99*U99,2)</f>
        <v>0</v>
      </c>
      <c r="W99" s="160"/>
      <c r="X99" s="150"/>
      <c r="Y99" s="150"/>
      <c r="Z99" s="150"/>
      <c r="AA99" s="150"/>
      <c r="AB99" s="150"/>
      <c r="AC99" s="150"/>
      <c r="AD99" s="150"/>
      <c r="AE99" s="150"/>
      <c r="AF99" s="150"/>
      <c r="AG99" s="150" t="s">
        <v>1963</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4264</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335</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4228</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335</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233</v>
      </c>
      <c r="D102" s="165"/>
      <c r="E102" s="166">
        <v>7</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315</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74">
        <v>20</v>
      </c>
      <c r="B104" s="175" t="s">
        <v>4265</v>
      </c>
      <c r="C104" s="185" t="s">
        <v>4266</v>
      </c>
      <c r="D104" s="176" t="s">
        <v>929</v>
      </c>
      <c r="E104" s="177">
        <v>1</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342</v>
      </c>
      <c r="T104" s="180" t="s">
        <v>311</v>
      </c>
      <c r="U104" s="160">
        <v>0</v>
      </c>
      <c r="V104" s="160">
        <f>ROUND(E104*U104,2)</f>
        <v>0</v>
      </c>
      <c r="W104" s="160"/>
      <c r="X104" s="150"/>
      <c r="Y104" s="150"/>
      <c r="Z104" s="150"/>
      <c r="AA104" s="150"/>
      <c r="AB104" s="150"/>
      <c r="AC104" s="150"/>
      <c r="AD104" s="150"/>
      <c r="AE104" s="150"/>
      <c r="AF104" s="150"/>
      <c r="AG104" s="150" t="s">
        <v>1963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4217</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335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92</v>
      </c>
      <c r="D106" s="165"/>
      <c r="E106" s="166">
        <v>1</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46"/>
      <c r="D107" s="247"/>
      <c r="E107" s="247"/>
      <c r="F107" s="247"/>
      <c r="G107" s="247"/>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315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4">
        <v>21</v>
      </c>
      <c r="B108" s="175" t="s">
        <v>4267</v>
      </c>
      <c r="C108" s="185" t="s">
        <v>4268</v>
      </c>
      <c r="D108" s="176" t="s">
        <v>929</v>
      </c>
      <c r="E108" s="177">
        <v>14</v>
      </c>
      <c r="F108" s="178"/>
      <c r="G108" s="179">
        <f>ROUND(E108*F108,2)</f>
        <v>0</v>
      </c>
      <c r="H108" s="178"/>
      <c r="I108" s="179">
        <f>ROUND(E108*H108,2)</f>
        <v>0</v>
      </c>
      <c r="J108" s="178"/>
      <c r="K108" s="179">
        <f>ROUND(E108*J108,2)</f>
        <v>0</v>
      </c>
      <c r="L108" s="179">
        <v>21</v>
      </c>
      <c r="M108" s="179">
        <f>G108*(1+L108/100)</f>
        <v>0</v>
      </c>
      <c r="N108" s="179">
        <v>0</v>
      </c>
      <c r="O108" s="179">
        <f>ROUND(E108*N108,2)</f>
        <v>0</v>
      </c>
      <c r="P108" s="179">
        <v>0</v>
      </c>
      <c r="Q108" s="179">
        <f>ROUND(E108*P108,2)</f>
        <v>0</v>
      </c>
      <c r="R108" s="179"/>
      <c r="S108" s="179" t="s">
        <v>342</v>
      </c>
      <c r="T108" s="180" t="s">
        <v>311</v>
      </c>
      <c r="U108" s="160">
        <v>0</v>
      </c>
      <c r="V108" s="160">
        <f>ROUND(E108*U108,2)</f>
        <v>0</v>
      </c>
      <c r="W108" s="160"/>
      <c r="X108" s="150"/>
      <c r="Y108" s="150"/>
      <c r="Z108" s="150"/>
      <c r="AA108" s="150"/>
      <c r="AB108" s="150"/>
      <c r="AC108" s="150"/>
      <c r="AD108" s="150"/>
      <c r="AE108" s="150"/>
      <c r="AF108" s="150"/>
      <c r="AG108" s="150" t="s">
        <v>1963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4269</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335</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4270</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335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110</v>
      </c>
      <c r="D111" s="165"/>
      <c r="E111" s="166">
        <v>14</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22</v>
      </c>
      <c r="B113" s="175" t="s">
        <v>4271</v>
      </c>
      <c r="C113" s="185" t="s">
        <v>4272</v>
      </c>
      <c r="D113" s="176" t="s">
        <v>929</v>
      </c>
      <c r="E113" s="177">
        <v>4</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342</v>
      </c>
      <c r="T113" s="180" t="s">
        <v>311</v>
      </c>
      <c r="U113" s="160">
        <v>0</v>
      </c>
      <c r="V113" s="160">
        <f>ROUND(E113*U113,2)</f>
        <v>0</v>
      </c>
      <c r="W113" s="160"/>
      <c r="X113" s="150"/>
      <c r="Y113" s="150"/>
      <c r="Z113" s="150"/>
      <c r="AA113" s="150"/>
      <c r="AB113" s="150"/>
      <c r="AC113" s="150"/>
      <c r="AD113" s="150"/>
      <c r="AE113" s="150"/>
      <c r="AF113" s="150"/>
      <c r="AG113" s="150" t="s">
        <v>1963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4220</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4250</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142</v>
      </c>
      <c r="D116" s="165"/>
      <c r="E116" s="166">
        <v>4</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335</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315</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x14ac:dyDescent="0.2">
      <c r="A118" s="168" t="s">
        <v>305</v>
      </c>
      <c r="B118" s="169" t="s">
        <v>101</v>
      </c>
      <c r="C118" s="184" t="s">
        <v>102</v>
      </c>
      <c r="D118" s="170"/>
      <c r="E118" s="171"/>
      <c r="F118" s="172"/>
      <c r="G118" s="172">
        <f>SUMIF(AG119:AG140,"&lt;&gt;NOR",G119:G140)</f>
        <v>0</v>
      </c>
      <c r="H118" s="172"/>
      <c r="I118" s="172">
        <f>SUM(I119:I140)</f>
        <v>0</v>
      </c>
      <c r="J118" s="172"/>
      <c r="K118" s="172">
        <f>SUM(K119:K140)</f>
        <v>0</v>
      </c>
      <c r="L118" s="172"/>
      <c r="M118" s="172">
        <f>SUM(M119:M140)</f>
        <v>0</v>
      </c>
      <c r="N118" s="172"/>
      <c r="O118" s="172">
        <f>SUM(O119:O140)</f>
        <v>0</v>
      </c>
      <c r="P118" s="172"/>
      <c r="Q118" s="172">
        <f>SUM(Q119:Q140)</f>
        <v>0</v>
      </c>
      <c r="R118" s="172"/>
      <c r="S118" s="172"/>
      <c r="T118" s="173"/>
      <c r="U118" s="167"/>
      <c r="V118" s="167">
        <f>SUM(V119:V140)</f>
        <v>0</v>
      </c>
      <c r="W118" s="167"/>
      <c r="AG118" t="s">
        <v>306</v>
      </c>
    </row>
    <row r="119" spans="1:60" outlineLevel="1" x14ac:dyDescent="0.2">
      <c r="A119" s="174">
        <v>23</v>
      </c>
      <c r="B119" s="175" t="s">
        <v>4273</v>
      </c>
      <c r="C119" s="185" t="s">
        <v>4274</v>
      </c>
      <c r="D119" s="176" t="s">
        <v>929</v>
      </c>
      <c r="E119" s="177">
        <v>157</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342</v>
      </c>
      <c r="T119" s="180" t="s">
        <v>311</v>
      </c>
      <c r="U119" s="160">
        <v>0</v>
      </c>
      <c r="V119" s="160">
        <f>ROUND(E119*U119,2)</f>
        <v>0</v>
      </c>
      <c r="W119" s="160"/>
      <c r="X119" s="150"/>
      <c r="Y119" s="150"/>
      <c r="Z119" s="150"/>
      <c r="AA119" s="150"/>
      <c r="AB119" s="150"/>
      <c r="AC119" s="150"/>
      <c r="AD119" s="150"/>
      <c r="AE119" s="150"/>
      <c r="AF119" s="150"/>
      <c r="AG119" s="150" t="s">
        <v>499</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2"/>
      <c r="D120" s="243"/>
      <c r="E120" s="243"/>
      <c r="F120" s="243"/>
      <c r="G120" s="243"/>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315</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33.75" outlineLevel="1" x14ac:dyDescent="0.2">
      <c r="A121" s="174">
        <v>24</v>
      </c>
      <c r="B121" s="175" t="s">
        <v>4275</v>
      </c>
      <c r="C121" s="185" t="s">
        <v>4276</v>
      </c>
      <c r="D121" s="176" t="s">
        <v>929</v>
      </c>
      <c r="E121" s="177">
        <v>1</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c r="S121" s="179" t="s">
        <v>342</v>
      </c>
      <c r="T121" s="180" t="s">
        <v>311</v>
      </c>
      <c r="U121" s="160">
        <v>0</v>
      </c>
      <c r="V121" s="160">
        <f>ROUND(E121*U121,2)</f>
        <v>0</v>
      </c>
      <c r="W121" s="160"/>
      <c r="X121" s="150"/>
      <c r="Y121" s="150"/>
      <c r="Z121" s="150"/>
      <c r="AA121" s="150"/>
      <c r="AB121" s="150"/>
      <c r="AC121" s="150"/>
      <c r="AD121" s="150"/>
      <c r="AE121" s="150"/>
      <c r="AF121" s="150"/>
      <c r="AG121" s="150" t="s">
        <v>499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2"/>
      <c r="D122" s="243"/>
      <c r="E122" s="243"/>
      <c r="F122" s="243"/>
      <c r="G122" s="243"/>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315</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74">
        <v>25</v>
      </c>
      <c r="B123" s="175" t="s">
        <v>4277</v>
      </c>
      <c r="C123" s="185" t="s">
        <v>4278</v>
      </c>
      <c r="D123" s="176" t="s">
        <v>929</v>
      </c>
      <c r="E123" s="177">
        <v>157</v>
      </c>
      <c r="F123" s="178"/>
      <c r="G123" s="179">
        <f>ROUND(E123*F123,2)</f>
        <v>0</v>
      </c>
      <c r="H123" s="178"/>
      <c r="I123" s="179">
        <f>ROUND(E123*H123,2)</f>
        <v>0</v>
      </c>
      <c r="J123" s="178"/>
      <c r="K123" s="179">
        <f>ROUND(E123*J123,2)</f>
        <v>0</v>
      </c>
      <c r="L123" s="179">
        <v>21</v>
      </c>
      <c r="M123" s="179">
        <f>G123*(1+L123/100)</f>
        <v>0</v>
      </c>
      <c r="N123" s="179">
        <v>0</v>
      </c>
      <c r="O123" s="179">
        <f>ROUND(E123*N123,2)</f>
        <v>0</v>
      </c>
      <c r="P123" s="179">
        <v>0</v>
      </c>
      <c r="Q123" s="179">
        <f>ROUND(E123*P123,2)</f>
        <v>0</v>
      </c>
      <c r="R123" s="179"/>
      <c r="S123" s="179" t="s">
        <v>342</v>
      </c>
      <c r="T123" s="180" t="s">
        <v>311</v>
      </c>
      <c r="U123" s="160">
        <v>0</v>
      </c>
      <c r="V123" s="160">
        <f>ROUND(E123*U123,2)</f>
        <v>0</v>
      </c>
      <c r="W123" s="160"/>
      <c r="X123" s="150"/>
      <c r="Y123" s="150"/>
      <c r="Z123" s="150"/>
      <c r="AA123" s="150"/>
      <c r="AB123" s="150"/>
      <c r="AC123" s="150"/>
      <c r="AD123" s="150"/>
      <c r="AE123" s="150"/>
      <c r="AF123" s="150"/>
      <c r="AG123" s="150" t="s">
        <v>1963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2"/>
      <c r="D124" s="243"/>
      <c r="E124" s="243"/>
      <c r="F124" s="243"/>
      <c r="G124" s="243"/>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315</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4">
        <v>26</v>
      </c>
      <c r="B125" s="175" t="s">
        <v>4279</v>
      </c>
      <c r="C125" s="185" t="s">
        <v>4280</v>
      </c>
      <c r="D125" s="176" t="s">
        <v>929</v>
      </c>
      <c r="E125" s="177">
        <v>50</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c r="S125" s="179" t="s">
        <v>342</v>
      </c>
      <c r="T125" s="180" t="s">
        <v>311</v>
      </c>
      <c r="U125" s="160">
        <v>0</v>
      </c>
      <c r="V125" s="160">
        <f>ROUND(E125*U125,2)</f>
        <v>0</v>
      </c>
      <c r="W125" s="160"/>
      <c r="X125" s="150"/>
      <c r="Y125" s="150"/>
      <c r="Z125" s="150"/>
      <c r="AA125" s="150"/>
      <c r="AB125" s="150"/>
      <c r="AC125" s="150"/>
      <c r="AD125" s="150"/>
      <c r="AE125" s="150"/>
      <c r="AF125" s="150"/>
      <c r="AG125" s="150" t="s">
        <v>1963</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2"/>
      <c r="D126" s="243"/>
      <c r="E126" s="243"/>
      <c r="F126" s="243"/>
      <c r="G126" s="243"/>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315</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27</v>
      </c>
      <c r="B127" s="175" t="s">
        <v>4281</v>
      </c>
      <c r="C127" s="185" t="s">
        <v>4282</v>
      </c>
      <c r="D127" s="176" t="s">
        <v>929</v>
      </c>
      <c r="E127" s="177">
        <v>157</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c r="S127" s="179" t="s">
        <v>342</v>
      </c>
      <c r="T127" s="180" t="s">
        <v>311</v>
      </c>
      <c r="U127" s="160">
        <v>0</v>
      </c>
      <c r="V127" s="160">
        <f>ROUND(E127*U127,2)</f>
        <v>0</v>
      </c>
      <c r="W127" s="160"/>
      <c r="X127" s="150"/>
      <c r="Y127" s="150"/>
      <c r="Z127" s="150"/>
      <c r="AA127" s="150"/>
      <c r="AB127" s="150"/>
      <c r="AC127" s="150"/>
      <c r="AD127" s="150"/>
      <c r="AE127" s="150"/>
      <c r="AF127" s="150"/>
      <c r="AG127" s="150" t="s">
        <v>1963</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2"/>
      <c r="D128" s="243"/>
      <c r="E128" s="243"/>
      <c r="F128" s="243"/>
      <c r="G128" s="243"/>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315</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4">
        <v>28</v>
      </c>
      <c r="B129" s="175" t="s">
        <v>4283</v>
      </c>
      <c r="C129" s="185" t="s">
        <v>4284</v>
      </c>
      <c r="D129" s="176" t="s">
        <v>929</v>
      </c>
      <c r="E129" s="177">
        <v>1</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342</v>
      </c>
      <c r="T129" s="180" t="s">
        <v>311</v>
      </c>
      <c r="U129" s="160">
        <v>0</v>
      </c>
      <c r="V129" s="160">
        <f>ROUND(E129*U129,2)</f>
        <v>0</v>
      </c>
      <c r="W129" s="160"/>
      <c r="X129" s="150"/>
      <c r="Y129" s="150"/>
      <c r="Z129" s="150"/>
      <c r="AA129" s="150"/>
      <c r="AB129" s="150"/>
      <c r="AC129" s="150"/>
      <c r="AD129" s="150"/>
      <c r="AE129" s="150"/>
      <c r="AF129" s="150"/>
      <c r="AG129" s="150" t="s">
        <v>1963</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2"/>
      <c r="D130" s="243"/>
      <c r="E130" s="243"/>
      <c r="F130" s="243"/>
      <c r="G130" s="243"/>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315</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4">
        <v>29</v>
      </c>
      <c r="B131" s="175" t="s">
        <v>4285</v>
      </c>
      <c r="C131" s="185" t="s">
        <v>4286</v>
      </c>
      <c r="D131" s="176" t="s">
        <v>929</v>
      </c>
      <c r="E131" s="177">
        <v>1</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c r="S131" s="179" t="s">
        <v>342</v>
      </c>
      <c r="T131" s="180" t="s">
        <v>311</v>
      </c>
      <c r="U131" s="160">
        <v>0</v>
      </c>
      <c r="V131" s="160">
        <f>ROUND(E131*U131,2)</f>
        <v>0</v>
      </c>
      <c r="W131" s="160"/>
      <c r="X131" s="150"/>
      <c r="Y131" s="150"/>
      <c r="Z131" s="150"/>
      <c r="AA131" s="150"/>
      <c r="AB131" s="150"/>
      <c r="AC131" s="150"/>
      <c r="AD131" s="150"/>
      <c r="AE131" s="150"/>
      <c r="AF131" s="150"/>
      <c r="AG131" s="150" t="s">
        <v>1963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2"/>
      <c r="D132" s="243"/>
      <c r="E132" s="243"/>
      <c r="F132" s="243"/>
      <c r="G132" s="243"/>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315</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30</v>
      </c>
      <c r="B133" s="175" t="s">
        <v>4287</v>
      </c>
      <c r="C133" s="185" t="s">
        <v>4288</v>
      </c>
      <c r="D133" s="176" t="s">
        <v>929</v>
      </c>
      <c r="E133" s="177">
        <v>1</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342</v>
      </c>
      <c r="T133" s="180" t="s">
        <v>311</v>
      </c>
      <c r="U133" s="160">
        <v>0</v>
      </c>
      <c r="V133" s="160">
        <f>ROUND(E133*U133,2)</f>
        <v>0</v>
      </c>
      <c r="W133" s="160"/>
      <c r="X133" s="150"/>
      <c r="Y133" s="150"/>
      <c r="Z133" s="150"/>
      <c r="AA133" s="150"/>
      <c r="AB133" s="150"/>
      <c r="AC133" s="150"/>
      <c r="AD133" s="150"/>
      <c r="AE133" s="150"/>
      <c r="AF133" s="150"/>
      <c r="AG133" s="150" t="s">
        <v>1963</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2"/>
      <c r="D134" s="243"/>
      <c r="E134" s="243"/>
      <c r="F134" s="243"/>
      <c r="G134" s="243"/>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315</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31</v>
      </c>
      <c r="B135" s="175" t="s">
        <v>4289</v>
      </c>
      <c r="C135" s="185" t="s">
        <v>4290</v>
      </c>
      <c r="D135" s="176" t="s">
        <v>929</v>
      </c>
      <c r="E135" s="177">
        <v>1</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342</v>
      </c>
      <c r="T135" s="180" t="s">
        <v>311</v>
      </c>
      <c r="U135" s="160">
        <v>0</v>
      </c>
      <c r="V135" s="160">
        <f>ROUND(E135*U135,2)</f>
        <v>0</v>
      </c>
      <c r="W135" s="160"/>
      <c r="X135" s="150"/>
      <c r="Y135" s="150"/>
      <c r="Z135" s="150"/>
      <c r="AA135" s="150"/>
      <c r="AB135" s="150"/>
      <c r="AC135" s="150"/>
      <c r="AD135" s="150"/>
      <c r="AE135" s="150"/>
      <c r="AF135" s="150"/>
      <c r="AG135" s="150" t="s">
        <v>1963</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2"/>
      <c r="D136" s="243"/>
      <c r="E136" s="243"/>
      <c r="F136" s="243"/>
      <c r="G136" s="243"/>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315</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32</v>
      </c>
      <c r="B137" s="175" t="s">
        <v>4291</v>
      </c>
      <c r="C137" s="185" t="s">
        <v>3951</v>
      </c>
      <c r="D137" s="176" t="s">
        <v>929</v>
      </c>
      <c r="E137" s="177">
        <v>1</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c r="S137" s="179" t="s">
        <v>342</v>
      </c>
      <c r="T137" s="180" t="s">
        <v>311</v>
      </c>
      <c r="U137" s="160">
        <v>0</v>
      </c>
      <c r="V137" s="160">
        <f>ROUND(E137*U137,2)</f>
        <v>0</v>
      </c>
      <c r="W137" s="160"/>
      <c r="X137" s="150"/>
      <c r="Y137" s="150"/>
      <c r="Z137" s="150"/>
      <c r="AA137" s="150"/>
      <c r="AB137" s="150"/>
      <c r="AC137" s="150"/>
      <c r="AD137" s="150"/>
      <c r="AE137" s="150"/>
      <c r="AF137" s="150"/>
      <c r="AG137" s="150" t="s">
        <v>1963</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315</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33</v>
      </c>
      <c r="B139" s="175" t="s">
        <v>4292</v>
      </c>
      <c r="C139" s="185" t="s">
        <v>4293</v>
      </c>
      <c r="D139" s="176" t="s">
        <v>929</v>
      </c>
      <c r="E139" s="177">
        <v>1</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342</v>
      </c>
      <c r="T139" s="180" t="s">
        <v>311</v>
      </c>
      <c r="U139" s="160">
        <v>0</v>
      </c>
      <c r="V139" s="160">
        <f>ROUND(E139*U139,2)</f>
        <v>0</v>
      </c>
      <c r="W139" s="160"/>
      <c r="X139" s="150"/>
      <c r="Y139" s="150"/>
      <c r="Z139" s="150"/>
      <c r="AA139" s="150"/>
      <c r="AB139" s="150"/>
      <c r="AC139" s="150"/>
      <c r="AD139" s="150"/>
      <c r="AE139" s="150"/>
      <c r="AF139" s="150"/>
      <c r="AG139" s="150" t="s">
        <v>1963</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2"/>
      <c r="D140" s="243"/>
      <c r="E140" s="243"/>
      <c r="F140" s="243"/>
      <c r="G140" s="243"/>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315</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x14ac:dyDescent="0.2">
      <c r="A141" s="168" t="s">
        <v>305</v>
      </c>
      <c r="B141" s="169" t="s">
        <v>122</v>
      </c>
      <c r="C141" s="184" t="s">
        <v>123</v>
      </c>
      <c r="D141" s="170"/>
      <c r="E141" s="171"/>
      <c r="F141" s="172"/>
      <c r="G141" s="172">
        <f>SUMIF(AG142:AG176,"&lt;&gt;NOR",G142:G176)</f>
        <v>0</v>
      </c>
      <c r="H141" s="172"/>
      <c r="I141" s="172">
        <f>SUM(I142:I176)</f>
        <v>0</v>
      </c>
      <c r="J141" s="172"/>
      <c r="K141" s="172">
        <f>SUM(K142:K176)</f>
        <v>0</v>
      </c>
      <c r="L141" s="172"/>
      <c r="M141" s="172">
        <f>SUM(M142:M176)</f>
        <v>0</v>
      </c>
      <c r="N141" s="172"/>
      <c r="O141" s="172">
        <f>SUM(O142:O176)</f>
        <v>0</v>
      </c>
      <c r="P141" s="172"/>
      <c r="Q141" s="172">
        <f>SUM(Q142:Q176)</f>
        <v>0</v>
      </c>
      <c r="R141" s="172"/>
      <c r="S141" s="172"/>
      <c r="T141" s="173"/>
      <c r="U141" s="167"/>
      <c r="V141" s="167">
        <f>SUM(V142:V176)</f>
        <v>0</v>
      </c>
      <c r="W141" s="167"/>
      <c r="AG141" t="s">
        <v>306</v>
      </c>
    </row>
    <row r="142" spans="1:60" outlineLevel="1" x14ac:dyDescent="0.2">
      <c r="A142" s="174">
        <v>34</v>
      </c>
      <c r="B142" s="175" t="s">
        <v>4294</v>
      </c>
      <c r="C142" s="185" t="s">
        <v>4295</v>
      </c>
      <c r="D142" s="176" t="s">
        <v>929</v>
      </c>
      <c r="E142" s="177">
        <v>1</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342</v>
      </c>
      <c r="T142" s="180" t="s">
        <v>311</v>
      </c>
      <c r="U142" s="160">
        <v>0</v>
      </c>
      <c r="V142" s="160">
        <f>ROUND(E142*U142,2)</f>
        <v>0</v>
      </c>
      <c r="W142" s="160"/>
      <c r="X142" s="150"/>
      <c r="Y142" s="150"/>
      <c r="Z142" s="150"/>
      <c r="AA142" s="150"/>
      <c r="AB142" s="150"/>
      <c r="AC142" s="150"/>
      <c r="AD142" s="150"/>
      <c r="AE142" s="150"/>
      <c r="AF142" s="150"/>
      <c r="AG142" s="150" t="s">
        <v>1963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4296</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335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4214</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92</v>
      </c>
      <c r="D145" s="165"/>
      <c r="E145" s="166">
        <v>1</v>
      </c>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335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6"/>
      <c r="D146" s="247"/>
      <c r="E146" s="247"/>
      <c r="F146" s="247"/>
      <c r="G146" s="247"/>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315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4">
        <v>35</v>
      </c>
      <c r="B147" s="175" t="s">
        <v>4297</v>
      </c>
      <c r="C147" s="185" t="s">
        <v>4298</v>
      </c>
      <c r="D147" s="176" t="s">
        <v>929</v>
      </c>
      <c r="E147" s="177">
        <v>2</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342</v>
      </c>
      <c r="T147" s="180" t="s">
        <v>311</v>
      </c>
      <c r="U147" s="160">
        <v>0</v>
      </c>
      <c r="V147" s="160">
        <f>ROUND(E147*U147,2)</f>
        <v>0</v>
      </c>
      <c r="W147" s="160"/>
      <c r="X147" s="150"/>
      <c r="Y147" s="150"/>
      <c r="Z147" s="150"/>
      <c r="AA147" s="150"/>
      <c r="AB147" s="150"/>
      <c r="AC147" s="150"/>
      <c r="AD147" s="150"/>
      <c r="AE147" s="150"/>
      <c r="AF147" s="150"/>
      <c r="AG147" s="150" t="s">
        <v>1963</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4299</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335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4221</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335</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122</v>
      </c>
      <c r="D150" s="165"/>
      <c r="E150" s="166">
        <v>2</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335</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315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36</v>
      </c>
      <c r="B152" s="175" t="s">
        <v>4300</v>
      </c>
      <c r="C152" s="185" t="s">
        <v>4301</v>
      </c>
      <c r="D152" s="176" t="s">
        <v>929</v>
      </c>
      <c r="E152" s="177">
        <v>3</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342</v>
      </c>
      <c r="T152" s="180" t="s">
        <v>311</v>
      </c>
      <c r="U152" s="160">
        <v>0</v>
      </c>
      <c r="V152" s="160">
        <f>ROUND(E152*U152,2)</f>
        <v>0</v>
      </c>
      <c r="W152" s="160"/>
      <c r="X152" s="150"/>
      <c r="Y152" s="150"/>
      <c r="Z152" s="150"/>
      <c r="AA152" s="150"/>
      <c r="AB152" s="150"/>
      <c r="AC152" s="150"/>
      <c r="AD152" s="150"/>
      <c r="AE152" s="150"/>
      <c r="AF152" s="150"/>
      <c r="AG152" s="150" t="s">
        <v>1963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4299</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335</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4225</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335</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132</v>
      </c>
      <c r="D155" s="165"/>
      <c r="E155" s="166">
        <v>3</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335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6"/>
      <c r="D156" s="247"/>
      <c r="E156" s="247"/>
      <c r="F156" s="247"/>
      <c r="G156" s="247"/>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315</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37</v>
      </c>
      <c r="B157" s="175" t="s">
        <v>4302</v>
      </c>
      <c r="C157" s="185" t="s">
        <v>4303</v>
      </c>
      <c r="D157" s="176" t="s">
        <v>929</v>
      </c>
      <c r="E157" s="177">
        <v>12</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342</v>
      </c>
      <c r="T157" s="180" t="s">
        <v>311</v>
      </c>
      <c r="U157" s="160">
        <v>0</v>
      </c>
      <c r="V157" s="160">
        <f>ROUND(E157*U157,2)</f>
        <v>0</v>
      </c>
      <c r="W157" s="160"/>
      <c r="X157" s="150"/>
      <c r="Y157" s="150"/>
      <c r="Z157" s="150"/>
      <c r="AA157" s="150"/>
      <c r="AB157" s="150"/>
      <c r="AC157" s="150"/>
      <c r="AD157" s="150"/>
      <c r="AE157" s="150"/>
      <c r="AF157" s="150"/>
      <c r="AG157" s="150" t="s">
        <v>1963</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4299</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335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4304</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335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106</v>
      </c>
      <c r="D160" s="165"/>
      <c r="E160" s="166">
        <v>12</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335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38</v>
      </c>
      <c r="B162" s="175" t="s">
        <v>4305</v>
      </c>
      <c r="C162" s="185" t="s">
        <v>4306</v>
      </c>
      <c r="D162" s="176" t="s">
        <v>929</v>
      </c>
      <c r="E162" s="177">
        <v>6</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342</v>
      </c>
      <c r="T162" s="180" t="s">
        <v>311</v>
      </c>
      <c r="U162" s="160">
        <v>0</v>
      </c>
      <c r="V162" s="160">
        <f>ROUND(E162*U162,2)</f>
        <v>0</v>
      </c>
      <c r="W162" s="160"/>
      <c r="X162" s="150"/>
      <c r="Y162" s="150"/>
      <c r="Z162" s="150"/>
      <c r="AA162" s="150"/>
      <c r="AB162" s="150"/>
      <c r="AC162" s="150"/>
      <c r="AD162" s="150"/>
      <c r="AE162" s="150"/>
      <c r="AF162" s="150"/>
      <c r="AG162" s="150" t="s">
        <v>1963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4299</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335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4307</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335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150</v>
      </c>
      <c r="D165" s="165"/>
      <c r="E165" s="166">
        <v>6</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335</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315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39</v>
      </c>
      <c r="B167" s="175" t="s">
        <v>4308</v>
      </c>
      <c r="C167" s="185" t="s">
        <v>4309</v>
      </c>
      <c r="D167" s="176" t="s">
        <v>929</v>
      </c>
      <c r="E167" s="177">
        <v>5</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342</v>
      </c>
      <c r="T167" s="180" t="s">
        <v>311</v>
      </c>
      <c r="U167" s="160">
        <v>0</v>
      </c>
      <c r="V167" s="160">
        <f>ROUND(E167*U167,2)</f>
        <v>0</v>
      </c>
      <c r="W167" s="160"/>
      <c r="X167" s="150"/>
      <c r="Y167" s="150"/>
      <c r="Z167" s="150"/>
      <c r="AA167" s="150"/>
      <c r="AB167" s="150"/>
      <c r="AC167" s="150"/>
      <c r="AD167" s="150"/>
      <c r="AE167" s="150"/>
      <c r="AF167" s="150"/>
      <c r="AG167" s="150" t="s">
        <v>1963</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4299</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4310</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335</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147</v>
      </c>
      <c r="D170" s="165"/>
      <c r="E170" s="166">
        <v>5</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335</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315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40</v>
      </c>
      <c r="B172" s="175" t="s">
        <v>4311</v>
      </c>
      <c r="C172" s="185" t="s">
        <v>4312</v>
      </c>
      <c r="D172" s="176" t="s">
        <v>929</v>
      </c>
      <c r="E172" s="177">
        <v>1</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342</v>
      </c>
      <c r="T172" s="180" t="s">
        <v>311</v>
      </c>
      <c r="U172" s="160">
        <v>0</v>
      </c>
      <c r="V172" s="160">
        <f>ROUND(E172*U172,2)</f>
        <v>0</v>
      </c>
      <c r="W172" s="160"/>
      <c r="X172" s="150"/>
      <c r="Y172" s="150"/>
      <c r="Z172" s="150"/>
      <c r="AA172" s="150"/>
      <c r="AB172" s="150"/>
      <c r="AC172" s="150"/>
      <c r="AD172" s="150"/>
      <c r="AE172" s="150"/>
      <c r="AF172" s="150"/>
      <c r="AG172" s="150" t="s">
        <v>1963</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4299</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335</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4214</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335</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92</v>
      </c>
      <c r="D175" s="165"/>
      <c r="E175" s="166">
        <v>1</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335</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6"/>
      <c r="D176" s="247"/>
      <c r="E176" s="247"/>
      <c r="F176" s="247"/>
      <c r="G176" s="247"/>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315</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x14ac:dyDescent="0.2">
      <c r="A177" s="168" t="s">
        <v>305</v>
      </c>
      <c r="B177" s="169" t="s">
        <v>132</v>
      </c>
      <c r="C177" s="184" t="s">
        <v>134</v>
      </c>
      <c r="D177" s="170"/>
      <c r="E177" s="171"/>
      <c r="F177" s="172"/>
      <c r="G177" s="172">
        <f>SUMIF(AG178:AG182,"&lt;&gt;NOR",G178:G182)</f>
        <v>0</v>
      </c>
      <c r="H177" s="172"/>
      <c r="I177" s="172">
        <f>SUM(I178:I182)</f>
        <v>0</v>
      </c>
      <c r="J177" s="172"/>
      <c r="K177" s="172">
        <f>SUM(K178:K182)</f>
        <v>0</v>
      </c>
      <c r="L177" s="172"/>
      <c r="M177" s="172">
        <f>SUM(M178:M182)</f>
        <v>0</v>
      </c>
      <c r="N177" s="172"/>
      <c r="O177" s="172">
        <f>SUM(O178:O182)</f>
        <v>0</v>
      </c>
      <c r="P177" s="172"/>
      <c r="Q177" s="172">
        <f>SUM(Q178:Q182)</f>
        <v>0</v>
      </c>
      <c r="R177" s="172"/>
      <c r="S177" s="172"/>
      <c r="T177" s="173"/>
      <c r="U177" s="167"/>
      <c r="V177" s="167">
        <f>SUM(V178:V182)</f>
        <v>0</v>
      </c>
      <c r="W177" s="167"/>
      <c r="AG177" t="s">
        <v>306</v>
      </c>
    </row>
    <row r="178" spans="1:60" outlineLevel="1" x14ac:dyDescent="0.2">
      <c r="A178" s="174">
        <v>41</v>
      </c>
      <c r="B178" s="175" t="s">
        <v>4313</v>
      </c>
      <c r="C178" s="185" t="s">
        <v>4314</v>
      </c>
      <c r="D178" s="176" t="s">
        <v>929</v>
      </c>
      <c r="E178" s="177">
        <v>1</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342</v>
      </c>
      <c r="T178" s="180" t="s">
        <v>311</v>
      </c>
      <c r="U178" s="160">
        <v>0</v>
      </c>
      <c r="V178" s="160">
        <f>ROUND(E178*U178,2)</f>
        <v>0</v>
      </c>
      <c r="W178" s="160"/>
      <c r="X178" s="150"/>
      <c r="Y178" s="150"/>
      <c r="Z178" s="150"/>
      <c r="AA178" s="150"/>
      <c r="AB178" s="150"/>
      <c r="AC178" s="150"/>
      <c r="AD178" s="150"/>
      <c r="AE178" s="150"/>
      <c r="AF178" s="150"/>
      <c r="AG178" s="150" t="s">
        <v>1963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4315</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335</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4214</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335</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92</v>
      </c>
      <c r="D181" s="165"/>
      <c r="E181" s="166">
        <v>1</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335</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315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x14ac:dyDescent="0.2">
      <c r="A183" s="168" t="s">
        <v>305</v>
      </c>
      <c r="B183" s="169" t="s">
        <v>142</v>
      </c>
      <c r="C183" s="184" t="s">
        <v>144</v>
      </c>
      <c r="D183" s="170"/>
      <c r="E183" s="171"/>
      <c r="F183" s="172"/>
      <c r="G183" s="172">
        <f>SUMIF(AG184:AG194,"&lt;&gt;NOR",G184:G194)</f>
        <v>0</v>
      </c>
      <c r="H183" s="172"/>
      <c r="I183" s="172">
        <f>SUM(I184:I194)</f>
        <v>0</v>
      </c>
      <c r="J183" s="172"/>
      <c r="K183" s="172">
        <f>SUM(K184:K194)</f>
        <v>0</v>
      </c>
      <c r="L183" s="172"/>
      <c r="M183" s="172">
        <f>SUM(M184:M194)</f>
        <v>0</v>
      </c>
      <c r="N183" s="172"/>
      <c r="O183" s="172">
        <f>SUM(O184:O194)</f>
        <v>0</v>
      </c>
      <c r="P183" s="172"/>
      <c r="Q183" s="172">
        <f>SUM(Q184:Q194)</f>
        <v>0</v>
      </c>
      <c r="R183" s="172"/>
      <c r="S183" s="172"/>
      <c r="T183" s="173"/>
      <c r="U183" s="167"/>
      <c r="V183" s="167">
        <f>SUM(V184:V194)</f>
        <v>0</v>
      </c>
      <c r="W183" s="167"/>
      <c r="AG183" t="s">
        <v>306</v>
      </c>
    </row>
    <row r="184" spans="1:60" ht="33.75" outlineLevel="1" x14ac:dyDescent="0.2">
      <c r="A184" s="174">
        <v>42</v>
      </c>
      <c r="B184" s="175" t="s">
        <v>4316</v>
      </c>
      <c r="C184" s="185" t="s">
        <v>4317</v>
      </c>
      <c r="D184" s="176" t="s">
        <v>929</v>
      </c>
      <c r="E184" s="177">
        <v>1</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342</v>
      </c>
      <c r="T184" s="180" t="s">
        <v>311</v>
      </c>
      <c r="U184" s="160">
        <v>0</v>
      </c>
      <c r="V184" s="160">
        <f>ROUND(E184*U184,2)</f>
        <v>0</v>
      </c>
      <c r="W184" s="160"/>
      <c r="X184" s="150"/>
      <c r="Y184" s="150"/>
      <c r="Z184" s="150"/>
      <c r="AA184" s="150"/>
      <c r="AB184" s="150"/>
      <c r="AC184" s="150"/>
      <c r="AD184" s="150"/>
      <c r="AE184" s="150"/>
      <c r="AF184" s="150"/>
      <c r="AG184" s="150" t="s">
        <v>1963</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22.5" outlineLevel="1" x14ac:dyDescent="0.2">
      <c r="A185" s="157"/>
      <c r="B185" s="158"/>
      <c r="C185" s="244" t="s">
        <v>4430</v>
      </c>
      <c r="D185" s="245"/>
      <c r="E185" s="245"/>
      <c r="F185" s="245"/>
      <c r="G185" s="245"/>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314</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81" t="str">
        <f>C185</f>
        <v>kW                                                                                                                                                 jmenovitý proud rozváděče MDO In = 38 A,                                                                                                                                    zkratová odolnost rozváděče MDO Ik´´ = 10 kA,</v>
      </c>
      <c r="BB185" s="150"/>
      <c r="BC185" s="150"/>
      <c r="BD185" s="150"/>
      <c r="BE185" s="150"/>
      <c r="BF185" s="150"/>
      <c r="BG185" s="150"/>
      <c r="BH185" s="150"/>
    </row>
    <row r="186" spans="1:60" ht="22.5" outlineLevel="1" x14ac:dyDescent="0.2">
      <c r="A186" s="157"/>
      <c r="B186" s="158"/>
      <c r="C186" s="255" t="s">
        <v>4318</v>
      </c>
      <c r="D186" s="256"/>
      <c r="E186" s="256"/>
      <c r="F186" s="256"/>
      <c r="G186" s="256"/>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314</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81" t="str">
        <f>C186</f>
        <v>druh soustavy MDO 3 N PE, AC 50Hz, 230/400V, TN-S, e přepěťová ochrana                                                                                                                                                         celkové krytí rozváděče otevřená/zavřená dvířka  IP00/IP40</v>
      </c>
      <c r="BB186" s="150"/>
      <c r="BC186" s="150"/>
      <c r="BD186" s="150"/>
      <c r="BE186" s="150"/>
      <c r="BF186" s="150"/>
      <c r="BG186" s="150"/>
      <c r="BH186" s="150"/>
    </row>
    <row r="187" spans="1:60" outlineLevel="1" x14ac:dyDescent="0.2">
      <c r="A187" s="157"/>
      <c r="B187" s="158"/>
      <c r="C187" s="255" t="s">
        <v>4319</v>
      </c>
      <c r="D187" s="256"/>
      <c r="E187" s="256"/>
      <c r="F187" s="256"/>
      <c r="G187" s="256"/>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314</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55" t="s">
        <v>4320</v>
      </c>
      <c r="D188" s="256"/>
      <c r="E188" s="256"/>
      <c r="F188" s="256"/>
      <c r="G188" s="256"/>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314</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55" t="s">
        <v>4431</v>
      </c>
      <c r="D189" s="256"/>
      <c r="E189" s="256"/>
      <c r="F189" s="256"/>
      <c r="G189" s="256"/>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314</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ht="22.5" outlineLevel="1" x14ac:dyDescent="0.2">
      <c r="A190" s="157"/>
      <c r="B190" s="158"/>
      <c r="C190" s="255" t="s">
        <v>4321</v>
      </c>
      <c r="D190" s="256"/>
      <c r="E190" s="256"/>
      <c r="F190" s="256"/>
      <c r="G190" s="256"/>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314</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81" t="str">
        <f>C190</f>
        <v>počet polí 1,                                                                                                                                                                                              napájené obvody-viz dokument D2.03.03-005</v>
      </c>
      <c r="BB190" s="150"/>
      <c r="BC190" s="150"/>
      <c r="BD190" s="150"/>
      <c r="BE190" s="150"/>
      <c r="BF190" s="150"/>
      <c r="BG190" s="150"/>
      <c r="BH190" s="150"/>
    </row>
    <row r="191" spans="1:60" outlineLevel="1" x14ac:dyDescent="0.2">
      <c r="A191" s="157"/>
      <c r="B191" s="158"/>
      <c r="C191" s="186" t="s">
        <v>4322</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335</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4214</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335</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92</v>
      </c>
      <c r="D193" s="165"/>
      <c r="E193" s="166">
        <v>1</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335</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315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x14ac:dyDescent="0.2">
      <c r="A195" s="168" t="s">
        <v>305</v>
      </c>
      <c r="B195" s="169" t="s">
        <v>147</v>
      </c>
      <c r="C195" s="184" t="s">
        <v>149</v>
      </c>
      <c r="D195" s="170"/>
      <c r="E195" s="171"/>
      <c r="F195" s="172"/>
      <c r="G195" s="172">
        <f>SUMIF(AG196:AG206,"&lt;&gt;NOR",G196:G206)</f>
        <v>0</v>
      </c>
      <c r="H195" s="172"/>
      <c r="I195" s="172">
        <f>SUM(I196:I206)</f>
        <v>0</v>
      </c>
      <c r="J195" s="172"/>
      <c r="K195" s="172">
        <f>SUM(K196:K206)</f>
        <v>0</v>
      </c>
      <c r="L195" s="172"/>
      <c r="M195" s="172">
        <f>SUM(M196:M206)</f>
        <v>0</v>
      </c>
      <c r="N195" s="172"/>
      <c r="O195" s="172">
        <f>SUM(O196:O206)</f>
        <v>0</v>
      </c>
      <c r="P195" s="172"/>
      <c r="Q195" s="172">
        <f>SUM(Q196:Q206)</f>
        <v>0</v>
      </c>
      <c r="R195" s="172"/>
      <c r="S195" s="172"/>
      <c r="T195" s="173"/>
      <c r="U195" s="167"/>
      <c r="V195" s="167">
        <f>SUM(V196:V206)</f>
        <v>0</v>
      </c>
      <c r="W195" s="167"/>
      <c r="AG195" t="s">
        <v>306</v>
      </c>
    </row>
    <row r="196" spans="1:60" ht="33.75" outlineLevel="1" x14ac:dyDescent="0.2">
      <c r="A196" s="174">
        <v>43</v>
      </c>
      <c r="B196" s="175" t="s">
        <v>4323</v>
      </c>
      <c r="C196" s="185" t="s">
        <v>4324</v>
      </c>
      <c r="D196" s="176" t="s">
        <v>929</v>
      </c>
      <c r="E196" s="177">
        <v>1</v>
      </c>
      <c r="F196" s="178"/>
      <c r="G196" s="179">
        <f>ROUND(E196*F196,2)</f>
        <v>0</v>
      </c>
      <c r="H196" s="178"/>
      <c r="I196" s="179">
        <f>ROUND(E196*H196,2)</f>
        <v>0</v>
      </c>
      <c r="J196" s="178"/>
      <c r="K196" s="179">
        <f>ROUND(E196*J196,2)</f>
        <v>0</v>
      </c>
      <c r="L196" s="179">
        <v>21</v>
      </c>
      <c r="M196" s="179">
        <f>G196*(1+L196/100)</f>
        <v>0</v>
      </c>
      <c r="N196" s="179">
        <v>0</v>
      </c>
      <c r="O196" s="179">
        <f>ROUND(E196*N196,2)</f>
        <v>0</v>
      </c>
      <c r="P196" s="179">
        <v>0</v>
      </c>
      <c r="Q196" s="179">
        <f>ROUND(E196*P196,2)</f>
        <v>0</v>
      </c>
      <c r="R196" s="179"/>
      <c r="S196" s="179" t="s">
        <v>342</v>
      </c>
      <c r="T196" s="180" t="s">
        <v>311</v>
      </c>
      <c r="U196" s="160">
        <v>0</v>
      </c>
      <c r="V196" s="160">
        <f>ROUND(E196*U196,2)</f>
        <v>0</v>
      </c>
      <c r="W196" s="160"/>
      <c r="X196" s="150"/>
      <c r="Y196" s="150"/>
      <c r="Z196" s="150"/>
      <c r="AA196" s="150"/>
      <c r="AB196" s="150"/>
      <c r="AC196" s="150"/>
      <c r="AD196" s="150"/>
      <c r="AE196" s="150"/>
      <c r="AF196" s="150"/>
      <c r="AG196" s="150" t="s">
        <v>1963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33.75" outlineLevel="1" x14ac:dyDescent="0.2">
      <c r="A197" s="157"/>
      <c r="B197" s="158"/>
      <c r="C197" s="244" t="s">
        <v>4432</v>
      </c>
      <c r="D197" s="245"/>
      <c r="E197" s="245"/>
      <c r="F197" s="245"/>
      <c r="G197" s="245"/>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314</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81" t="str">
        <f>C197</f>
        <v>(MDO/DO) Pn = 9 kW                                                                                                                                                 jmenovitý proud rozváděče (MDO/DO) In = 22 A,                                                                                                                                    zkratová odolnost rozváděče (MDO/DO) Ik´´ = 10 kA,</v>
      </c>
      <c r="BB197" s="150"/>
      <c r="BC197" s="150"/>
      <c r="BD197" s="150"/>
      <c r="BE197" s="150"/>
      <c r="BF197" s="150"/>
      <c r="BG197" s="150"/>
      <c r="BH197" s="150"/>
    </row>
    <row r="198" spans="1:60" ht="33.75" outlineLevel="1" x14ac:dyDescent="0.2">
      <c r="A198" s="157"/>
      <c r="B198" s="158"/>
      <c r="C198" s="255" t="s">
        <v>4325</v>
      </c>
      <c r="D198" s="256"/>
      <c r="E198" s="256"/>
      <c r="F198" s="256"/>
      <c r="G198" s="256"/>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314</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1" t="str">
        <f>C198</f>
        <v>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v>
      </c>
      <c r="BB198" s="150"/>
      <c r="BC198" s="150"/>
      <c r="BD198" s="150"/>
      <c r="BE198" s="150"/>
      <c r="BF198" s="150"/>
      <c r="BG198" s="150"/>
      <c r="BH198" s="150"/>
    </row>
    <row r="199" spans="1:60" outlineLevel="1" x14ac:dyDescent="0.2">
      <c r="A199" s="157"/>
      <c r="B199" s="158"/>
      <c r="C199" s="255" t="s">
        <v>4319</v>
      </c>
      <c r="D199" s="256"/>
      <c r="E199" s="256"/>
      <c r="F199" s="256"/>
      <c r="G199" s="256"/>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314</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55" t="s">
        <v>4320</v>
      </c>
      <c r="D200" s="256"/>
      <c r="E200" s="256"/>
      <c r="F200" s="256"/>
      <c r="G200" s="256"/>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314</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55" t="s">
        <v>4431</v>
      </c>
      <c r="D201" s="256"/>
      <c r="E201" s="256"/>
      <c r="F201" s="256"/>
      <c r="G201" s="256"/>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314</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2.5" outlineLevel="1" x14ac:dyDescent="0.2">
      <c r="A202" s="157"/>
      <c r="B202" s="158"/>
      <c r="C202" s="255" t="s">
        <v>4326</v>
      </c>
      <c r="D202" s="256"/>
      <c r="E202" s="256"/>
      <c r="F202" s="256"/>
      <c r="G202" s="256"/>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314</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81" t="str">
        <f>C202</f>
        <v>počet polí 1, Dělené dveře                                                                                                                                                                                             napájené obvody-viz dokument D2.03.03-006</v>
      </c>
      <c r="BB202" s="150"/>
      <c r="BC202" s="150"/>
      <c r="BD202" s="150"/>
      <c r="BE202" s="150"/>
      <c r="BF202" s="150"/>
      <c r="BG202" s="150"/>
      <c r="BH202" s="150"/>
    </row>
    <row r="203" spans="1:60" outlineLevel="1" x14ac:dyDescent="0.2">
      <c r="A203" s="157"/>
      <c r="B203" s="158"/>
      <c r="C203" s="186" t="s">
        <v>4322</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335</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4214</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335</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92</v>
      </c>
      <c r="D205" s="165"/>
      <c r="E205" s="166">
        <v>1</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335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315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x14ac:dyDescent="0.2">
      <c r="A207" s="168" t="s">
        <v>305</v>
      </c>
      <c r="B207" s="169" t="s">
        <v>150</v>
      </c>
      <c r="C207" s="184" t="s">
        <v>152</v>
      </c>
      <c r="D207" s="170"/>
      <c r="E207" s="171"/>
      <c r="F207" s="172"/>
      <c r="G207" s="172">
        <f>SUMIF(AG208:AG218,"&lt;&gt;NOR",G208:G218)</f>
        <v>0</v>
      </c>
      <c r="H207" s="172"/>
      <c r="I207" s="172">
        <f>SUM(I208:I218)</f>
        <v>0</v>
      </c>
      <c r="J207" s="172"/>
      <c r="K207" s="172">
        <f>SUM(K208:K218)</f>
        <v>0</v>
      </c>
      <c r="L207" s="172"/>
      <c r="M207" s="172">
        <f>SUM(M208:M218)</f>
        <v>0</v>
      </c>
      <c r="N207" s="172"/>
      <c r="O207" s="172">
        <f>SUM(O208:O218)</f>
        <v>0</v>
      </c>
      <c r="P207" s="172"/>
      <c r="Q207" s="172">
        <f>SUM(Q208:Q218)</f>
        <v>0</v>
      </c>
      <c r="R207" s="172"/>
      <c r="S207" s="172"/>
      <c r="T207" s="173"/>
      <c r="U207" s="167"/>
      <c r="V207" s="167">
        <f>SUM(V208:V218)</f>
        <v>0</v>
      </c>
      <c r="W207" s="167"/>
      <c r="AG207" t="s">
        <v>306</v>
      </c>
    </row>
    <row r="208" spans="1:60" ht="33.75" outlineLevel="1" x14ac:dyDescent="0.2">
      <c r="A208" s="174">
        <v>44</v>
      </c>
      <c r="B208" s="175" t="s">
        <v>4327</v>
      </c>
      <c r="C208" s="185" t="s">
        <v>4328</v>
      </c>
      <c r="D208" s="176" t="s">
        <v>929</v>
      </c>
      <c r="E208" s="177">
        <v>1</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342</v>
      </c>
      <c r="T208" s="180" t="s">
        <v>311</v>
      </c>
      <c r="U208" s="160">
        <v>0</v>
      </c>
      <c r="V208" s="160">
        <f>ROUND(E208*U208,2)</f>
        <v>0</v>
      </c>
      <c r="W208" s="160"/>
      <c r="X208" s="150"/>
      <c r="Y208" s="150"/>
      <c r="Z208" s="150"/>
      <c r="AA208" s="150"/>
      <c r="AB208" s="150"/>
      <c r="AC208" s="150"/>
      <c r="AD208" s="150"/>
      <c r="AE208" s="150"/>
      <c r="AF208" s="150"/>
      <c r="AG208" s="150" t="s">
        <v>1963</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22.5" outlineLevel="1" x14ac:dyDescent="0.2">
      <c r="A209" s="157"/>
      <c r="B209" s="158"/>
      <c r="C209" s="244" t="s">
        <v>4433</v>
      </c>
      <c r="D209" s="245"/>
      <c r="E209" s="245"/>
      <c r="F209" s="245"/>
      <c r="G209" s="245"/>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314</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81" t="str">
        <f>C209</f>
        <v>kW                                                                                                                                                 jmenovitý proud rozváděče MDO In = 24 A,                                                                                                                                    zkratová odolnost rozváděče MDO Ik´´ = 10 kA,</v>
      </c>
      <c r="BB209" s="150"/>
      <c r="BC209" s="150"/>
      <c r="BD209" s="150"/>
      <c r="BE209" s="150"/>
      <c r="BF209" s="150"/>
      <c r="BG209" s="150"/>
      <c r="BH209" s="150"/>
    </row>
    <row r="210" spans="1:60" ht="22.5" outlineLevel="1" x14ac:dyDescent="0.2">
      <c r="A210" s="157"/>
      <c r="B210" s="158"/>
      <c r="C210" s="255" t="s">
        <v>4329</v>
      </c>
      <c r="D210" s="256"/>
      <c r="E210" s="256"/>
      <c r="F210" s="256"/>
      <c r="G210" s="256"/>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314</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81" t="str">
        <f>C210</f>
        <v>druh soustavy MDO 3 N PE, AC 50Hz, 230/400V, TN-S,  přepěťová ochrana                                                                                                                                                         celkové krytí rozváděče otevřená/zavřená dvířka  IP00/IP40</v>
      </c>
      <c r="BB210" s="150"/>
      <c r="BC210" s="150"/>
      <c r="BD210" s="150"/>
      <c r="BE210" s="150"/>
      <c r="BF210" s="150"/>
      <c r="BG210" s="150"/>
      <c r="BH210" s="150"/>
    </row>
    <row r="211" spans="1:60" outlineLevel="1" x14ac:dyDescent="0.2">
      <c r="A211" s="157"/>
      <c r="B211" s="158"/>
      <c r="C211" s="255" t="s">
        <v>4319</v>
      </c>
      <c r="D211" s="256"/>
      <c r="E211" s="256"/>
      <c r="F211" s="256"/>
      <c r="G211" s="256"/>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314</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55" t="s">
        <v>4320</v>
      </c>
      <c r="D212" s="256"/>
      <c r="E212" s="256"/>
      <c r="F212" s="256"/>
      <c r="G212" s="256"/>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314</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55" t="s">
        <v>4434</v>
      </c>
      <c r="D213" s="256"/>
      <c r="E213" s="256"/>
      <c r="F213" s="256"/>
      <c r="G213" s="256"/>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314</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22.5" outlineLevel="1" x14ac:dyDescent="0.2">
      <c r="A214" s="157"/>
      <c r="B214" s="158"/>
      <c r="C214" s="255" t="s">
        <v>4330</v>
      </c>
      <c r="D214" s="256"/>
      <c r="E214" s="256"/>
      <c r="F214" s="256"/>
      <c r="G214" s="256"/>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314</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81" t="str">
        <f>C214</f>
        <v>počet polí 1                                                                                                                                                                                             napájené obvody-viz dokument D2.03.03-007</v>
      </c>
      <c r="BB214" s="150"/>
      <c r="BC214" s="150"/>
      <c r="BD214" s="150"/>
      <c r="BE214" s="150"/>
      <c r="BF214" s="150"/>
      <c r="BG214" s="150"/>
      <c r="BH214" s="150"/>
    </row>
    <row r="215" spans="1:60" outlineLevel="1" x14ac:dyDescent="0.2">
      <c r="A215" s="157"/>
      <c r="B215" s="158"/>
      <c r="C215" s="186" t="s">
        <v>4322</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335</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4214</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335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92</v>
      </c>
      <c r="D217" s="165"/>
      <c r="E217" s="166">
        <v>1</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335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6"/>
      <c r="D218" s="247"/>
      <c r="E218" s="247"/>
      <c r="F218" s="247"/>
      <c r="G218" s="247"/>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315</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x14ac:dyDescent="0.2">
      <c r="A219" s="168" t="s">
        <v>305</v>
      </c>
      <c r="B219" s="169" t="s">
        <v>157</v>
      </c>
      <c r="C219" s="184" t="s">
        <v>159</v>
      </c>
      <c r="D219" s="170"/>
      <c r="E219" s="171"/>
      <c r="F219" s="172"/>
      <c r="G219" s="172">
        <f>SUMIF(AG220:AG224,"&lt;&gt;NOR",G220:G224)</f>
        <v>0</v>
      </c>
      <c r="H219" s="172"/>
      <c r="I219" s="172">
        <f>SUM(I220:I224)</f>
        <v>0</v>
      </c>
      <c r="J219" s="172"/>
      <c r="K219" s="172">
        <f>SUM(K220:K224)</f>
        <v>0</v>
      </c>
      <c r="L219" s="172"/>
      <c r="M219" s="172">
        <f>SUM(M220:M224)</f>
        <v>0</v>
      </c>
      <c r="N219" s="172"/>
      <c r="O219" s="172">
        <f>SUM(O220:O224)</f>
        <v>0</v>
      </c>
      <c r="P219" s="172"/>
      <c r="Q219" s="172">
        <f>SUM(Q220:Q224)</f>
        <v>0</v>
      </c>
      <c r="R219" s="172"/>
      <c r="S219" s="172"/>
      <c r="T219" s="173"/>
      <c r="U219" s="167"/>
      <c r="V219" s="167">
        <f>SUM(V220:V224)</f>
        <v>0</v>
      </c>
      <c r="W219" s="167"/>
      <c r="AG219" t="s">
        <v>306</v>
      </c>
    </row>
    <row r="220" spans="1:60" ht="33.75" outlineLevel="1" x14ac:dyDescent="0.2">
      <c r="A220" s="174">
        <v>45</v>
      </c>
      <c r="B220" s="175" t="s">
        <v>4331</v>
      </c>
      <c r="C220" s="185" t="s">
        <v>4332</v>
      </c>
      <c r="D220" s="176" t="s">
        <v>929</v>
      </c>
      <c r="E220" s="177">
        <v>1</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342</v>
      </c>
      <c r="T220" s="180" t="s">
        <v>311</v>
      </c>
      <c r="U220" s="160">
        <v>0</v>
      </c>
      <c r="V220" s="160">
        <f>ROUND(E220*U220,2)</f>
        <v>0</v>
      </c>
      <c r="W220" s="160"/>
      <c r="X220" s="150"/>
      <c r="Y220" s="150"/>
      <c r="Z220" s="150"/>
      <c r="AA220" s="150"/>
      <c r="AB220" s="150"/>
      <c r="AC220" s="150"/>
      <c r="AD220" s="150"/>
      <c r="AE220" s="150"/>
      <c r="AF220" s="150"/>
      <c r="AG220" s="150" t="s">
        <v>499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4" t="s">
        <v>4333</v>
      </c>
      <c r="D221" s="245"/>
      <c r="E221" s="245"/>
      <c r="F221" s="245"/>
      <c r="G221" s="245"/>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314</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4334</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335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92</v>
      </c>
      <c r="D223" s="165"/>
      <c r="E223" s="166">
        <v>1</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335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315</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x14ac:dyDescent="0.2">
      <c r="A225" s="168" t="s">
        <v>305</v>
      </c>
      <c r="B225" s="169" t="s">
        <v>164</v>
      </c>
      <c r="C225" s="184" t="s">
        <v>165</v>
      </c>
      <c r="D225" s="170"/>
      <c r="E225" s="171"/>
      <c r="F225" s="172"/>
      <c r="G225" s="172">
        <f>SUMIF(AG226:AG241,"&lt;&gt;NOR",G226:G241)</f>
        <v>0</v>
      </c>
      <c r="H225" s="172"/>
      <c r="I225" s="172">
        <f>SUM(I226:I241)</f>
        <v>0</v>
      </c>
      <c r="J225" s="172"/>
      <c r="K225" s="172">
        <f>SUM(K226:K241)</f>
        <v>0</v>
      </c>
      <c r="L225" s="172"/>
      <c r="M225" s="172">
        <f>SUM(M226:M241)</f>
        <v>0</v>
      </c>
      <c r="N225" s="172"/>
      <c r="O225" s="172">
        <f>SUM(O226:O241)</f>
        <v>0</v>
      </c>
      <c r="P225" s="172"/>
      <c r="Q225" s="172">
        <f>SUM(Q226:Q241)</f>
        <v>0</v>
      </c>
      <c r="R225" s="172"/>
      <c r="S225" s="172"/>
      <c r="T225" s="173"/>
      <c r="U225" s="167"/>
      <c r="V225" s="167">
        <f>SUM(V226:V241)</f>
        <v>0</v>
      </c>
      <c r="W225" s="167"/>
      <c r="AG225" t="s">
        <v>306</v>
      </c>
    </row>
    <row r="226" spans="1:60" outlineLevel="1" x14ac:dyDescent="0.2">
      <c r="A226" s="174">
        <v>46</v>
      </c>
      <c r="B226" s="175" t="s">
        <v>4335</v>
      </c>
      <c r="C226" s="185" t="s">
        <v>4336</v>
      </c>
      <c r="D226" s="176" t="s">
        <v>929</v>
      </c>
      <c r="E226" s="177">
        <v>157</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342</v>
      </c>
      <c r="T226" s="180" t="s">
        <v>311</v>
      </c>
      <c r="U226" s="160">
        <v>0</v>
      </c>
      <c r="V226" s="160">
        <f>ROUND(E226*U226,2)</f>
        <v>0</v>
      </c>
      <c r="W226" s="160"/>
      <c r="X226" s="150"/>
      <c r="Y226" s="150"/>
      <c r="Z226" s="150"/>
      <c r="AA226" s="150"/>
      <c r="AB226" s="150"/>
      <c r="AC226" s="150"/>
      <c r="AD226" s="150"/>
      <c r="AE226" s="150"/>
      <c r="AF226" s="150"/>
      <c r="AG226" s="150" t="s">
        <v>499</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2"/>
      <c r="D227" s="243"/>
      <c r="E227" s="243"/>
      <c r="F227" s="243"/>
      <c r="G227" s="243"/>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315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74">
        <v>47</v>
      </c>
      <c r="B228" s="175" t="s">
        <v>4337</v>
      </c>
      <c r="C228" s="185" t="s">
        <v>4338</v>
      </c>
      <c r="D228" s="176" t="s">
        <v>929</v>
      </c>
      <c r="E228" s="177">
        <v>3</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342</v>
      </c>
      <c r="T228" s="180" t="s">
        <v>311</v>
      </c>
      <c r="U228" s="160">
        <v>0</v>
      </c>
      <c r="V228" s="160">
        <f>ROUND(E228*U228,2)</f>
        <v>0</v>
      </c>
      <c r="W228" s="160"/>
      <c r="X228" s="150"/>
      <c r="Y228" s="150"/>
      <c r="Z228" s="150"/>
      <c r="AA228" s="150"/>
      <c r="AB228" s="150"/>
      <c r="AC228" s="150"/>
      <c r="AD228" s="150"/>
      <c r="AE228" s="150"/>
      <c r="AF228" s="150"/>
      <c r="AG228" s="150" t="s">
        <v>499</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2"/>
      <c r="D229" s="243"/>
      <c r="E229" s="243"/>
      <c r="F229" s="243"/>
      <c r="G229" s="243"/>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315</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4">
        <v>48</v>
      </c>
      <c r="B230" s="175" t="s">
        <v>4339</v>
      </c>
      <c r="C230" s="185" t="s">
        <v>4340</v>
      </c>
      <c r="D230" s="176" t="s">
        <v>929</v>
      </c>
      <c r="E230" s="177">
        <v>970</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342</v>
      </c>
      <c r="T230" s="180" t="s">
        <v>311</v>
      </c>
      <c r="U230" s="160">
        <v>0</v>
      </c>
      <c r="V230" s="160">
        <f>ROUND(E230*U230,2)</f>
        <v>0</v>
      </c>
      <c r="W230" s="160"/>
      <c r="X230" s="150"/>
      <c r="Y230" s="150"/>
      <c r="Z230" s="150"/>
      <c r="AA230" s="150"/>
      <c r="AB230" s="150"/>
      <c r="AC230" s="150"/>
      <c r="AD230" s="150"/>
      <c r="AE230" s="150"/>
      <c r="AF230" s="150"/>
      <c r="AG230" s="150" t="s">
        <v>499</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2"/>
      <c r="D231" s="243"/>
      <c r="E231" s="243"/>
      <c r="F231" s="243"/>
      <c r="G231" s="243"/>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315</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4">
        <v>49</v>
      </c>
      <c r="B232" s="175" t="s">
        <v>4341</v>
      </c>
      <c r="C232" s="185" t="s">
        <v>4342</v>
      </c>
      <c r="D232" s="176" t="s">
        <v>929</v>
      </c>
      <c r="E232" s="177">
        <v>6975</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79" t="s">
        <v>342</v>
      </c>
      <c r="T232" s="180" t="s">
        <v>311</v>
      </c>
      <c r="U232" s="160">
        <v>0</v>
      </c>
      <c r="V232" s="160">
        <f>ROUND(E232*U232,2)</f>
        <v>0</v>
      </c>
      <c r="W232" s="160"/>
      <c r="X232" s="150"/>
      <c r="Y232" s="150"/>
      <c r="Z232" s="150"/>
      <c r="AA232" s="150"/>
      <c r="AB232" s="150"/>
      <c r="AC232" s="150"/>
      <c r="AD232" s="150"/>
      <c r="AE232" s="150"/>
      <c r="AF232" s="150"/>
      <c r="AG232" s="150" t="s">
        <v>499</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2"/>
      <c r="D233" s="243"/>
      <c r="E233" s="243"/>
      <c r="F233" s="243"/>
      <c r="G233" s="243"/>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315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4">
        <v>50</v>
      </c>
      <c r="B234" s="175" t="s">
        <v>4343</v>
      </c>
      <c r="C234" s="185" t="s">
        <v>4344</v>
      </c>
      <c r="D234" s="176" t="s">
        <v>929</v>
      </c>
      <c r="E234" s="177">
        <v>180</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342</v>
      </c>
      <c r="T234" s="180" t="s">
        <v>311</v>
      </c>
      <c r="U234" s="160">
        <v>0</v>
      </c>
      <c r="V234" s="160">
        <f>ROUND(E234*U234,2)</f>
        <v>0</v>
      </c>
      <c r="W234" s="160"/>
      <c r="X234" s="150"/>
      <c r="Y234" s="150"/>
      <c r="Z234" s="150"/>
      <c r="AA234" s="150"/>
      <c r="AB234" s="150"/>
      <c r="AC234" s="150"/>
      <c r="AD234" s="150"/>
      <c r="AE234" s="150"/>
      <c r="AF234" s="150"/>
      <c r="AG234" s="150" t="s">
        <v>499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42"/>
      <c r="D235" s="243"/>
      <c r="E235" s="243"/>
      <c r="F235" s="243"/>
      <c r="G235" s="243"/>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315</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74">
        <v>51</v>
      </c>
      <c r="B236" s="175" t="s">
        <v>4345</v>
      </c>
      <c r="C236" s="185" t="s">
        <v>4346</v>
      </c>
      <c r="D236" s="176" t="s">
        <v>929</v>
      </c>
      <c r="E236" s="177">
        <v>20</v>
      </c>
      <c r="F236" s="178"/>
      <c r="G236" s="179">
        <f>ROUND(E236*F236,2)</f>
        <v>0</v>
      </c>
      <c r="H236" s="178"/>
      <c r="I236" s="179">
        <f>ROUND(E236*H236,2)</f>
        <v>0</v>
      </c>
      <c r="J236" s="178"/>
      <c r="K236" s="179">
        <f>ROUND(E236*J236,2)</f>
        <v>0</v>
      </c>
      <c r="L236" s="179">
        <v>21</v>
      </c>
      <c r="M236" s="179">
        <f>G236*(1+L236/100)</f>
        <v>0</v>
      </c>
      <c r="N236" s="179">
        <v>0</v>
      </c>
      <c r="O236" s="179">
        <f>ROUND(E236*N236,2)</f>
        <v>0</v>
      </c>
      <c r="P236" s="179">
        <v>0</v>
      </c>
      <c r="Q236" s="179">
        <f>ROUND(E236*P236,2)</f>
        <v>0</v>
      </c>
      <c r="R236" s="179"/>
      <c r="S236" s="179" t="s">
        <v>342</v>
      </c>
      <c r="T236" s="180" t="s">
        <v>311</v>
      </c>
      <c r="U236" s="160">
        <v>0</v>
      </c>
      <c r="V236" s="160">
        <f>ROUND(E236*U236,2)</f>
        <v>0</v>
      </c>
      <c r="W236" s="160"/>
      <c r="X236" s="150"/>
      <c r="Y236" s="150"/>
      <c r="Z236" s="150"/>
      <c r="AA236" s="150"/>
      <c r="AB236" s="150"/>
      <c r="AC236" s="150"/>
      <c r="AD236" s="150"/>
      <c r="AE236" s="150"/>
      <c r="AF236" s="150"/>
      <c r="AG236" s="150" t="s">
        <v>499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2"/>
      <c r="D237" s="243"/>
      <c r="E237" s="243"/>
      <c r="F237" s="243"/>
      <c r="G237" s="243"/>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315</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74">
        <v>52</v>
      </c>
      <c r="B238" s="175" t="s">
        <v>4347</v>
      </c>
      <c r="C238" s="185" t="s">
        <v>4348</v>
      </c>
      <c r="D238" s="176" t="s">
        <v>929</v>
      </c>
      <c r="E238" s="177">
        <v>1</v>
      </c>
      <c r="F238" s="178"/>
      <c r="G238" s="179">
        <f>ROUND(E238*F238,2)</f>
        <v>0</v>
      </c>
      <c r="H238" s="178"/>
      <c r="I238" s="179">
        <f>ROUND(E238*H238,2)</f>
        <v>0</v>
      </c>
      <c r="J238" s="178"/>
      <c r="K238" s="179">
        <f>ROUND(E238*J238,2)</f>
        <v>0</v>
      </c>
      <c r="L238" s="179">
        <v>21</v>
      </c>
      <c r="M238" s="179">
        <f>G238*(1+L238/100)</f>
        <v>0</v>
      </c>
      <c r="N238" s="179">
        <v>0</v>
      </c>
      <c r="O238" s="179">
        <f>ROUND(E238*N238,2)</f>
        <v>0</v>
      </c>
      <c r="P238" s="179">
        <v>0</v>
      </c>
      <c r="Q238" s="179">
        <f>ROUND(E238*P238,2)</f>
        <v>0</v>
      </c>
      <c r="R238" s="179"/>
      <c r="S238" s="179" t="s">
        <v>342</v>
      </c>
      <c r="T238" s="180" t="s">
        <v>311</v>
      </c>
      <c r="U238" s="160">
        <v>0</v>
      </c>
      <c r="V238" s="160">
        <f>ROUND(E238*U238,2)</f>
        <v>0</v>
      </c>
      <c r="W238" s="160"/>
      <c r="X238" s="150"/>
      <c r="Y238" s="150"/>
      <c r="Z238" s="150"/>
      <c r="AA238" s="150"/>
      <c r="AB238" s="150"/>
      <c r="AC238" s="150"/>
      <c r="AD238" s="150"/>
      <c r="AE238" s="150"/>
      <c r="AF238" s="150"/>
      <c r="AG238" s="150" t="s">
        <v>1963</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42"/>
      <c r="D239" s="243"/>
      <c r="E239" s="243"/>
      <c r="F239" s="243"/>
      <c r="G239" s="243"/>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315</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74">
        <v>53</v>
      </c>
      <c r="B240" s="175" t="s">
        <v>4349</v>
      </c>
      <c r="C240" s="185" t="s">
        <v>4350</v>
      </c>
      <c r="D240" s="176" t="s">
        <v>1058</v>
      </c>
      <c r="E240" s="177">
        <v>15</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c r="S240" s="179" t="s">
        <v>342</v>
      </c>
      <c r="T240" s="180" t="s">
        <v>311</v>
      </c>
      <c r="U240" s="160">
        <v>0</v>
      </c>
      <c r="V240" s="160">
        <f>ROUND(E240*U240,2)</f>
        <v>0</v>
      </c>
      <c r="W240" s="160"/>
      <c r="X240" s="150"/>
      <c r="Y240" s="150"/>
      <c r="Z240" s="150"/>
      <c r="AA240" s="150"/>
      <c r="AB240" s="150"/>
      <c r="AC240" s="150"/>
      <c r="AD240" s="150"/>
      <c r="AE240" s="150"/>
      <c r="AF240" s="150"/>
      <c r="AG240" s="150" t="s">
        <v>1963</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2"/>
      <c r="D241" s="243"/>
      <c r="E241" s="243"/>
      <c r="F241" s="243"/>
      <c r="G241" s="243"/>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315</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x14ac:dyDescent="0.2">
      <c r="A242" s="168" t="s">
        <v>305</v>
      </c>
      <c r="B242" s="169" t="s">
        <v>233</v>
      </c>
      <c r="C242" s="184" t="s">
        <v>235</v>
      </c>
      <c r="D242" s="170"/>
      <c r="E242" s="171"/>
      <c r="F242" s="172"/>
      <c r="G242" s="172">
        <f>SUMIF(AG243:AG372,"&lt;&gt;NOR",G243:G372)</f>
        <v>0</v>
      </c>
      <c r="H242" s="172"/>
      <c r="I242" s="172">
        <f>SUM(I243:I372)</f>
        <v>0</v>
      </c>
      <c r="J242" s="172"/>
      <c r="K242" s="172">
        <f>SUM(K243:K372)</f>
        <v>0</v>
      </c>
      <c r="L242" s="172"/>
      <c r="M242" s="172">
        <f>SUM(M243:M372)</f>
        <v>0</v>
      </c>
      <c r="N242" s="172"/>
      <c r="O242" s="172">
        <f>SUM(O243:O372)</f>
        <v>0</v>
      </c>
      <c r="P242" s="172"/>
      <c r="Q242" s="172">
        <f>SUM(Q243:Q372)</f>
        <v>0</v>
      </c>
      <c r="R242" s="172"/>
      <c r="S242" s="172"/>
      <c r="T242" s="173"/>
      <c r="U242" s="167"/>
      <c r="V242" s="167">
        <f>SUM(V243:V372)</f>
        <v>0</v>
      </c>
      <c r="W242" s="167"/>
      <c r="AG242" t="s">
        <v>306</v>
      </c>
    </row>
    <row r="243" spans="1:60" outlineLevel="1" x14ac:dyDescent="0.2">
      <c r="A243" s="174">
        <v>54</v>
      </c>
      <c r="B243" s="175" t="s">
        <v>4351</v>
      </c>
      <c r="C243" s="185" t="s">
        <v>4352</v>
      </c>
      <c r="D243" s="176" t="s">
        <v>460</v>
      </c>
      <c r="E243" s="177">
        <v>25</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342</v>
      </c>
      <c r="T243" s="180" t="s">
        <v>311</v>
      </c>
      <c r="U243" s="160">
        <v>0</v>
      </c>
      <c r="V243" s="160">
        <f>ROUND(E243*U243,2)</f>
        <v>0</v>
      </c>
      <c r="W243" s="160"/>
      <c r="X243" s="150"/>
      <c r="Y243" s="150"/>
      <c r="Z243" s="150"/>
      <c r="AA243" s="150"/>
      <c r="AB243" s="150"/>
      <c r="AC243" s="150"/>
      <c r="AD243" s="150"/>
      <c r="AE243" s="150"/>
      <c r="AF243" s="150"/>
      <c r="AG243" s="150" t="s">
        <v>1160</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4353</v>
      </c>
      <c r="D244" s="165"/>
      <c r="E244" s="166"/>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335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4354</v>
      </c>
      <c r="D245" s="165"/>
      <c r="E245" s="166"/>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335</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908</v>
      </c>
      <c r="D246" s="165"/>
      <c r="E246" s="166">
        <v>25</v>
      </c>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335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315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74">
        <v>55</v>
      </c>
      <c r="B248" s="175" t="s">
        <v>4355</v>
      </c>
      <c r="C248" s="185" t="s">
        <v>4356</v>
      </c>
      <c r="D248" s="176" t="s">
        <v>460</v>
      </c>
      <c r="E248" s="177">
        <v>80</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342</v>
      </c>
      <c r="T248" s="180" t="s">
        <v>311</v>
      </c>
      <c r="U248" s="160">
        <v>0</v>
      </c>
      <c r="V248" s="160">
        <f>ROUND(E248*U248,2)</f>
        <v>0</v>
      </c>
      <c r="W248" s="160"/>
      <c r="X248" s="150"/>
      <c r="Y248" s="150"/>
      <c r="Z248" s="150"/>
      <c r="AA248" s="150"/>
      <c r="AB248" s="150"/>
      <c r="AC248" s="150"/>
      <c r="AD248" s="150"/>
      <c r="AE248" s="150"/>
      <c r="AF248" s="150"/>
      <c r="AG248" s="150" t="s">
        <v>1160</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4353</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335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4357</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335</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4358</v>
      </c>
      <c r="D251" s="165"/>
      <c r="E251" s="166">
        <v>80</v>
      </c>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335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6"/>
      <c r="D252" s="247"/>
      <c r="E252" s="247"/>
      <c r="F252" s="247"/>
      <c r="G252" s="247"/>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315</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56</v>
      </c>
      <c r="B253" s="175" t="s">
        <v>4359</v>
      </c>
      <c r="C253" s="185" t="s">
        <v>4360</v>
      </c>
      <c r="D253" s="176" t="s">
        <v>460</v>
      </c>
      <c r="E253" s="177">
        <v>95</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342</v>
      </c>
      <c r="T253" s="180" t="s">
        <v>311</v>
      </c>
      <c r="U253" s="160">
        <v>0</v>
      </c>
      <c r="V253" s="160">
        <f>ROUND(E253*U253,2)</f>
        <v>0</v>
      </c>
      <c r="W253" s="160"/>
      <c r="X253" s="150"/>
      <c r="Y253" s="150"/>
      <c r="Z253" s="150"/>
      <c r="AA253" s="150"/>
      <c r="AB253" s="150"/>
      <c r="AC253" s="150"/>
      <c r="AD253" s="150"/>
      <c r="AE253" s="150"/>
      <c r="AF253" s="150"/>
      <c r="AG253" s="150" t="s">
        <v>1160</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4353</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335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4361</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335</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169</v>
      </c>
      <c r="D256" s="165"/>
      <c r="E256" s="166">
        <v>95</v>
      </c>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335</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315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4">
        <v>57</v>
      </c>
      <c r="B258" s="175" t="s">
        <v>4362</v>
      </c>
      <c r="C258" s="185" t="s">
        <v>4363</v>
      </c>
      <c r="D258" s="176" t="s">
        <v>460</v>
      </c>
      <c r="E258" s="177">
        <v>250</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342</v>
      </c>
      <c r="T258" s="180" t="s">
        <v>311</v>
      </c>
      <c r="U258" s="160">
        <v>0</v>
      </c>
      <c r="V258" s="160">
        <f>ROUND(E258*U258,2)</f>
        <v>0</v>
      </c>
      <c r="W258" s="160"/>
      <c r="X258" s="150"/>
      <c r="Y258" s="150"/>
      <c r="Z258" s="150"/>
      <c r="AA258" s="150"/>
      <c r="AB258" s="150"/>
      <c r="AC258" s="150"/>
      <c r="AD258" s="150"/>
      <c r="AE258" s="150"/>
      <c r="AF258" s="150"/>
      <c r="AG258" s="150" t="s">
        <v>1160</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4353</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335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4364</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335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4365</v>
      </c>
      <c r="D261" s="165"/>
      <c r="E261" s="166">
        <v>250</v>
      </c>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335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6"/>
      <c r="D262" s="247"/>
      <c r="E262" s="247"/>
      <c r="F262" s="247"/>
      <c r="G262" s="247"/>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315</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4">
        <v>58</v>
      </c>
      <c r="B263" s="175" t="s">
        <v>4366</v>
      </c>
      <c r="C263" s="185" t="s">
        <v>4367</v>
      </c>
      <c r="D263" s="176" t="s">
        <v>460</v>
      </c>
      <c r="E263" s="177">
        <v>400</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342</v>
      </c>
      <c r="T263" s="180" t="s">
        <v>311</v>
      </c>
      <c r="U263" s="160">
        <v>0</v>
      </c>
      <c r="V263" s="160">
        <f>ROUND(E263*U263,2)</f>
        <v>0</v>
      </c>
      <c r="W263" s="160"/>
      <c r="X263" s="150"/>
      <c r="Y263" s="150"/>
      <c r="Z263" s="150"/>
      <c r="AA263" s="150"/>
      <c r="AB263" s="150"/>
      <c r="AC263" s="150"/>
      <c r="AD263" s="150"/>
      <c r="AE263" s="150"/>
      <c r="AF263" s="150"/>
      <c r="AG263" s="150" t="s">
        <v>1160</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4353</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335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4368</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335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1261</v>
      </c>
      <c r="D266" s="165"/>
      <c r="E266" s="166">
        <v>400</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335</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6"/>
      <c r="D267" s="247"/>
      <c r="E267" s="247"/>
      <c r="F267" s="247"/>
      <c r="G267" s="247"/>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315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4">
        <v>59</v>
      </c>
      <c r="B268" s="175" t="s">
        <v>4369</v>
      </c>
      <c r="C268" s="185" t="s">
        <v>4370</v>
      </c>
      <c r="D268" s="176" t="s">
        <v>460</v>
      </c>
      <c r="E268" s="177">
        <v>85</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342</v>
      </c>
      <c r="T268" s="180" t="s">
        <v>311</v>
      </c>
      <c r="U268" s="160">
        <v>0</v>
      </c>
      <c r="V268" s="160">
        <f>ROUND(E268*U268,2)</f>
        <v>0</v>
      </c>
      <c r="W268" s="160"/>
      <c r="X268" s="150"/>
      <c r="Y268" s="150"/>
      <c r="Z268" s="150"/>
      <c r="AA268" s="150"/>
      <c r="AB268" s="150"/>
      <c r="AC268" s="150"/>
      <c r="AD268" s="150"/>
      <c r="AE268" s="150"/>
      <c r="AF268" s="150"/>
      <c r="AG268" s="150" t="s">
        <v>1160</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4353</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335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4371</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335</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2052</v>
      </c>
      <c r="D271" s="165"/>
      <c r="E271" s="166">
        <v>85</v>
      </c>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335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6"/>
      <c r="D272" s="247"/>
      <c r="E272" s="247"/>
      <c r="F272" s="247"/>
      <c r="G272" s="247"/>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315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74">
        <v>60</v>
      </c>
      <c r="B273" s="175" t="s">
        <v>4372</v>
      </c>
      <c r="C273" s="185" t="s">
        <v>4373</v>
      </c>
      <c r="D273" s="176" t="s">
        <v>460</v>
      </c>
      <c r="E273" s="177">
        <v>35</v>
      </c>
      <c r="F273" s="178"/>
      <c r="G273" s="179">
        <f>ROUND(E273*F273,2)</f>
        <v>0</v>
      </c>
      <c r="H273" s="178"/>
      <c r="I273" s="179">
        <f>ROUND(E273*H273,2)</f>
        <v>0</v>
      </c>
      <c r="J273" s="178"/>
      <c r="K273" s="179">
        <f>ROUND(E273*J273,2)</f>
        <v>0</v>
      </c>
      <c r="L273" s="179">
        <v>21</v>
      </c>
      <c r="M273" s="179">
        <f>G273*(1+L273/100)</f>
        <v>0</v>
      </c>
      <c r="N273" s="179">
        <v>0</v>
      </c>
      <c r="O273" s="179">
        <f>ROUND(E273*N273,2)</f>
        <v>0</v>
      </c>
      <c r="P273" s="179">
        <v>0</v>
      </c>
      <c r="Q273" s="179">
        <f>ROUND(E273*P273,2)</f>
        <v>0</v>
      </c>
      <c r="R273" s="179"/>
      <c r="S273" s="179" t="s">
        <v>342</v>
      </c>
      <c r="T273" s="180" t="s">
        <v>311</v>
      </c>
      <c r="U273" s="160">
        <v>0</v>
      </c>
      <c r="V273" s="160">
        <f>ROUND(E273*U273,2)</f>
        <v>0</v>
      </c>
      <c r="W273" s="160"/>
      <c r="X273" s="150"/>
      <c r="Y273" s="150"/>
      <c r="Z273" s="150"/>
      <c r="AA273" s="150"/>
      <c r="AB273" s="150"/>
      <c r="AC273" s="150"/>
      <c r="AD273" s="150"/>
      <c r="AE273" s="150"/>
      <c r="AF273" s="150"/>
      <c r="AG273" s="150" t="s">
        <v>1160</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4353</v>
      </c>
      <c r="D274" s="165"/>
      <c r="E274" s="166"/>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335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4374</v>
      </c>
      <c r="D275" s="165"/>
      <c r="E275" s="166"/>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335</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1497</v>
      </c>
      <c r="D276" s="165"/>
      <c r="E276" s="166">
        <v>35</v>
      </c>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335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6"/>
      <c r="D277" s="247"/>
      <c r="E277" s="247"/>
      <c r="F277" s="247"/>
      <c r="G277" s="247"/>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315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61</v>
      </c>
      <c r="B278" s="175" t="s">
        <v>4375</v>
      </c>
      <c r="C278" s="185" t="s">
        <v>4376</v>
      </c>
      <c r="D278" s="176" t="s">
        <v>460</v>
      </c>
      <c r="E278" s="177">
        <v>80</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342</v>
      </c>
      <c r="T278" s="180" t="s">
        <v>311</v>
      </c>
      <c r="U278" s="160">
        <v>0</v>
      </c>
      <c r="V278" s="160">
        <f>ROUND(E278*U278,2)</f>
        <v>0</v>
      </c>
      <c r="W278" s="160"/>
      <c r="X278" s="150"/>
      <c r="Y278" s="150"/>
      <c r="Z278" s="150"/>
      <c r="AA278" s="150"/>
      <c r="AB278" s="150"/>
      <c r="AC278" s="150"/>
      <c r="AD278" s="150"/>
      <c r="AE278" s="150"/>
      <c r="AF278" s="150"/>
      <c r="AG278" s="150" t="s">
        <v>1160</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4353</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335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4357</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335</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4358</v>
      </c>
      <c r="D281" s="165"/>
      <c r="E281" s="166">
        <v>80</v>
      </c>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335</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6"/>
      <c r="D282" s="247"/>
      <c r="E282" s="247"/>
      <c r="F282" s="247"/>
      <c r="G282" s="247"/>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315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74">
        <v>62</v>
      </c>
      <c r="B283" s="175" t="s">
        <v>4377</v>
      </c>
      <c r="C283" s="185" t="s">
        <v>4378</v>
      </c>
      <c r="D283" s="176" t="s">
        <v>460</v>
      </c>
      <c r="E283" s="177">
        <v>120</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342</v>
      </c>
      <c r="T283" s="180" t="s">
        <v>311</v>
      </c>
      <c r="U283" s="160">
        <v>0</v>
      </c>
      <c r="V283" s="160">
        <f>ROUND(E283*U283,2)</f>
        <v>0</v>
      </c>
      <c r="W283" s="160"/>
      <c r="X283" s="150"/>
      <c r="Y283" s="150"/>
      <c r="Z283" s="150"/>
      <c r="AA283" s="150"/>
      <c r="AB283" s="150"/>
      <c r="AC283" s="150"/>
      <c r="AD283" s="150"/>
      <c r="AE283" s="150"/>
      <c r="AF283" s="150"/>
      <c r="AG283" s="150" t="s">
        <v>1160</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4379</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335</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4380</v>
      </c>
      <c r="D285" s="165"/>
      <c r="E285" s="166"/>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335</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2088</v>
      </c>
      <c r="D286" s="165"/>
      <c r="E286" s="166">
        <v>120</v>
      </c>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335</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6"/>
      <c r="D287" s="247"/>
      <c r="E287" s="247"/>
      <c r="F287" s="247"/>
      <c r="G287" s="247"/>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315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63</v>
      </c>
      <c r="B288" s="175" t="s">
        <v>4381</v>
      </c>
      <c r="C288" s="185" t="s">
        <v>4382</v>
      </c>
      <c r="D288" s="176" t="s">
        <v>460</v>
      </c>
      <c r="E288" s="177">
        <v>25</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342</v>
      </c>
      <c r="T288" s="180" t="s">
        <v>311</v>
      </c>
      <c r="U288" s="160">
        <v>0</v>
      </c>
      <c r="V288" s="160">
        <f>ROUND(E288*U288,2)</f>
        <v>0</v>
      </c>
      <c r="W288" s="160"/>
      <c r="X288" s="150"/>
      <c r="Y288" s="150"/>
      <c r="Z288" s="150"/>
      <c r="AA288" s="150"/>
      <c r="AB288" s="150"/>
      <c r="AC288" s="150"/>
      <c r="AD288" s="150"/>
      <c r="AE288" s="150"/>
      <c r="AF288" s="150"/>
      <c r="AG288" s="150" t="s">
        <v>1160</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4379</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335</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4354</v>
      </c>
      <c r="D290" s="165"/>
      <c r="E290" s="166"/>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335</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908</v>
      </c>
      <c r="D291" s="165"/>
      <c r="E291" s="166">
        <v>25</v>
      </c>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335</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46"/>
      <c r="D292" s="247"/>
      <c r="E292" s="247"/>
      <c r="F292" s="247"/>
      <c r="G292" s="247"/>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315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74">
        <v>64</v>
      </c>
      <c r="B293" s="175" t="s">
        <v>4383</v>
      </c>
      <c r="C293" s="185" t="s">
        <v>4384</v>
      </c>
      <c r="D293" s="176" t="s">
        <v>460</v>
      </c>
      <c r="E293" s="177">
        <v>15</v>
      </c>
      <c r="F293" s="178"/>
      <c r="G293" s="179">
        <f>ROUND(E293*F293,2)</f>
        <v>0</v>
      </c>
      <c r="H293" s="178"/>
      <c r="I293" s="179">
        <f>ROUND(E293*H293,2)</f>
        <v>0</v>
      </c>
      <c r="J293" s="178"/>
      <c r="K293" s="179">
        <f>ROUND(E293*J293,2)</f>
        <v>0</v>
      </c>
      <c r="L293" s="179">
        <v>21</v>
      </c>
      <c r="M293" s="179">
        <f>G293*(1+L293/100)</f>
        <v>0</v>
      </c>
      <c r="N293" s="179">
        <v>0</v>
      </c>
      <c r="O293" s="179">
        <f>ROUND(E293*N293,2)</f>
        <v>0</v>
      </c>
      <c r="P293" s="179">
        <v>0</v>
      </c>
      <c r="Q293" s="179">
        <f>ROUND(E293*P293,2)</f>
        <v>0</v>
      </c>
      <c r="R293" s="179"/>
      <c r="S293" s="179" t="s">
        <v>342</v>
      </c>
      <c r="T293" s="180" t="s">
        <v>311</v>
      </c>
      <c r="U293" s="160">
        <v>0</v>
      </c>
      <c r="V293" s="160">
        <f>ROUND(E293*U293,2)</f>
        <v>0</v>
      </c>
      <c r="W293" s="160"/>
      <c r="X293" s="150"/>
      <c r="Y293" s="150"/>
      <c r="Z293" s="150"/>
      <c r="AA293" s="150"/>
      <c r="AB293" s="150"/>
      <c r="AC293" s="150"/>
      <c r="AD293" s="150"/>
      <c r="AE293" s="150"/>
      <c r="AF293" s="150"/>
      <c r="AG293" s="150" t="s">
        <v>1160</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4379</v>
      </c>
      <c r="D294" s="165"/>
      <c r="E294" s="166"/>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335</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4385</v>
      </c>
      <c r="D295" s="165"/>
      <c r="E295" s="166"/>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335</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112</v>
      </c>
      <c r="D296" s="165"/>
      <c r="E296" s="166">
        <v>15</v>
      </c>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335</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6"/>
      <c r="D297" s="247"/>
      <c r="E297" s="247"/>
      <c r="F297" s="247"/>
      <c r="G297" s="247"/>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315</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74">
        <v>65</v>
      </c>
      <c r="B298" s="175" t="s">
        <v>4386</v>
      </c>
      <c r="C298" s="185" t="s">
        <v>4387</v>
      </c>
      <c r="D298" s="176" t="s">
        <v>460</v>
      </c>
      <c r="E298" s="177">
        <v>25</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342</v>
      </c>
      <c r="T298" s="180" t="s">
        <v>311</v>
      </c>
      <c r="U298" s="160">
        <v>0</v>
      </c>
      <c r="V298" s="160">
        <f>ROUND(E298*U298,2)</f>
        <v>0</v>
      </c>
      <c r="W298" s="160"/>
      <c r="X298" s="150"/>
      <c r="Y298" s="150"/>
      <c r="Z298" s="150"/>
      <c r="AA298" s="150"/>
      <c r="AB298" s="150"/>
      <c r="AC298" s="150"/>
      <c r="AD298" s="150"/>
      <c r="AE298" s="150"/>
      <c r="AF298" s="150"/>
      <c r="AG298" s="150" t="s">
        <v>1160</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4379</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335</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4354</v>
      </c>
      <c r="D300" s="165"/>
      <c r="E300" s="166"/>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335</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908</v>
      </c>
      <c r="D301" s="165"/>
      <c r="E301" s="166">
        <v>25</v>
      </c>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335</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6"/>
      <c r="D302" s="247"/>
      <c r="E302" s="247"/>
      <c r="F302" s="247"/>
      <c r="G302" s="247"/>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315</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74">
        <v>66</v>
      </c>
      <c r="B303" s="175" t="s">
        <v>4388</v>
      </c>
      <c r="C303" s="185" t="s">
        <v>4389</v>
      </c>
      <c r="D303" s="176" t="s">
        <v>460</v>
      </c>
      <c r="E303" s="177">
        <v>5</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342</v>
      </c>
      <c r="T303" s="180" t="s">
        <v>311</v>
      </c>
      <c r="U303" s="160">
        <v>0</v>
      </c>
      <c r="V303" s="160">
        <f>ROUND(E303*U303,2)</f>
        <v>0</v>
      </c>
      <c r="W303" s="160"/>
      <c r="X303" s="150"/>
      <c r="Y303" s="150"/>
      <c r="Z303" s="150"/>
      <c r="AA303" s="150"/>
      <c r="AB303" s="150"/>
      <c r="AC303" s="150"/>
      <c r="AD303" s="150"/>
      <c r="AE303" s="150"/>
      <c r="AF303" s="150"/>
      <c r="AG303" s="150" t="s">
        <v>1160</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4390</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335</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4310</v>
      </c>
      <c r="D305" s="165"/>
      <c r="E305" s="166"/>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335</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147</v>
      </c>
      <c r="D306" s="165"/>
      <c r="E306" s="166">
        <v>5</v>
      </c>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335</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6"/>
      <c r="D307" s="247"/>
      <c r="E307" s="247"/>
      <c r="F307" s="247"/>
      <c r="G307" s="247"/>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315</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74">
        <v>67</v>
      </c>
      <c r="B308" s="175" t="s">
        <v>4391</v>
      </c>
      <c r="C308" s="185" t="s">
        <v>4392</v>
      </c>
      <c r="D308" s="176" t="s">
        <v>460</v>
      </c>
      <c r="E308" s="177">
        <v>5</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342</v>
      </c>
      <c r="T308" s="180" t="s">
        <v>311</v>
      </c>
      <c r="U308" s="160">
        <v>0</v>
      </c>
      <c r="V308" s="160">
        <f>ROUND(E308*U308,2)</f>
        <v>0</v>
      </c>
      <c r="W308" s="160"/>
      <c r="X308" s="150"/>
      <c r="Y308" s="150"/>
      <c r="Z308" s="150"/>
      <c r="AA308" s="150"/>
      <c r="AB308" s="150"/>
      <c r="AC308" s="150"/>
      <c r="AD308" s="150"/>
      <c r="AE308" s="150"/>
      <c r="AF308" s="150"/>
      <c r="AG308" s="150" t="s">
        <v>1160</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4390</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335</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4310</v>
      </c>
      <c r="D310" s="165"/>
      <c r="E310" s="166"/>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335</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147</v>
      </c>
      <c r="D311" s="165"/>
      <c r="E311" s="166">
        <v>5</v>
      </c>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335</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6"/>
      <c r="D312" s="247"/>
      <c r="E312" s="247"/>
      <c r="F312" s="247"/>
      <c r="G312" s="247"/>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315</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68</v>
      </c>
      <c r="B313" s="175" t="s">
        <v>4393</v>
      </c>
      <c r="C313" s="185" t="s">
        <v>4394</v>
      </c>
      <c r="D313" s="176" t="s">
        <v>460</v>
      </c>
      <c r="E313" s="177">
        <v>930</v>
      </c>
      <c r="F313" s="178"/>
      <c r="G313" s="179">
        <f>ROUND(E313*F313,2)</f>
        <v>0</v>
      </c>
      <c r="H313" s="178"/>
      <c r="I313" s="179">
        <f>ROUND(E313*H313,2)</f>
        <v>0</v>
      </c>
      <c r="J313" s="178"/>
      <c r="K313" s="179">
        <f>ROUND(E313*J313,2)</f>
        <v>0</v>
      </c>
      <c r="L313" s="179">
        <v>21</v>
      </c>
      <c r="M313" s="179">
        <f>G313*(1+L313/100)</f>
        <v>0</v>
      </c>
      <c r="N313" s="179">
        <v>0</v>
      </c>
      <c r="O313" s="179">
        <f>ROUND(E313*N313,2)</f>
        <v>0</v>
      </c>
      <c r="P313" s="179">
        <v>0</v>
      </c>
      <c r="Q313" s="179">
        <f>ROUND(E313*P313,2)</f>
        <v>0</v>
      </c>
      <c r="R313" s="179"/>
      <c r="S313" s="179" t="s">
        <v>342</v>
      </c>
      <c r="T313" s="180" t="s">
        <v>311</v>
      </c>
      <c r="U313" s="160">
        <v>0</v>
      </c>
      <c r="V313" s="160">
        <f>ROUND(E313*U313,2)</f>
        <v>0</v>
      </c>
      <c r="W313" s="160"/>
      <c r="X313" s="150"/>
      <c r="Y313" s="150"/>
      <c r="Z313" s="150"/>
      <c r="AA313" s="150"/>
      <c r="AB313" s="150"/>
      <c r="AC313" s="150"/>
      <c r="AD313" s="150"/>
      <c r="AE313" s="150"/>
      <c r="AF313" s="150"/>
      <c r="AG313" s="150" t="s">
        <v>1160</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4395</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335</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4396</v>
      </c>
      <c r="D315" s="165"/>
      <c r="E315" s="166"/>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335</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4397</v>
      </c>
      <c r="D316" s="165"/>
      <c r="E316" s="166">
        <v>930</v>
      </c>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335</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6"/>
      <c r="D317" s="247"/>
      <c r="E317" s="247"/>
      <c r="F317" s="247"/>
      <c r="G317" s="247"/>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315</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69</v>
      </c>
      <c r="B318" s="175" t="s">
        <v>4398</v>
      </c>
      <c r="C318" s="185" t="s">
        <v>4399</v>
      </c>
      <c r="D318" s="176" t="s">
        <v>460</v>
      </c>
      <c r="E318" s="177">
        <v>780</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342</v>
      </c>
      <c r="T318" s="180" t="s">
        <v>311</v>
      </c>
      <c r="U318" s="160">
        <v>0</v>
      </c>
      <c r="V318" s="160">
        <f>ROUND(E318*U318,2)</f>
        <v>0</v>
      </c>
      <c r="W318" s="160"/>
      <c r="X318" s="150"/>
      <c r="Y318" s="150"/>
      <c r="Z318" s="150"/>
      <c r="AA318" s="150"/>
      <c r="AB318" s="150"/>
      <c r="AC318" s="150"/>
      <c r="AD318" s="150"/>
      <c r="AE318" s="150"/>
      <c r="AF318" s="150"/>
      <c r="AG318" s="150" t="s">
        <v>1160</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4395</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335</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4400</v>
      </c>
      <c r="D320" s="165"/>
      <c r="E320" s="166"/>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335</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2764</v>
      </c>
      <c r="D321" s="165"/>
      <c r="E321" s="166">
        <v>780</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335</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315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70</v>
      </c>
      <c r="B323" s="175" t="s">
        <v>4401</v>
      </c>
      <c r="C323" s="185" t="s">
        <v>4402</v>
      </c>
      <c r="D323" s="176" t="s">
        <v>460</v>
      </c>
      <c r="E323" s="177">
        <v>30</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342</v>
      </c>
      <c r="T323" s="180" t="s">
        <v>311</v>
      </c>
      <c r="U323" s="160">
        <v>0</v>
      </c>
      <c r="V323" s="160">
        <f>ROUND(E323*U323,2)</f>
        <v>0</v>
      </c>
      <c r="W323" s="160"/>
      <c r="X323" s="150"/>
      <c r="Y323" s="150"/>
      <c r="Z323" s="150"/>
      <c r="AA323" s="150"/>
      <c r="AB323" s="150"/>
      <c r="AC323" s="150"/>
      <c r="AD323" s="150"/>
      <c r="AE323" s="150"/>
      <c r="AF323" s="150"/>
      <c r="AG323" s="150" t="s">
        <v>1160</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4395</v>
      </c>
      <c r="D324" s="165"/>
      <c r="E324" s="166"/>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335</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4403</v>
      </c>
      <c r="D325" s="165"/>
      <c r="E325" s="166"/>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335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6" t="s">
        <v>701</v>
      </c>
      <c r="D326" s="165"/>
      <c r="E326" s="166">
        <v>30</v>
      </c>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335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6"/>
      <c r="D327" s="247"/>
      <c r="E327" s="247"/>
      <c r="F327" s="247"/>
      <c r="G327" s="247"/>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315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4">
        <v>71</v>
      </c>
      <c r="B328" s="175" t="s">
        <v>4404</v>
      </c>
      <c r="C328" s="185" t="s">
        <v>4405</v>
      </c>
      <c r="D328" s="176" t="s">
        <v>460</v>
      </c>
      <c r="E328" s="177">
        <v>290</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c r="S328" s="179" t="s">
        <v>342</v>
      </c>
      <c r="T328" s="180" t="s">
        <v>311</v>
      </c>
      <c r="U328" s="160">
        <v>0</v>
      </c>
      <c r="V328" s="160">
        <f>ROUND(E328*U328,2)</f>
        <v>0</v>
      </c>
      <c r="W328" s="160"/>
      <c r="X328" s="150"/>
      <c r="Y328" s="150"/>
      <c r="Z328" s="150"/>
      <c r="AA328" s="150"/>
      <c r="AB328" s="150"/>
      <c r="AC328" s="150"/>
      <c r="AD328" s="150"/>
      <c r="AE328" s="150"/>
      <c r="AF328" s="150"/>
      <c r="AG328" s="150" t="s">
        <v>1160</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4406</v>
      </c>
      <c r="D329" s="165"/>
      <c r="E329" s="166"/>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335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4407</v>
      </c>
      <c r="D330" s="165"/>
      <c r="E330" s="166"/>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335</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2248</v>
      </c>
      <c r="D331" s="165"/>
      <c r="E331" s="166">
        <v>290</v>
      </c>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335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6"/>
      <c r="D332" s="247"/>
      <c r="E332" s="247"/>
      <c r="F332" s="247"/>
      <c r="G332" s="247"/>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315</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4">
        <v>72</v>
      </c>
      <c r="B333" s="175" t="s">
        <v>4408</v>
      </c>
      <c r="C333" s="185" t="s">
        <v>4409</v>
      </c>
      <c r="D333" s="176" t="s">
        <v>460</v>
      </c>
      <c r="E333" s="177">
        <v>120</v>
      </c>
      <c r="F333" s="178"/>
      <c r="G333" s="179">
        <f>ROUND(E333*F333,2)</f>
        <v>0</v>
      </c>
      <c r="H333" s="178"/>
      <c r="I333" s="179">
        <f>ROUND(E333*H333,2)</f>
        <v>0</v>
      </c>
      <c r="J333" s="178"/>
      <c r="K333" s="179">
        <f>ROUND(E333*J333,2)</f>
        <v>0</v>
      </c>
      <c r="L333" s="179">
        <v>21</v>
      </c>
      <c r="M333" s="179">
        <f>G333*(1+L333/100)</f>
        <v>0</v>
      </c>
      <c r="N333" s="179">
        <v>0</v>
      </c>
      <c r="O333" s="179">
        <f>ROUND(E333*N333,2)</f>
        <v>0</v>
      </c>
      <c r="P333" s="179">
        <v>0</v>
      </c>
      <c r="Q333" s="179">
        <f>ROUND(E333*P333,2)</f>
        <v>0</v>
      </c>
      <c r="R333" s="179"/>
      <c r="S333" s="179" t="s">
        <v>342</v>
      </c>
      <c r="T333" s="180" t="s">
        <v>311</v>
      </c>
      <c r="U333" s="160">
        <v>0</v>
      </c>
      <c r="V333" s="160">
        <f>ROUND(E333*U333,2)</f>
        <v>0</v>
      </c>
      <c r="W333" s="160"/>
      <c r="X333" s="150"/>
      <c r="Y333" s="150"/>
      <c r="Z333" s="150"/>
      <c r="AA333" s="150"/>
      <c r="AB333" s="150"/>
      <c r="AC333" s="150"/>
      <c r="AD333" s="150"/>
      <c r="AE333" s="150"/>
      <c r="AF333" s="150"/>
      <c r="AG333" s="150" t="s">
        <v>1160</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4406</v>
      </c>
      <c r="D334" s="165"/>
      <c r="E334" s="166"/>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335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4380</v>
      </c>
      <c r="D335" s="165"/>
      <c r="E335" s="166"/>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335</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6" t="s">
        <v>2088</v>
      </c>
      <c r="D336" s="165"/>
      <c r="E336" s="166">
        <v>120</v>
      </c>
      <c r="F336" s="160"/>
      <c r="G336" s="160"/>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335</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6"/>
      <c r="D337" s="247"/>
      <c r="E337" s="247"/>
      <c r="F337" s="247"/>
      <c r="G337" s="247"/>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315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73</v>
      </c>
      <c r="B338" s="175" t="s">
        <v>4410</v>
      </c>
      <c r="C338" s="185" t="s">
        <v>4411</v>
      </c>
      <c r="D338" s="176" t="s">
        <v>460</v>
      </c>
      <c r="E338" s="177">
        <v>290</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342</v>
      </c>
      <c r="T338" s="180" t="s">
        <v>311</v>
      </c>
      <c r="U338" s="160">
        <v>0</v>
      </c>
      <c r="V338" s="160">
        <f>ROUND(E338*U338,2)</f>
        <v>0</v>
      </c>
      <c r="W338" s="160"/>
      <c r="X338" s="150"/>
      <c r="Y338" s="150"/>
      <c r="Z338" s="150"/>
      <c r="AA338" s="150"/>
      <c r="AB338" s="150"/>
      <c r="AC338" s="150"/>
      <c r="AD338" s="150"/>
      <c r="AE338" s="150"/>
      <c r="AF338" s="150"/>
      <c r="AG338" s="150" t="s">
        <v>1160</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4406</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335</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4407</v>
      </c>
      <c r="D340" s="165"/>
      <c r="E340" s="166"/>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335</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2248</v>
      </c>
      <c r="D341" s="165"/>
      <c r="E341" s="166">
        <v>290</v>
      </c>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335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46"/>
      <c r="D342" s="247"/>
      <c r="E342" s="247"/>
      <c r="F342" s="247"/>
      <c r="G342" s="247"/>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315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74">
        <v>74</v>
      </c>
      <c r="B343" s="175" t="s">
        <v>4412</v>
      </c>
      <c r="C343" s="185" t="s">
        <v>4413</v>
      </c>
      <c r="D343" s="176" t="s">
        <v>460</v>
      </c>
      <c r="E343" s="177">
        <v>1220</v>
      </c>
      <c r="F343" s="178"/>
      <c r="G343" s="179">
        <f>ROUND(E343*F343,2)</f>
        <v>0</v>
      </c>
      <c r="H343" s="178"/>
      <c r="I343" s="179">
        <f>ROUND(E343*H343,2)</f>
        <v>0</v>
      </c>
      <c r="J343" s="178"/>
      <c r="K343" s="179">
        <f>ROUND(E343*J343,2)</f>
        <v>0</v>
      </c>
      <c r="L343" s="179">
        <v>21</v>
      </c>
      <c r="M343" s="179">
        <f>G343*(1+L343/100)</f>
        <v>0</v>
      </c>
      <c r="N343" s="179">
        <v>0</v>
      </c>
      <c r="O343" s="179">
        <f>ROUND(E343*N343,2)</f>
        <v>0</v>
      </c>
      <c r="P343" s="179">
        <v>0</v>
      </c>
      <c r="Q343" s="179">
        <f>ROUND(E343*P343,2)</f>
        <v>0</v>
      </c>
      <c r="R343" s="179"/>
      <c r="S343" s="179" t="s">
        <v>342</v>
      </c>
      <c r="T343" s="180" t="s">
        <v>311</v>
      </c>
      <c r="U343" s="160">
        <v>0</v>
      </c>
      <c r="V343" s="160">
        <f>ROUND(E343*U343,2)</f>
        <v>0</v>
      </c>
      <c r="W343" s="160"/>
      <c r="X343" s="150"/>
      <c r="Y343" s="150"/>
      <c r="Z343" s="150"/>
      <c r="AA343" s="150"/>
      <c r="AB343" s="150"/>
      <c r="AC343" s="150"/>
      <c r="AD343" s="150"/>
      <c r="AE343" s="150"/>
      <c r="AF343" s="150"/>
      <c r="AG343" s="150" t="s">
        <v>1160</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4414</v>
      </c>
      <c r="D344" s="165"/>
      <c r="E344" s="166"/>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335</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4415</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335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4143</v>
      </c>
      <c r="D346" s="165"/>
      <c r="E346" s="166">
        <v>1220</v>
      </c>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335</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6"/>
      <c r="D347" s="247"/>
      <c r="E347" s="247"/>
      <c r="F347" s="247"/>
      <c r="G347" s="247"/>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315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74">
        <v>75</v>
      </c>
      <c r="B348" s="175" t="s">
        <v>4416</v>
      </c>
      <c r="C348" s="185" t="s">
        <v>4417</v>
      </c>
      <c r="D348" s="176" t="s">
        <v>460</v>
      </c>
      <c r="E348" s="177">
        <v>1920</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342</v>
      </c>
      <c r="T348" s="180" t="s">
        <v>311</v>
      </c>
      <c r="U348" s="160">
        <v>0</v>
      </c>
      <c r="V348" s="160">
        <f>ROUND(E348*U348,2)</f>
        <v>0</v>
      </c>
      <c r="W348" s="160"/>
      <c r="X348" s="150"/>
      <c r="Y348" s="150"/>
      <c r="Z348" s="150"/>
      <c r="AA348" s="150"/>
      <c r="AB348" s="150"/>
      <c r="AC348" s="150"/>
      <c r="AD348" s="150"/>
      <c r="AE348" s="150"/>
      <c r="AF348" s="150"/>
      <c r="AG348" s="150" t="s">
        <v>1160</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4414</v>
      </c>
      <c r="D349" s="165"/>
      <c r="E349" s="166"/>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335</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4418</v>
      </c>
      <c r="D350" s="165"/>
      <c r="E350" s="166"/>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335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4419</v>
      </c>
      <c r="D351" s="165"/>
      <c r="E351" s="166">
        <v>1920</v>
      </c>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335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6"/>
      <c r="D352" s="247"/>
      <c r="E352" s="247"/>
      <c r="F352" s="247"/>
      <c r="G352" s="247"/>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315</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4">
        <v>76</v>
      </c>
      <c r="B353" s="175" t="s">
        <v>4420</v>
      </c>
      <c r="C353" s="185" t="s">
        <v>4421</v>
      </c>
      <c r="D353" s="176" t="s">
        <v>460</v>
      </c>
      <c r="E353" s="177">
        <v>400</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342</v>
      </c>
      <c r="T353" s="180" t="s">
        <v>311</v>
      </c>
      <c r="U353" s="160">
        <v>0</v>
      </c>
      <c r="V353" s="160">
        <f>ROUND(E353*U353,2)</f>
        <v>0</v>
      </c>
      <c r="W353" s="160"/>
      <c r="X353" s="150"/>
      <c r="Y353" s="150"/>
      <c r="Z353" s="150"/>
      <c r="AA353" s="150"/>
      <c r="AB353" s="150"/>
      <c r="AC353" s="150"/>
      <c r="AD353" s="150"/>
      <c r="AE353" s="150"/>
      <c r="AF353" s="150"/>
      <c r="AG353" s="150" t="s">
        <v>1160</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4414</v>
      </c>
      <c r="D354" s="165"/>
      <c r="E354" s="166"/>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335</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4368</v>
      </c>
      <c r="D355" s="165"/>
      <c r="E355" s="166"/>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335</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1261</v>
      </c>
      <c r="D356" s="165"/>
      <c r="E356" s="166">
        <v>400</v>
      </c>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335</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6"/>
      <c r="D357" s="247"/>
      <c r="E357" s="247"/>
      <c r="F357" s="247"/>
      <c r="G357" s="247"/>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315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4">
        <v>77</v>
      </c>
      <c r="B358" s="175" t="s">
        <v>4422</v>
      </c>
      <c r="C358" s="185" t="s">
        <v>4423</v>
      </c>
      <c r="D358" s="176" t="s">
        <v>460</v>
      </c>
      <c r="E358" s="177">
        <v>400</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342</v>
      </c>
      <c r="T358" s="180" t="s">
        <v>311</v>
      </c>
      <c r="U358" s="160">
        <v>0</v>
      </c>
      <c r="V358" s="160">
        <f>ROUND(E358*U358,2)</f>
        <v>0</v>
      </c>
      <c r="W358" s="160"/>
      <c r="X358" s="150"/>
      <c r="Y358" s="150"/>
      <c r="Z358" s="150"/>
      <c r="AA358" s="150"/>
      <c r="AB358" s="150"/>
      <c r="AC358" s="150"/>
      <c r="AD358" s="150"/>
      <c r="AE358" s="150"/>
      <c r="AF358" s="150"/>
      <c r="AG358" s="150" t="s">
        <v>1160</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4414</v>
      </c>
      <c r="D359" s="165"/>
      <c r="E359" s="166"/>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335</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4368</v>
      </c>
      <c r="D360" s="165"/>
      <c r="E360" s="166"/>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335</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1261</v>
      </c>
      <c r="D361" s="165"/>
      <c r="E361" s="166">
        <v>400</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335</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6"/>
      <c r="D362" s="247"/>
      <c r="E362" s="247"/>
      <c r="F362" s="247"/>
      <c r="G362" s="247"/>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315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4">
        <v>78</v>
      </c>
      <c r="B363" s="175" t="s">
        <v>4424</v>
      </c>
      <c r="C363" s="185" t="s">
        <v>4425</v>
      </c>
      <c r="D363" s="176" t="s">
        <v>460</v>
      </c>
      <c r="E363" s="177">
        <v>280</v>
      </c>
      <c r="F363" s="178"/>
      <c r="G363" s="179">
        <f>ROUND(E363*F363,2)</f>
        <v>0</v>
      </c>
      <c r="H363" s="178"/>
      <c r="I363" s="179">
        <f>ROUND(E363*H363,2)</f>
        <v>0</v>
      </c>
      <c r="J363" s="178"/>
      <c r="K363" s="179">
        <f>ROUND(E363*J363,2)</f>
        <v>0</v>
      </c>
      <c r="L363" s="179">
        <v>21</v>
      </c>
      <c r="M363" s="179">
        <f>G363*(1+L363/100)</f>
        <v>0</v>
      </c>
      <c r="N363" s="179">
        <v>0</v>
      </c>
      <c r="O363" s="179">
        <f>ROUND(E363*N363,2)</f>
        <v>0</v>
      </c>
      <c r="P363" s="179">
        <v>0</v>
      </c>
      <c r="Q363" s="179">
        <f>ROUND(E363*P363,2)</f>
        <v>0</v>
      </c>
      <c r="R363" s="179"/>
      <c r="S363" s="179" t="s">
        <v>342</v>
      </c>
      <c r="T363" s="180" t="s">
        <v>311</v>
      </c>
      <c r="U363" s="160">
        <v>0</v>
      </c>
      <c r="V363" s="160">
        <f>ROUND(E363*U363,2)</f>
        <v>0</v>
      </c>
      <c r="W363" s="160"/>
      <c r="X363" s="150"/>
      <c r="Y363" s="150"/>
      <c r="Z363" s="150"/>
      <c r="AA363" s="150"/>
      <c r="AB363" s="150"/>
      <c r="AC363" s="150"/>
      <c r="AD363" s="150"/>
      <c r="AE363" s="150"/>
      <c r="AF363" s="150"/>
      <c r="AG363" s="150" t="s">
        <v>1160</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6" t="s">
        <v>4426</v>
      </c>
      <c r="D364" s="165"/>
      <c r="E364" s="166"/>
      <c r="F364" s="160"/>
      <c r="G364" s="1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335</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4427</v>
      </c>
      <c r="D365" s="165"/>
      <c r="E365" s="166"/>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335</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2236</v>
      </c>
      <c r="D366" s="165"/>
      <c r="E366" s="166">
        <v>280</v>
      </c>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335</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6"/>
      <c r="D367" s="247"/>
      <c r="E367" s="247"/>
      <c r="F367" s="247"/>
      <c r="G367" s="247"/>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315</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79</v>
      </c>
      <c r="B368" s="175" t="s">
        <v>4428</v>
      </c>
      <c r="C368" s="185" t="s">
        <v>4429</v>
      </c>
      <c r="D368" s="176" t="s">
        <v>929</v>
      </c>
      <c r="E368" s="177">
        <v>1</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342</v>
      </c>
      <c r="T368" s="180" t="s">
        <v>311</v>
      </c>
      <c r="U368" s="160">
        <v>0</v>
      </c>
      <c r="V368" s="160">
        <f>ROUND(E368*U368,2)</f>
        <v>0</v>
      </c>
      <c r="W368" s="160"/>
      <c r="X368" s="150"/>
      <c r="Y368" s="150"/>
      <c r="Z368" s="150"/>
      <c r="AA368" s="150"/>
      <c r="AB368" s="150"/>
      <c r="AC368" s="150"/>
      <c r="AD368" s="150"/>
      <c r="AE368" s="150"/>
      <c r="AF368" s="150"/>
      <c r="AG368" s="150" t="s">
        <v>1160</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4353</v>
      </c>
      <c r="D369" s="165"/>
      <c r="E369" s="166"/>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335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4214</v>
      </c>
      <c r="D370" s="165"/>
      <c r="E370" s="166"/>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335</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186" t="s">
        <v>92</v>
      </c>
      <c r="D371" s="165"/>
      <c r="E371" s="166">
        <v>1</v>
      </c>
      <c r="F371" s="160"/>
      <c r="G371" s="160"/>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335</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6"/>
      <c r="D372" s="247"/>
      <c r="E372" s="247"/>
      <c r="F372" s="247"/>
      <c r="G372" s="247"/>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315</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x14ac:dyDescent="0.2">
      <c r="A373" s="5"/>
      <c r="B373" s="6"/>
      <c r="C373" s="187"/>
      <c r="D373" s="8"/>
      <c r="E373" s="5"/>
      <c r="F373" s="5"/>
      <c r="G373" s="5"/>
      <c r="H373" s="5"/>
      <c r="I373" s="5"/>
      <c r="J373" s="5"/>
      <c r="K373" s="5"/>
      <c r="L373" s="5"/>
      <c r="M373" s="5"/>
      <c r="N373" s="5"/>
      <c r="O373" s="5"/>
      <c r="P373" s="5"/>
      <c r="Q373" s="5"/>
      <c r="R373" s="5"/>
      <c r="S373" s="5"/>
      <c r="T373" s="5"/>
      <c r="U373" s="5"/>
      <c r="V373" s="5"/>
      <c r="W373" s="5"/>
      <c r="AE373">
        <v>15</v>
      </c>
      <c r="AF373">
        <v>21</v>
      </c>
    </row>
    <row r="374" spans="1:60" x14ac:dyDescent="0.2">
      <c r="A374" s="153"/>
      <c r="B374" s="154" t="s">
        <v>29</v>
      </c>
      <c r="C374" s="188"/>
      <c r="D374" s="155"/>
      <c r="E374" s="156"/>
      <c r="F374" s="156"/>
      <c r="G374" s="183">
        <f>G8+G118+G141+G177+G183+G195+G207+G219+G225+G242</f>
        <v>0</v>
      </c>
      <c r="H374" s="5"/>
      <c r="I374" s="5"/>
      <c r="J374" s="5"/>
      <c r="K374" s="5"/>
      <c r="L374" s="5"/>
      <c r="M374" s="5"/>
      <c r="N374" s="5"/>
      <c r="O374" s="5"/>
      <c r="P374" s="5"/>
      <c r="Q374" s="5"/>
      <c r="R374" s="5"/>
      <c r="S374" s="5"/>
      <c r="T374" s="5"/>
      <c r="U374" s="5"/>
      <c r="V374" s="5"/>
      <c r="W374" s="5"/>
      <c r="AE374">
        <f>SUMIF(L7:L372,AE373,G7:G372)</f>
        <v>0</v>
      </c>
      <c r="AF374">
        <f>SUMIF(L7:L372,AF373,G7:G372)</f>
        <v>0</v>
      </c>
      <c r="AG374" t="s">
        <v>354</v>
      </c>
    </row>
    <row r="375" spans="1:60" x14ac:dyDescent="0.2">
      <c r="A375" s="261" t="s">
        <v>1295</v>
      </c>
      <c r="B375" s="261"/>
      <c r="C375" s="187"/>
      <c r="D375" s="8"/>
      <c r="E375" s="5"/>
      <c r="F375" s="5"/>
      <c r="G375" s="5"/>
      <c r="H375" s="5"/>
      <c r="I375" s="5"/>
      <c r="J375" s="5"/>
      <c r="K375" s="5"/>
      <c r="L375" s="5"/>
      <c r="M375" s="5"/>
      <c r="N375" s="5"/>
      <c r="O375" s="5"/>
      <c r="P375" s="5"/>
      <c r="Q375" s="5"/>
      <c r="R375" s="5"/>
      <c r="S375" s="5"/>
      <c r="T375" s="5"/>
      <c r="U375" s="5"/>
      <c r="V375" s="5"/>
      <c r="W375" s="5"/>
    </row>
    <row r="376" spans="1:60" x14ac:dyDescent="0.2">
      <c r="A376" s="5"/>
      <c r="B376" s="6" t="s">
        <v>1296</v>
      </c>
      <c r="C376" s="187" t="s">
        <v>1297</v>
      </c>
      <c r="D376" s="8"/>
      <c r="E376" s="5"/>
      <c r="F376" s="5"/>
      <c r="G376" s="5"/>
      <c r="H376" s="5"/>
      <c r="I376" s="5"/>
      <c r="J376" s="5"/>
      <c r="K376" s="5"/>
      <c r="L376" s="5"/>
      <c r="M376" s="5"/>
      <c r="N376" s="5"/>
      <c r="O376" s="5"/>
      <c r="P376" s="5"/>
      <c r="Q376" s="5"/>
      <c r="R376" s="5"/>
      <c r="S376" s="5"/>
      <c r="T376" s="5"/>
      <c r="U376" s="5"/>
      <c r="V376" s="5"/>
      <c r="W376" s="5"/>
      <c r="AG376" t="s">
        <v>1298</v>
      </c>
    </row>
    <row r="377" spans="1:60" x14ac:dyDescent="0.2">
      <c r="A377" s="5"/>
      <c r="B377" s="6" t="s">
        <v>1299</v>
      </c>
      <c r="C377" s="187" t="s">
        <v>1300</v>
      </c>
      <c r="D377" s="8"/>
      <c r="E377" s="5"/>
      <c r="F377" s="5"/>
      <c r="G377" s="5"/>
      <c r="H377" s="5"/>
      <c r="I377" s="5"/>
      <c r="J377" s="5"/>
      <c r="K377" s="5"/>
      <c r="L377" s="5"/>
      <c r="M377" s="5"/>
      <c r="N377" s="5"/>
      <c r="O377" s="5"/>
      <c r="P377" s="5"/>
      <c r="Q377" s="5"/>
      <c r="R377" s="5"/>
      <c r="S377" s="5"/>
      <c r="T377" s="5"/>
      <c r="U377" s="5"/>
      <c r="V377" s="5"/>
      <c r="W377" s="5"/>
      <c r="AG377" t="s">
        <v>1301</v>
      </c>
    </row>
    <row r="378" spans="1:60" x14ac:dyDescent="0.2">
      <c r="A378" s="5"/>
      <c r="B378" s="6"/>
      <c r="C378" s="187" t="s">
        <v>1302</v>
      </c>
      <c r="D378" s="8"/>
      <c r="E378" s="5"/>
      <c r="F378" s="5"/>
      <c r="G378" s="5"/>
      <c r="H378" s="5"/>
      <c r="I378" s="5"/>
      <c r="J378" s="5"/>
      <c r="K378" s="5"/>
      <c r="L378" s="5"/>
      <c r="M378" s="5"/>
      <c r="N378" s="5"/>
      <c r="O378" s="5"/>
      <c r="P378" s="5"/>
      <c r="Q378" s="5"/>
      <c r="R378" s="5"/>
      <c r="S378" s="5"/>
      <c r="T378" s="5"/>
      <c r="U378" s="5"/>
      <c r="V378" s="5"/>
      <c r="W378" s="5"/>
      <c r="AG378" t="s">
        <v>1303</v>
      </c>
    </row>
    <row r="379" spans="1:60" x14ac:dyDescent="0.2">
      <c r="A379" s="5"/>
      <c r="B379" s="6"/>
      <c r="C379" s="187"/>
      <c r="D379" s="8"/>
      <c r="E379" s="5"/>
      <c r="F379" s="5"/>
      <c r="G379" s="5"/>
      <c r="H379" s="5"/>
      <c r="I379" s="5"/>
      <c r="J379" s="5"/>
      <c r="K379" s="5"/>
      <c r="L379" s="5"/>
      <c r="M379" s="5"/>
      <c r="N379" s="5"/>
      <c r="O379" s="5"/>
      <c r="P379" s="5"/>
      <c r="Q379" s="5"/>
      <c r="R379" s="5"/>
      <c r="S379" s="5"/>
      <c r="T379" s="5"/>
      <c r="U379" s="5"/>
      <c r="V379" s="5"/>
      <c r="W379" s="5"/>
    </row>
    <row r="380" spans="1:60" x14ac:dyDescent="0.2">
      <c r="C380" s="189"/>
      <c r="D380" s="141"/>
      <c r="AG380" t="s">
        <v>355</v>
      </c>
    </row>
    <row r="381" spans="1:60" x14ac:dyDescent="0.2">
      <c r="D381" s="141"/>
    </row>
    <row r="382" spans="1:60" x14ac:dyDescent="0.2">
      <c r="D382" s="141"/>
    </row>
    <row r="383" spans="1:60" x14ac:dyDescent="0.2">
      <c r="D383" s="141"/>
    </row>
    <row r="384" spans="1:60"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03">
    <mergeCell ref="A1:G1"/>
    <mergeCell ref="C2:G2"/>
    <mergeCell ref="C3:G3"/>
    <mergeCell ref="C4:G4"/>
    <mergeCell ref="A375:B375"/>
    <mergeCell ref="C13:G13"/>
    <mergeCell ref="C18:G18"/>
    <mergeCell ref="C23:G23"/>
    <mergeCell ref="C28:G28"/>
    <mergeCell ref="C33:G33"/>
    <mergeCell ref="C68:G68"/>
    <mergeCell ref="C73:G73"/>
    <mergeCell ref="C78:G78"/>
    <mergeCell ref="C83:G83"/>
    <mergeCell ref="C88:G88"/>
    <mergeCell ref="C93:G93"/>
    <mergeCell ref="C38:G38"/>
    <mergeCell ref="C43:G43"/>
    <mergeCell ref="C48:G48"/>
    <mergeCell ref="C53:G53"/>
    <mergeCell ref="C58:G58"/>
    <mergeCell ref="C63:G63"/>
    <mergeCell ref="C122:G122"/>
    <mergeCell ref="C124:G124"/>
    <mergeCell ref="C126:G126"/>
    <mergeCell ref="C128:G128"/>
    <mergeCell ref="C130:G130"/>
    <mergeCell ref="C132:G132"/>
    <mergeCell ref="C98:G98"/>
    <mergeCell ref="C103:G103"/>
    <mergeCell ref="C107:G107"/>
    <mergeCell ref="C112:G112"/>
    <mergeCell ref="C117:G117"/>
    <mergeCell ref="C120:G120"/>
    <mergeCell ref="C156:G156"/>
    <mergeCell ref="C161:G161"/>
    <mergeCell ref="C166:G166"/>
    <mergeCell ref="C171:G171"/>
    <mergeCell ref="C176:G176"/>
    <mergeCell ref="C182:G182"/>
    <mergeCell ref="C134:G134"/>
    <mergeCell ref="C136:G136"/>
    <mergeCell ref="C138:G138"/>
    <mergeCell ref="C140:G140"/>
    <mergeCell ref="C146:G146"/>
    <mergeCell ref="C151:G151"/>
    <mergeCell ref="C194:G194"/>
    <mergeCell ref="C197:G197"/>
    <mergeCell ref="C198:G198"/>
    <mergeCell ref="C199:G199"/>
    <mergeCell ref="C200:G200"/>
    <mergeCell ref="C201:G201"/>
    <mergeCell ref="C185:G185"/>
    <mergeCell ref="C186:G186"/>
    <mergeCell ref="C187:G187"/>
    <mergeCell ref="C188:G188"/>
    <mergeCell ref="C189:G189"/>
    <mergeCell ref="C190:G190"/>
    <mergeCell ref="C213:G213"/>
    <mergeCell ref="C214:G214"/>
    <mergeCell ref="C218:G218"/>
    <mergeCell ref="C221:G221"/>
    <mergeCell ref="C224:G224"/>
    <mergeCell ref="C227:G227"/>
    <mergeCell ref="C202:G202"/>
    <mergeCell ref="C206:G206"/>
    <mergeCell ref="C209:G209"/>
    <mergeCell ref="C210:G210"/>
    <mergeCell ref="C211:G211"/>
    <mergeCell ref="C212:G212"/>
    <mergeCell ref="C241:G241"/>
    <mergeCell ref="C247:G247"/>
    <mergeCell ref="C252:G252"/>
    <mergeCell ref="C257:G257"/>
    <mergeCell ref="C262:G262"/>
    <mergeCell ref="C267:G267"/>
    <mergeCell ref="C229:G229"/>
    <mergeCell ref="C231:G231"/>
    <mergeCell ref="C233:G233"/>
    <mergeCell ref="C235:G235"/>
    <mergeCell ref="C237:G237"/>
    <mergeCell ref="C239:G239"/>
    <mergeCell ref="C302:G302"/>
    <mergeCell ref="C307:G307"/>
    <mergeCell ref="C312:G312"/>
    <mergeCell ref="C317:G317"/>
    <mergeCell ref="C322:G322"/>
    <mergeCell ref="C327:G327"/>
    <mergeCell ref="C272:G272"/>
    <mergeCell ref="C277:G277"/>
    <mergeCell ref="C282:G282"/>
    <mergeCell ref="C287:G287"/>
    <mergeCell ref="C292:G292"/>
    <mergeCell ref="C297:G297"/>
    <mergeCell ref="C362:G362"/>
    <mergeCell ref="C367:G367"/>
    <mergeCell ref="C372:G372"/>
    <mergeCell ref="C332:G332"/>
    <mergeCell ref="C337:G337"/>
    <mergeCell ref="C342:G342"/>
    <mergeCell ref="C347:G347"/>
    <mergeCell ref="C352:G352"/>
    <mergeCell ref="C357:G35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356</v>
      </c>
      <c r="B1" s="248"/>
      <c r="C1" s="248"/>
      <c r="D1" s="248"/>
      <c r="E1" s="248"/>
      <c r="F1" s="248"/>
      <c r="G1" s="248"/>
      <c r="AG1" t="s">
        <v>280</v>
      </c>
    </row>
    <row r="2" spans="1:60" ht="24.95" customHeight="1" x14ac:dyDescent="0.2">
      <c r="A2" s="142" t="s">
        <v>7</v>
      </c>
      <c r="B2" s="72" t="s">
        <v>43</v>
      </c>
      <c r="C2" s="249" t="s">
        <v>44</v>
      </c>
      <c r="D2" s="250"/>
      <c r="E2" s="250"/>
      <c r="F2" s="250"/>
      <c r="G2" s="251"/>
      <c r="AG2" t="s">
        <v>281</v>
      </c>
    </row>
    <row r="3" spans="1:60" ht="24.95" customHeight="1" x14ac:dyDescent="0.2">
      <c r="A3" s="142" t="s">
        <v>8</v>
      </c>
      <c r="B3" s="72" t="s">
        <v>75</v>
      </c>
      <c r="C3" s="249" t="s">
        <v>76</v>
      </c>
      <c r="D3" s="250"/>
      <c r="E3" s="250"/>
      <c r="F3" s="250"/>
      <c r="G3" s="251"/>
      <c r="AC3" s="89" t="s">
        <v>3277</v>
      </c>
      <c r="AG3" t="s">
        <v>283</v>
      </c>
    </row>
    <row r="4" spans="1:60" ht="24.95" customHeight="1" x14ac:dyDescent="0.2">
      <c r="A4" s="143" t="s">
        <v>9</v>
      </c>
      <c r="B4" s="144" t="s">
        <v>85</v>
      </c>
      <c r="C4" s="252" t="s">
        <v>86</v>
      </c>
      <c r="D4" s="253"/>
      <c r="E4" s="253"/>
      <c r="F4" s="253"/>
      <c r="G4" s="254"/>
      <c r="AG4" t="s">
        <v>284</v>
      </c>
    </row>
    <row r="5" spans="1:60" x14ac:dyDescent="0.2">
      <c r="D5" s="141"/>
    </row>
    <row r="6" spans="1:60" ht="38.25" x14ac:dyDescent="0.2">
      <c r="A6" s="146" t="s">
        <v>285</v>
      </c>
      <c r="B6" s="148" t="s">
        <v>286</v>
      </c>
      <c r="C6" s="148" t="s">
        <v>287</v>
      </c>
      <c r="D6" s="147" t="s">
        <v>288</v>
      </c>
      <c r="E6" s="146" t="s">
        <v>289</v>
      </c>
      <c r="F6" s="145" t="s">
        <v>290</v>
      </c>
      <c r="G6" s="146" t="s">
        <v>29</v>
      </c>
      <c r="H6" s="149" t="s">
        <v>30</v>
      </c>
      <c r="I6" s="149" t="s">
        <v>291</v>
      </c>
      <c r="J6" s="149" t="s">
        <v>31</v>
      </c>
      <c r="K6" s="149" t="s">
        <v>292</v>
      </c>
      <c r="L6" s="149" t="s">
        <v>293</v>
      </c>
      <c r="M6" s="149" t="s">
        <v>294</v>
      </c>
      <c r="N6" s="149" t="s">
        <v>295</v>
      </c>
      <c r="O6" s="149" t="s">
        <v>296</v>
      </c>
      <c r="P6" s="149" t="s">
        <v>297</v>
      </c>
      <c r="Q6" s="149" t="s">
        <v>298</v>
      </c>
      <c r="R6" s="149" t="s">
        <v>299</v>
      </c>
      <c r="S6" s="149" t="s">
        <v>300</v>
      </c>
      <c r="T6" s="149" t="s">
        <v>301</v>
      </c>
      <c r="U6" s="149" t="s">
        <v>302</v>
      </c>
      <c r="V6" s="149" t="s">
        <v>303</v>
      </c>
      <c r="W6" s="149" t="s">
        <v>304</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305</v>
      </c>
      <c r="B8" s="169" t="s">
        <v>92</v>
      </c>
      <c r="C8" s="184" t="s">
        <v>95</v>
      </c>
      <c r="D8" s="170"/>
      <c r="E8" s="171"/>
      <c r="F8" s="172"/>
      <c r="G8" s="172">
        <f>SUMIF(AG9:AG116,"&lt;&gt;NOR",G9:G116)</f>
        <v>0</v>
      </c>
      <c r="H8" s="172"/>
      <c r="I8" s="172">
        <f>SUM(I9:I116)</f>
        <v>0</v>
      </c>
      <c r="J8" s="172"/>
      <c r="K8" s="172">
        <f>SUM(K9:K116)</f>
        <v>0</v>
      </c>
      <c r="L8" s="172"/>
      <c r="M8" s="172">
        <f>SUM(M9:M116)</f>
        <v>0</v>
      </c>
      <c r="N8" s="172"/>
      <c r="O8" s="172">
        <f>SUM(O9:O116)</f>
        <v>0</v>
      </c>
      <c r="P8" s="172"/>
      <c r="Q8" s="172">
        <f>SUM(Q9:Q116)</f>
        <v>0</v>
      </c>
      <c r="R8" s="172"/>
      <c r="S8" s="172"/>
      <c r="T8" s="173"/>
      <c r="U8" s="167"/>
      <c r="V8" s="167">
        <f>SUM(V9:V116)</f>
        <v>0</v>
      </c>
      <c r="W8" s="167"/>
      <c r="AG8" t="s">
        <v>306</v>
      </c>
    </row>
    <row r="9" spans="1:60" outlineLevel="1" x14ac:dyDescent="0.2">
      <c r="A9" s="174">
        <v>1</v>
      </c>
      <c r="B9" s="175" t="s">
        <v>4435</v>
      </c>
      <c r="C9" s="185" t="s">
        <v>4436</v>
      </c>
      <c r="D9" s="176" t="s">
        <v>929</v>
      </c>
      <c r="E9" s="177">
        <v>55</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342</v>
      </c>
      <c r="T9" s="180" t="s">
        <v>311</v>
      </c>
      <c r="U9" s="160">
        <v>0</v>
      </c>
      <c r="V9" s="160">
        <f>ROUND(E9*U9,2)</f>
        <v>0</v>
      </c>
      <c r="W9" s="160"/>
      <c r="X9" s="150"/>
      <c r="Y9" s="150"/>
      <c r="Z9" s="150"/>
      <c r="AA9" s="150"/>
      <c r="AB9" s="150"/>
      <c r="AC9" s="150"/>
      <c r="AD9" s="150"/>
      <c r="AE9" s="150"/>
      <c r="AF9" s="150"/>
      <c r="AG9" s="150" t="s">
        <v>499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4437</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335</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2080</v>
      </c>
      <c r="D11" s="165"/>
      <c r="E11" s="166">
        <v>55</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335</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315</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4">
        <v>2</v>
      </c>
      <c r="B13" s="175" t="s">
        <v>4438</v>
      </c>
      <c r="C13" s="185" t="s">
        <v>4439</v>
      </c>
      <c r="D13" s="176" t="s">
        <v>929</v>
      </c>
      <c r="E13" s="177">
        <v>28</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342</v>
      </c>
      <c r="T13" s="180" t="s">
        <v>311</v>
      </c>
      <c r="U13" s="160">
        <v>0</v>
      </c>
      <c r="V13" s="160">
        <f>ROUND(E13*U13,2)</f>
        <v>0</v>
      </c>
      <c r="W13" s="160"/>
      <c r="X13" s="150"/>
      <c r="Y13" s="150"/>
      <c r="Z13" s="150"/>
      <c r="AA13" s="150"/>
      <c r="AB13" s="150"/>
      <c r="AC13" s="150"/>
      <c r="AD13" s="150"/>
      <c r="AE13" s="150"/>
      <c r="AF13" s="150"/>
      <c r="AG13" s="150" t="s">
        <v>499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4437</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335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1323</v>
      </c>
      <c r="D15" s="165"/>
      <c r="E15" s="166">
        <v>28</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335</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315</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4440</v>
      </c>
      <c r="C17" s="185" t="s">
        <v>4441</v>
      </c>
      <c r="D17" s="176" t="s">
        <v>929</v>
      </c>
      <c r="E17" s="177">
        <v>3</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342</v>
      </c>
      <c r="T17" s="180" t="s">
        <v>311</v>
      </c>
      <c r="U17" s="160">
        <v>0</v>
      </c>
      <c r="V17" s="160">
        <f>ROUND(E17*U17,2)</f>
        <v>0</v>
      </c>
      <c r="W17" s="160"/>
      <c r="X17" s="150"/>
      <c r="Y17" s="150"/>
      <c r="Z17" s="150"/>
      <c r="AA17" s="150"/>
      <c r="AB17" s="150"/>
      <c r="AC17" s="150"/>
      <c r="AD17" s="150"/>
      <c r="AE17" s="150"/>
      <c r="AF17" s="150"/>
      <c r="AG17" s="150" t="s">
        <v>499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4442</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335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132</v>
      </c>
      <c r="D19" s="165"/>
      <c r="E19" s="166">
        <v>3</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335</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315</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4443</v>
      </c>
      <c r="C21" s="185" t="s">
        <v>4444</v>
      </c>
      <c r="D21" s="176" t="s">
        <v>929</v>
      </c>
      <c r="E21" s="177">
        <v>3</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342</v>
      </c>
      <c r="T21" s="180" t="s">
        <v>311</v>
      </c>
      <c r="U21" s="160">
        <v>0</v>
      </c>
      <c r="V21" s="160">
        <f>ROUND(E21*U21,2)</f>
        <v>0</v>
      </c>
      <c r="W21" s="160"/>
      <c r="X21" s="150"/>
      <c r="Y21" s="150"/>
      <c r="Z21" s="150"/>
      <c r="AA21" s="150"/>
      <c r="AB21" s="150"/>
      <c r="AC21" s="150"/>
      <c r="AD21" s="150"/>
      <c r="AE21" s="150"/>
      <c r="AF21" s="150"/>
      <c r="AG21" s="150" t="s">
        <v>499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4442</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335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132</v>
      </c>
      <c r="D23" s="165"/>
      <c r="E23" s="166">
        <v>3</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335</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315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5</v>
      </c>
      <c r="B25" s="175" t="s">
        <v>4445</v>
      </c>
      <c r="C25" s="185" t="s">
        <v>4446</v>
      </c>
      <c r="D25" s="176" t="s">
        <v>929</v>
      </c>
      <c r="E25" s="177">
        <v>3</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342</v>
      </c>
      <c r="T25" s="180" t="s">
        <v>311</v>
      </c>
      <c r="U25" s="160">
        <v>0</v>
      </c>
      <c r="V25" s="160">
        <f>ROUND(E25*U25,2)</f>
        <v>0</v>
      </c>
      <c r="W25" s="160"/>
      <c r="X25" s="150"/>
      <c r="Y25" s="150"/>
      <c r="Z25" s="150"/>
      <c r="AA25" s="150"/>
      <c r="AB25" s="150"/>
      <c r="AC25" s="150"/>
      <c r="AD25" s="150"/>
      <c r="AE25" s="150"/>
      <c r="AF25" s="150"/>
      <c r="AG25" s="150" t="s">
        <v>499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4442</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335</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132</v>
      </c>
      <c r="D27" s="165"/>
      <c r="E27" s="166">
        <v>3</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335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315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6</v>
      </c>
      <c r="B29" s="175" t="s">
        <v>4447</v>
      </c>
      <c r="C29" s="185" t="s">
        <v>4448</v>
      </c>
      <c r="D29" s="176" t="s">
        <v>1339</v>
      </c>
      <c r="E29" s="177">
        <v>16</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342</v>
      </c>
      <c r="T29" s="180" t="s">
        <v>311</v>
      </c>
      <c r="U29" s="160">
        <v>0</v>
      </c>
      <c r="V29" s="160">
        <f>ROUND(E29*U29,2)</f>
        <v>0</v>
      </c>
      <c r="W29" s="160"/>
      <c r="X29" s="150"/>
      <c r="Y29" s="150"/>
      <c r="Z29" s="150"/>
      <c r="AA29" s="150"/>
      <c r="AB29" s="150"/>
      <c r="AC29" s="150"/>
      <c r="AD29" s="150"/>
      <c r="AE29" s="150"/>
      <c r="AF29" s="150"/>
      <c r="AG29" s="150" t="s">
        <v>499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4449</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335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114</v>
      </c>
      <c r="D31" s="165"/>
      <c r="E31" s="166">
        <v>16</v>
      </c>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335</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315</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7</v>
      </c>
      <c r="B33" s="175" t="s">
        <v>4450</v>
      </c>
      <c r="C33" s="185" t="s">
        <v>4451</v>
      </c>
      <c r="D33" s="176" t="s">
        <v>460</v>
      </c>
      <c r="E33" s="177">
        <v>1450</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342</v>
      </c>
      <c r="T33" s="180" t="s">
        <v>311</v>
      </c>
      <c r="U33" s="160">
        <v>0</v>
      </c>
      <c r="V33" s="160">
        <f>ROUND(E33*U33,2)</f>
        <v>0</v>
      </c>
      <c r="W33" s="160"/>
      <c r="X33" s="150"/>
      <c r="Y33" s="150"/>
      <c r="Z33" s="150"/>
      <c r="AA33" s="150"/>
      <c r="AB33" s="150"/>
      <c r="AC33" s="150"/>
      <c r="AD33" s="150"/>
      <c r="AE33" s="150"/>
      <c r="AF33" s="150"/>
      <c r="AG33" s="150" t="s">
        <v>499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4452</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335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4453</v>
      </c>
      <c r="D35" s="165"/>
      <c r="E35" s="166">
        <v>1450</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335</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315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8</v>
      </c>
      <c r="B37" s="175" t="s">
        <v>4454</v>
      </c>
      <c r="C37" s="185" t="s">
        <v>4455</v>
      </c>
      <c r="D37" s="176" t="s">
        <v>460</v>
      </c>
      <c r="E37" s="177">
        <v>540</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342</v>
      </c>
      <c r="T37" s="180" t="s">
        <v>311</v>
      </c>
      <c r="U37" s="160">
        <v>0</v>
      </c>
      <c r="V37" s="160">
        <f>ROUND(E37*U37,2)</f>
        <v>0</v>
      </c>
      <c r="W37" s="160"/>
      <c r="X37" s="150"/>
      <c r="Y37" s="150"/>
      <c r="Z37" s="150"/>
      <c r="AA37" s="150"/>
      <c r="AB37" s="150"/>
      <c r="AC37" s="150"/>
      <c r="AD37" s="150"/>
      <c r="AE37" s="150"/>
      <c r="AF37" s="150"/>
      <c r="AG37" s="150" t="s">
        <v>499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4456</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335</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4457</v>
      </c>
      <c r="D39" s="165"/>
      <c r="E39" s="166">
        <v>540</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335</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6"/>
      <c r="D40" s="247"/>
      <c r="E40" s="247"/>
      <c r="F40" s="247"/>
      <c r="G40" s="247"/>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315</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4">
        <v>9</v>
      </c>
      <c r="B41" s="175" t="s">
        <v>4458</v>
      </c>
      <c r="C41" s="185" t="s">
        <v>4459</v>
      </c>
      <c r="D41" s="176" t="s">
        <v>929</v>
      </c>
      <c r="E41" s="177">
        <v>15</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342</v>
      </c>
      <c r="T41" s="180" t="s">
        <v>311</v>
      </c>
      <c r="U41" s="160">
        <v>0</v>
      </c>
      <c r="V41" s="160">
        <f>ROUND(E41*U41,2)</f>
        <v>0</v>
      </c>
      <c r="W41" s="160"/>
      <c r="X41" s="150"/>
      <c r="Y41" s="150"/>
      <c r="Z41" s="150"/>
      <c r="AA41" s="150"/>
      <c r="AB41" s="150"/>
      <c r="AC41" s="150"/>
      <c r="AD41" s="150"/>
      <c r="AE41" s="150"/>
      <c r="AF41" s="150"/>
      <c r="AG41" s="150" t="s">
        <v>499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4437</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335</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112</v>
      </c>
      <c r="D43" s="165"/>
      <c r="E43" s="166">
        <v>15</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335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315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10</v>
      </c>
      <c r="B45" s="175" t="s">
        <v>4460</v>
      </c>
      <c r="C45" s="185" t="s">
        <v>4461</v>
      </c>
      <c r="D45" s="176" t="s">
        <v>929</v>
      </c>
      <c r="E45" s="177">
        <v>55</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342</v>
      </c>
      <c r="T45" s="180" t="s">
        <v>311</v>
      </c>
      <c r="U45" s="160">
        <v>0</v>
      </c>
      <c r="V45" s="160">
        <f>ROUND(E45*U45,2)</f>
        <v>0</v>
      </c>
      <c r="W45" s="160"/>
      <c r="X45" s="150"/>
      <c r="Y45" s="150"/>
      <c r="Z45" s="150"/>
      <c r="AA45" s="150"/>
      <c r="AB45" s="150"/>
      <c r="AC45" s="150"/>
      <c r="AD45" s="150"/>
      <c r="AE45" s="150"/>
      <c r="AF45" s="150"/>
      <c r="AG45" s="150" t="s">
        <v>499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4462</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335</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2080</v>
      </c>
      <c r="D47" s="165"/>
      <c r="E47" s="166">
        <v>55</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335</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315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11</v>
      </c>
      <c r="B49" s="175" t="s">
        <v>4463</v>
      </c>
      <c r="C49" s="185" t="s">
        <v>4464</v>
      </c>
      <c r="D49" s="176" t="s">
        <v>1339</v>
      </c>
      <c r="E49" s="177">
        <v>8</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342</v>
      </c>
      <c r="T49" s="180" t="s">
        <v>311</v>
      </c>
      <c r="U49" s="160">
        <v>0</v>
      </c>
      <c r="V49" s="160">
        <f>ROUND(E49*U49,2)</f>
        <v>0</v>
      </c>
      <c r="W49" s="160"/>
      <c r="X49" s="150"/>
      <c r="Y49" s="150"/>
      <c r="Z49" s="150"/>
      <c r="AA49" s="150"/>
      <c r="AB49" s="150"/>
      <c r="AC49" s="150"/>
      <c r="AD49" s="150"/>
      <c r="AE49" s="150"/>
      <c r="AF49" s="150"/>
      <c r="AG49" s="150" t="s">
        <v>499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4465</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335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157</v>
      </c>
      <c r="D51" s="165"/>
      <c r="E51" s="166">
        <v>8</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335</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315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12</v>
      </c>
      <c r="B53" s="175" t="s">
        <v>4466</v>
      </c>
      <c r="C53" s="185" t="s">
        <v>4467</v>
      </c>
      <c r="D53" s="176" t="s">
        <v>1339</v>
      </c>
      <c r="E53" s="177">
        <v>8</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342</v>
      </c>
      <c r="T53" s="180" t="s">
        <v>311</v>
      </c>
      <c r="U53" s="160">
        <v>0</v>
      </c>
      <c r="V53" s="160">
        <f>ROUND(E53*U53,2)</f>
        <v>0</v>
      </c>
      <c r="W53" s="160"/>
      <c r="X53" s="150"/>
      <c r="Y53" s="150"/>
      <c r="Z53" s="150"/>
      <c r="AA53" s="150"/>
      <c r="AB53" s="150"/>
      <c r="AC53" s="150"/>
      <c r="AD53" s="150"/>
      <c r="AE53" s="150"/>
      <c r="AF53" s="150"/>
      <c r="AG53" s="150" t="s">
        <v>499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4462</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335</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157</v>
      </c>
      <c r="D55" s="165"/>
      <c r="E55" s="166">
        <v>8</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335</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315</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13</v>
      </c>
      <c r="B57" s="175" t="s">
        <v>4468</v>
      </c>
      <c r="C57" s="185" t="s">
        <v>4469</v>
      </c>
      <c r="D57" s="176" t="s">
        <v>1339</v>
      </c>
      <c r="E57" s="177">
        <v>8</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342</v>
      </c>
      <c r="T57" s="180" t="s">
        <v>311</v>
      </c>
      <c r="U57" s="160">
        <v>0</v>
      </c>
      <c r="V57" s="160">
        <f>ROUND(E57*U57,2)</f>
        <v>0</v>
      </c>
      <c r="W57" s="160"/>
      <c r="X57" s="150"/>
      <c r="Y57" s="150"/>
      <c r="Z57" s="150"/>
      <c r="AA57" s="150"/>
      <c r="AB57" s="150"/>
      <c r="AC57" s="150"/>
      <c r="AD57" s="150"/>
      <c r="AE57" s="150"/>
      <c r="AF57" s="150"/>
      <c r="AG57" s="150" t="s">
        <v>499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4465</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335</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157</v>
      </c>
      <c r="D59" s="165"/>
      <c r="E59" s="166">
        <v>8</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335</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315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74">
        <v>14</v>
      </c>
      <c r="B61" s="175" t="s">
        <v>4470</v>
      </c>
      <c r="C61" s="185" t="s">
        <v>4471</v>
      </c>
      <c r="D61" s="176" t="s">
        <v>460</v>
      </c>
      <c r="E61" s="177">
        <v>20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342</v>
      </c>
      <c r="T61" s="180" t="s">
        <v>311</v>
      </c>
      <c r="U61" s="160">
        <v>0</v>
      </c>
      <c r="V61" s="160">
        <f>ROUND(E61*U61,2)</f>
        <v>0</v>
      </c>
      <c r="W61" s="160"/>
      <c r="X61" s="150"/>
      <c r="Y61" s="150"/>
      <c r="Z61" s="150"/>
      <c r="AA61" s="150"/>
      <c r="AB61" s="150"/>
      <c r="AC61" s="150"/>
      <c r="AD61" s="150"/>
      <c r="AE61" s="150"/>
      <c r="AF61" s="150"/>
      <c r="AG61" s="150" t="s">
        <v>499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4472</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335</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130</v>
      </c>
      <c r="D63" s="165"/>
      <c r="E63" s="166">
        <v>20</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335</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315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15</v>
      </c>
      <c r="B65" s="175" t="s">
        <v>4473</v>
      </c>
      <c r="C65" s="185" t="s">
        <v>4474</v>
      </c>
      <c r="D65" s="176" t="s">
        <v>929</v>
      </c>
      <c r="E65" s="177">
        <v>4</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342</v>
      </c>
      <c r="T65" s="180" t="s">
        <v>311</v>
      </c>
      <c r="U65" s="160">
        <v>0</v>
      </c>
      <c r="V65" s="160">
        <f>ROUND(E65*U65,2)</f>
        <v>0</v>
      </c>
      <c r="W65" s="160"/>
      <c r="X65" s="150"/>
      <c r="Y65" s="150"/>
      <c r="Z65" s="150"/>
      <c r="AA65" s="150"/>
      <c r="AB65" s="150"/>
      <c r="AC65" s="150"/>
      <c r="AD65" s="150"/>
      <c r="AE65" s="150"/>
      <c r="AF65" s="150"/>
      <c r="AG65" s="150" t="s">
        <v>499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4475</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335</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142</v>
      </c>
      <c r="D67" s="165"/>
      <c r="E67" s="166">
        <v>4</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335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315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16</v>
      </c>
      <c r="B69" s="175" t="s">
        <v>4476</v>
      </c>
      <c r="C69" s="185" t="s">
        <v>4477</v>
      </c>
      <c r="D69" s="176" t="s">
        <v>929</v>
      </c>
      <c r="E69" s="177">
        <v>55</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342</v>
      </c>
      <c r="T69" s="180" t="s">
        <v>311</v>
      </c>
      <c r="U69" s="160">
        <v>0</v>
      </c>
      <c r="V69" s="160">
        <f>ROUND(E69*U69,2)</f>
        <v>0</v>
      </c>
      <c r="W69" s="160"/>
      <c r="X69" s="150"/>
      <c r="Y69" s="150"/>
      <c r="Z69" s="150"/>
      <c r="AA69" s="150"/>
      <c r="AB69" s="150"/>
      <c r="AC69" s="150"/>
      <c r="AD69" s="150"/>
      <c r="AE69" s="150"/>
      <c r="AF69" s="150"/>
      <c r="AG69" s="150" t="s">
        <v>1963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4437</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335</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2080</v>
      </c>
      <c r="D71" s="165"/>
      <c r="E71" s="166">
        <v>55</v>
      </c>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335</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6"/>
      <c r="D72" s="247"/>
      <c r="E72" s="247"/>
      <c r="F72" s="247"/>
      <c r="G72" s="247"/>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315</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17</v>
      </c>
      <c r="B73" s="175" t="s">
        <v>4478</v>
      </c>
      <c r="C73" s="185" t="s">
        <v>4479</v>
      </c>
      <c r="D73" s="176" t="s">
        <v>460</v>
      </c>
      <c r="E73" s="177">
        <v>580</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342</v>
      </c>
      <c r="T73" s="180" t="s">
        <v>311</v>
      </c>
      <c r="U73" s="160">
        <v>0</v>
      </c>
      <c r="V73" s="160">
        <f>ROUND(E73*U73,2)</f>
        <v>0</v>
      </c>
      <c r="W73" s="160"/>
      <c r="X73" s="150"/>
      <c r="Y73" s="150"/>
      <c r="Z73" s="150"/>
      <c r="AA73" s="150"/>
      <c r="AB73" s="150"/>
      <c r="AC73" s="150"/>
      <c r="AD73" s="150"/>
      <c r="AE73" s="150"/>
      <c r="AF73" s="150"/>
      <c r="AG73" s="150" t="s">
        <v>1963</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4480</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335</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2536</v>
      </c>
      <c r="D75" s="165"/>
      <c r="E75" s="166">
        <v>580</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335</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315</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18</v>
      </c>
      <c r="B77" s="175" t="s">
        <v>4481</v>
      </c>
      <c r="C77" s="185" t="s">
        <v>4482</v>
      </c>
      <c r="D77" s="176" t="s">
        <v>929</v>
      </c>
      <c r="E77" s="177">
        <v>15</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342</v>
      </c>
      <c r="T77" s="180" t="s">
        <v>311</v>
      </c>
      <c r="U77" s="160">
        <v>0</v>
      </c>
      <c r="V77" s="160">
        <f>ROUND(E77*U77,2)</f>
        <v>0</v>
      </c>
      <c r="W77" s="160"/>
      <c r="X77" s="150"/>
      <c r="Y77" s="150"/>
      <c r="Z77" s="150"/>
      <c r="AA77" s="150"/>
      <c r="AB77" s="150"/>
      <c r="AC77" s="150"/>
      <c r="AD77" s="150"/>
      <c r="AE77" s="150"/>
      <c r="AF77" s="150"/>
      <c r="AG77" s="150" t="s">
        <v>1963</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4437</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335</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112</v>
      </c>
      <c r="D79" s="165"/>
      <c r="E79" s="166">
        <v>15</v>
      </c>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335</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6"/>
      <c r="D80" s="247"/>
      <c r="E80" s="247"/>
      <c r="F80" s="247"/>
      <c r="G80" s="247"/>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315</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19</v>
      </c>
      <c r="B81" s="175" t="s">
        <v>4483</v>
      </c>
      <c r="C81" s="185" t="s">
        <v>4484</v>
      </c>
      <c r="D81" s="176" t="s">
        <v>3417</v>
      </c>
      <c r="E81" s="177">
        <v>1</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342</v>
      </c>
      <c r="T81" s="180" t="s">
        <v>311</v>
      </c>
      <c r="U81" s="160">
        <v>0</v>
      </c>
      <c r="V81" s="160">
        <f>ROUND(E81*U81,2)</f>
        <v>0</v>
      </c>
      <c r="W81" s="160"/>
      <c r="X81" s="150"/>
      <c r="Y81" s="150"/>
      <c r="Z81" s="150"/>
      <c r="AA81" s="150"/>
      <c r="AB81" s="150"/>
      <c r="AC81" s="150"/>
      <c r="AD81" s="150"/>
      <c r="AE81" s="150"/>
      <c r="AF81" s="150"/>
      <c r="AG81" s="150" t="s">
        <v>1963</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4485</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335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92</v>
      </c>
      <c r="D83" s="165"/>
      <c r="E83" s="166">
        <v>1</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335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315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20</v>
      </c>
      <c r="B85" s="175" t="s">
        <v>4486</v>
      </c>
      <c r="C85" s="185" t="s">
        <v>4487</v>
      </c>
      <c r="D85" s="176" t="s">
        <v>3417</v>
      </c>
      <c r="E85" s="177">
        <v>1</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342</v>
      </c>
      <c r="T85" s="180" t="s">
        <v>311</v>
      </c>
      <c r="U85" s="160">
        <v>0</v>
      </c>
      <c r="V85" s="160">
        <f>ROUND(E85*U85,2)</f>
        <v>0</v>
      </c>
      <c r="W85" s="160"/>
      <c r="X85" s="150"/>
      <c r="Y85" s="150"/>
      <c r="Z85" s="150"/>
      <c r="AA85" s="150"/>
      <c r="AB85" s="150"/>
      <c r="AC85" s="150"/>
      <c r="AD85" s="150"/>
      <c r="AE85" s="150"/>
      <c r="AF85" s="150"/>
      <c r="AG85" s="150" t="s">
        <v>1963</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4485</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335</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92</v>
      </c>
      <c r="D87" s="165"/>
      <c r="E87" s="166">
        <v>1</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335</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315</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21</v>
      </c>
      <c r="B89" s="175" t="s">
        <v>4488</v>
      </c>
      <c r="C89" s="185" t="s">
        <v>4489</v>
      </c>
      <c r="D89" s="176" t="s">
        <v>3417</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342</v>
      </c>
      <c r="T89" s="180" t="s">
        <v>311</v>
      </c>
      <c r="U89" s="160">
        <v>0</v>
      </c>
      <c r="V89" s="160">
        <f>ROUND(E89*U89,2)</f>
        <v>0</v>
      </c>
      <c r="W89" s="160"/>
      <c r="X89" s="150"/>
      <c r="Y89" s="150"/>
      <c r="Z89" s="150"/>
      <c r="AA89" s="150"/>
      <c r="AB89" s="150"/>
      <c r="AC89" s="150"/>
      <c r="AD89" s="150"/>
      <c r="AE89" s="150"/>
      <c r="AF89" s="150"/>
      <c r="AG89" s="150" t="s">
        <v>1963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4485</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335</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92</v>
      </c>
      <c r="D91" s="165"/>
      <c r="E91" s="166">
        <v>1</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335</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315</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22</v>
      </c>
      <c r="B93" s="175" t="s">
        <v>4490</v>
      </c>
      <c r="C93" s="185" t="s">
        <v>4491</v>
      </c>
      <c r="D93" s="176" t="s">
        <v>3417</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342</v>
      </c>
      <c r="T93" s="180" t="s">
        <v>311</v>
      </c>
      <c r="U93" s="160">
        <v>0</v>
      </c>
      <c r="V93" s="160">
        <f>ROUND(E93*U93,2)</f>
        <v>0</v>
      </c>
      <c r="W93" s="160"/>
      <c r="X93" s="150"/>
      <c r="Y93" s="150"/>
      <c r="Z93" s="150"/>
      <c r="AA93" s="150"/>
      <c r="AB93" s="150"/>
      <c r="AC93" s="150"/>
      <c r="AD93" s="150"/>
      <c r="AE93" s="150"/>
      <c r="AF93" s="150"/>
      <c r="AG93" s="150" t="s">
        <v>1963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4462</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335</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92</v>
      </c>
      <c r="D95" s="165"/>
      <c r="E95" s="166">
        <v>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335</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315</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23</v>
      </c>
      <c r="B97" s="175" t="s">
        <v>4492</v>
      </c>
      <c r="C97" s="185" t="s">
        <v>4493</v>
      </c>
      <c r="D97" s="176" t="s">
        <v>929</v>
      </c>
      <c r="E97" s="177">
        <v>28</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342</v>
      </c>
      <c r="T97" s="180" t="s">
        <v>311</v>
      </c>
      <c r="U97" s="160">
        <v>0</v>
      </c>
      <c r="V97" s="160">
        <f>ROUND(E97*U97,2)</f>
        <v>0</v>
      </c>
      <c r="W97" s="160"/>
      <c r="X97" s="150"/>
      <c r="Y97" s="150"/>
      <c r="Z97" s="150"/>
      <c r="AA97" s="150"/>
      <c r="AB97" s="150"/>
      <c r="AC97" s="150"/>
      <c r="AD97" s="150"/>
      <c r="AE97" s="150"/>
      <c r="AF97" s="150"/>
      <c r="AG97" s="150" t="s">
        <v>1963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4494</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335</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1323</v>
      </c>
      <c r="D99" s="165"/>
      <c r="E99" s="166">
        <v>28</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335</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315</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24</v>
      </c>
      <c r="B101" s="175" t="s">
        <v>4495</v>
      </c>
      <c r="C101" s="185" t="s">
        <v>4496</v>
      </c>
      <c r="D101" s="176" t="s">
        <v>929</v>
      </c>
      <c r="E101" s="177">
        <v>1</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342</v>
      </c>
      <c r="T101" s="180" t="s">
        <v>311</v>
      </c>
      <c r="U101" s="160">
        <v>0</v>
      </c>
      <c r="V101" s="160">
        <f>ROUND(E101*U101,2)</f>
        <v>0</v>
      </c>
      <c r="W101" s="160"/>
      <c r="X101" s="150"/>
      <c r="Y101" s="150"/>
      <c r="Z101" s="150"/>
      <c r="AA101" s="150"/>
      <c r="AB101" s="150"/>
      <c r="AC101" s="150"/>
      <c r="AD101" s="150"/>
      <c r="AE101" s="150"/>
      <c r="AF101" s="150"/>
      <c r="AG101" s="150" t="s">
        <v>1963</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4497</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335</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92</v>
      </c>
      <c r="D103" s="165"/>
      <c r="E103" s="166">
        <v>1</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335</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315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25</v>
      </c>
      <c r="B105" s="175" t="s">
        <v>4498</v>
      </c>
      <c r="C105" s="185" t="s">
        <v>4499</v>
      </c>
      <c r="D105" s="176" t="s">
        <v>929</v>
      </c>
      <c r="E105" s="177">
        <v>1</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342</v>
      </c>
      <c r="T105" s="180" t="s">
        <v>311</v>
      </c>
      <c r="U105" s="160">
        <v>0</v>
      </c>
      <c r="V105" s="160">
        <f>ROUND(E105*U105,2)</f>
        <v>0</v>
      </c>
      <c r="W105" s="160"/>
      <c r="X105" s="150"/>
      <c r="Y105" s="150"/>
      <c r="Z105" s="150"/>
      <c r="AA105" s="150"/>
      <c r="AB105" s="150"/>
      <c r="AC105" s="150"/>
      <c r="AD105" s="150"/>
      <c r="AE105" s="150"/>
      <c r="AF105" s="150"/>
      <c r="AG105" s="150" t="s">
        <v>1963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4500</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335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92</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335</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315</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26</v>
      </c>
      <c r="B109" s="175" t="s">
        <v>4501</v>
      </c>
      <c r="C109" s="185" t="s">
        <v>4502</v>
      </c>
      <c r="D109" s="176" t="s">
        <v>929</v>
      </c>
      <c r="E109" s="177">
        <v>62</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342</v>
      </c>
      <c r="T109" s="180" t="s">
        <v>311</v>
      </c>
      <c r="U109" s="160">
        <v>0</v>
      </c>
      <c r="V109" s="160">
        <f>ROUND(E109*U109,2)</f>
        <v>0</v>
      </c>
      <c r="W109" s="160"/>
      <c r="X109" s="150"/>
      <c r="Y109" s="150"/>
      <c r="Z109" s="150"/>
      <c r="AA109" s="150"/>
      <c r="AB109" s="150"/>
      <c r="AC109" s="150"/>
      <c r="AD109" s="150"/>
      <c r="AE109" s="150"/>
      <c r="AF109" s="150"/>
      <c r="AG109" s="150" t="s">
        <v>1963</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4503</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335</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1374</v>
      </c>
      <c r="D111" s="165"/>
      <c r="E111" s="166">
        <v>62</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335</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315</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27</v>
      </c>
      <c r="B113" s="175" t="s">
        <v>4504</v>
      </c>
      <c r="C113" s="185" t="s">
        <v>4505</v>
      </c>
      <c r="D113" s="176" t="s">
        <v>460</v>
      </c>
      <c r="E113" s="177">
        <v>62</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342</v>
      </c>
      <c r="T113" s="180" t="s">
        <v>311</v>
      </c>
      <c r="U113" s="160">
        <v>0</v>
      </c>
      <c r="V113" s="160">
        <f>ROUND(E113*U113,2)</f>
        <v>0</v>
      </c>
      <c r="W113" s="160"/>
      <c r="X113" s="150"/>
      <c r="Y113" s="150"/>
      <c r="Z113" s="150"/>
      <c r="AA113" s="150"/>
      <c r="AB113" s="150"/>
      <c r="AC113" s="150"/>
      <c r="AD113" s="150"/>
      <c r="AE113" s="150"/>
      <c r="AF113" s="150"/>
      <c r="AG113" s="150" t="s">
        <v>1963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4437</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335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1374</v>
      </c>
      <c r="D115" s="165"/>
      <c r="E115" s="166">
        <v>62</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335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315</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x14ac:dyDescent="0.2">
      <c r="A117" s="168" t="s">
        <v>305</v>
      </c>
      <c r="B117" s="169" t="s">
        <v>122</v>
      </c>
      <c r="C117" s="184" t="s">
        <v>125</v>
      </c>
      <c r="D117" s="170"/>
      <c r="E117" s="171"/>
      <c r="F117" s="172"/>
      <c r="G117" s="172">
        <f>SUMIF(AG118:AG169,"&lt;&gt;NOR",G118:G169)</f>
        <v>0</v>
      </c>
      <c r="H117" s="172"/>
      <c r="I117" s="172">
        <f>SUM(I118:I169)</f>
        <v>0</v>
      </c>
      <c r="J117" s="172"/>
      <c r="K117" s="172">
        <f>SUM(K118:K169)</f>
        <v>0</v>
      </c>
      <c r="L117" s="172"/>
      <c r="M117" s="172">
        <f>SUM(M118:M169)</f>
        <v>0</v>
      </c>
      <c r="N117" s="172"/>
      <c r="O117" s="172">
        <f>SUM(O118:O169)</f>
        <v>0</v>
      </c>
      <c r="P117" s="172"/>
      <c r="Q117" s="172">
        <f>SUM(Q118:Q169)</f>
        <v>0</v>
      </c>
      <c r="R117" s="172"/>
      <c r="S117" s="172"/>
      <c r="T117" s="173"/>
      <c r="U117" s="167"/>
      <c r="V117" s="167">
        <f>SUM(V118:V169)</f>
        <v>0</v>
      </c>
      <c r="W117" s="167"/>
      <c r="AG117" t="s">
        <v>306</v>
      </c>
    </row>
    <row r="118" spans="1:60" outlineLevel="1" x14ac:dyDescent="0.2">
      <c r="A118" s="174">
        <v>28</v>
      </c>
      <c r="B118" s="175" t="s">
        <v>4506</v>
      </c>
      <c r="C118" s="185" t="s">
        <v>4507</v>
      </c>
      <c r="D118" s="176" t="s">
        <v>929</v>
      </c>
      <c r="E118" s="177">
        <v>53</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342</v>
      </c>
      <c r="T118" s="180" t="s">
        <v>311</v>
      </c>
      <c r="U118" s="160">
        <v>0</v>
      </c>
      <c r="V118" s="160">
        <f>ROUND(E118*U118,2)</f>
        <v>0</v>
      </c>
      <c r="W118" s="160"/>
      <c r="X118" s="150"/>
      <c r="Y118" s="150"/>
      <c r="Z118" s="150"/>
      <c r="AA118" s="150"/>
      <c r="AB118" s="150"/>
      <c r="AC118" s="150"/>
      <c r="AD118" s="150"/>
      <c r="AE118" s="150"/>
      <c r="AF118" s="150"/>
      <c r="AG118" s="150" t="s">
        <v>499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4508</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335</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2076</v>
      </c>
      <c r="D120" s="165"/>
      <c r="E120" s="166">
        <v>53</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335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315</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29</v>
      </c>
      <c r="B122" s="175" t="s">
        <v>4509</v>
      </c>
      <c r="C122" s="185" t="s">
        <v>4510</v>
      </c>
      <c r="D122" s="176" t="s">
        <v>929</v>
      </c>
      <c r="E122" s="177">
        <v>26</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342</v>
      </c>
      <c r="T122" s="180" t="s">
        <v>311</v>
      </c>
      <c r="U122" s="160">
        <v>0</v>
      </c>
      <c r="V122" s="160">
        <f>ROUND(E122*U122,2)</f>
        <v>0</v>
      </c>
      <c r="W122" s="160"/>
      <c r="X122" s="150"/>
      <c r="Y122" s="150"/>
      <c r="Z122" s="150"/>
      <c r="AA122" s="150"/>
      <c r="AB122" s="150"/>
      <c r="AC122" s="150"/>
      <c r="AD122" s="150"/>
      <c r="AE122" s="150"/>
      <c r="AF122" s="150"/>
      <c r="AG122" s="150" t="s">
        <v>499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4511</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335</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1973</v>
      </c>
      <c r="D124" s="165"/>
      <c r="E124" s="166">
        <v>26</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335</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315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4">
        <v>30</v>
      </c>
      <c r="B126" s="175" t="s">
        <v>4512</v>
      </c>
      <c r="C126" s="185" t="s">
        <v>4513</v>
      </c>
      <c r="D126" s="176" t="s">
        <v>460</v>
      </c>
      <c r="E126" s="177">
        <v>1060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342</v>
      </c>
      <c r="T126" s="180" t="s">
        <v>311</v>
      </c>
      <c r="U126" s="160">
        <v>0</v>
      </c>
      <c r="V126" s="160">
        <f>ROUND(E126*U126,2)</f>
        <v>0</v>
      </c>
      <c r="W126" s="160"/>
      <c r="X126" s="150"/>
      <c r="Y126" s="150"/>
      <c r="Z126" s="150"/>
      <c r="AA126" s="150"/>
      <c r="AB126" s="150"/>
      <c r="AC126" s="150"/>
      <c r="AD126" s="150"/>
      <c r="AE126" s="150"/>
      <c r="AF126" s="150"/>
      <c r="AG126" s="150" t="s">
        <v>499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4514</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335</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4515</v>
      </c>
      <c r="D128" s="165"/>
      <c r="E128" s="166">
        <v>1060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335</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315</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4">
        <v>31</v>
      </c>
      <c r="B130" s="175" t="s">
        <v>4516</v>
      </c>
      <c r="C130" s="185" t="s">
        <v>4517</v>
      </c>
      <c r="D130" s="176" t="s">
        <v>460</v>
      </c>
      <c r="E130" s="177">
        <v>80</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342</v>
      </c>
      <c r="T130" s="180" t="s">
        <v>311</v>
      </c>
      <c r="U130" s="160">
        <v>0</v>
      </c>
      <c r="V130" s="160">
        <f>ROUND(E130*U130,2)</f>
        <v>0</v>
      </c>
      <c r="W130" s="160"/>
      <c r="X130" s="150"/>
      <c r="Y130" s="150"/>
      <c r="Z130" s="150"/>
      <c r="AA130" s="150"/>
      <c r="AB130" s="150"/>
      <c r="AC130" s="150"/>
      <c r="AD130" s="150"/>
      <c r="AE130" s="150"/>
      <c r="AF130" s="150"/>
      <c r="AG130" s="150" t="s">
        <v>499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4518</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335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4358</v>
      </c>
      <c r="D132" s="165"/>
      <c r="E132" s="166">
        <v>80</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335</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315</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32</v>
      </c>
      <c r="B134" s="175" t="s">
        <v>4519</v>
      </c>
      <c r="C134" s="185" t="s">
        <v>4520</v>
      </c>
      <c r="D134" s="176" t="s">
        <v>1339</v>
      </c>
      <c r="E134" s="177">
        <v>16</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342</v>
      </c>
      <c r="T134" s="180" t="s">
        <v>311</v>
      </c>
      <c r="U134" s="160">
        <v>0</v>
      </c>
      <c r="V134" s="160">
        <f>ROUND(E134*U134,2)</f>
        <v>0</v>
      </c>
      <c r="W134" s="160"/>
      <c r="X134" s="150"/>
      <c r="Y134" s="150"/>
      <c r="Z134" s="150"/>
      <c r="AA134" s="150"/>
      <c r="AB134" s="150"/>
      <c r="AC134" s="150"/>
      <c r="AD134" s="150"/>
      <c r="AE134" s="150"/>
      <c r="AF134" s="150"/>
      <c r="AG134" s="150" t="s">
        <v>499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4449</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335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114</v>
      </c>
      <c r="D136" s="165"/>
      <c r="E136" s="166">
        <v>16</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335</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315</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33</v>
      </c>
      <c r="B138" s="175" t="s">
        <v>4521</v>
      </c>
      <c r="C138" s="185" t="s">
        <v>4522</v>
      </c>
      <c r="D138" s="176" t="s">
        <v>1339</v>
      </c>
      <c r="E138" s="177">
        <v>16</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342</v>
      </c>
      <c r="T138" s="180" t="s">
        <v>311</v>
      </c>
      <c r="U138" s="160">
        <v>0</v>
      </c>
      <c r="V138" s="160">
        <f>ROUND(E138*U138,2)</f>
        <v>0</v>
      </c>
      <c r="W138" s="160"/>
      <c r="X138" s="150"/>
      <c r="Y138" s="150"/>
      <c r="Z138" s="150"/>
      <c r="AA138" s="150"/>
      <c r="AB138" s="150"/>
      <c r="AC138" s="150"/>
      <c r="AD138" s="150"/>
      <c r="AE138" s="150"/>
      <c r="AF138" s="150"/>
      <c r="AG138" s="150" t="s">
        <v>499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4523</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335</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114</v>
      </c>
      <c r="D140" s="165"/>
      <c r="E140" s="166">
        <v>16</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335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315</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34</v>
      </c>
      <c r="B142" s="175" t="s">
        <v>4524</v>
      </c>
      <c r="C142" s="185" t="s">
        <v>4525</v>
      </c>
      <c r="D142" s="176" t="s">
        <v>1339</v>
      </c>
      <c r="E142" s="177">
        <v>16</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342</v>
      </c>
      <c r="T142" s="180" t="s">
        <v>311</v>
      </c>
      <c r="U142" s="160">
        <v>0</v>
      </c>
      <c r="V142" s="160">
        <f>ROUND(E142*U142,2)</f>
        <v>0</v>
      </c>
      <c r="W142" s="160"/>
      <c r="X142" s="150"/>
      <c r="Y142" s="150"/>
      <c r="Z142" s="150"/>
      <c r="AA142" s="150"/>
      <c r="AB142" s="150"/>
      <c r="AC142" s="150"/>
      <c r="AD142" s="150"/>
      <c r="AE142" s="150"/>
      <c r="AF142" s="150"/>
      <c r="AG142" s="150" t="s">
        <v>499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4523</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335</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114</v>
      </c>
      <c r="D144" s="165"/>
      <c r="E144" s="166">
        <v>16</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335</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315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35</v>
      </c>
      <c r="B146" s="175" t="s">
        <v>4526</v>
      </c>
      <c r="C146" s="185" t="s">
        <v>4527</v>
      </c>
      <c r="D146" s="176" t="s">
        <v>1339</v>
      </c>
      <c r="E146" s="177">
        <v>16</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342</v>
      </c>
      <c r="T146" s="180" t="s">
        <v>311</v>
      </c>
      <c r="U146" s="160">
        <v>0</v>
      </c>
      <c r="V146" s="160">
        <f>ROUND(E146*U146,2)</f>
        <v>0</v>
      </c>
      <c r="W146" s="160"/>
      <c r="X146" s="150"/>
      <c r="Y146" s="150"/>
      <c r="Z146" s="150"/>
      <c r="AA146" s="150"/>
      <c r="AB146" s="150"/>
      <c r="AC146" s="150"/>
      <c r="AD146" s="150"/>
      <c r="AE146" s="150"/>
      <c r="AF146" s="150"/>
      <c r="AG146" s="150" t="s">
        <v>499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4523</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335</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114</v>
      </c>
      <c r="D148" s="165"/>
      <c r="E148" s="166">
        <v>16</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335</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315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36</v>
      </c>
      <c r="B150" s="175" t="s">
        <v>4528</v>
      </c>
      <c r="C150" s="185" t="s">
        <v>4529</v>
      </c>
      <c r="D150" s="176" t="s">
        <v>1339</v>
      </c>
      <c r="E150" s="177">
        <v>16</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342</v>
      </c>
      <c r="T150" s="180" t="s">
        <v>311</v>
      </c>
      <c r="U150" s="160">
        <v>0</v>
      </c>
      <c r="V150" s="160">
        <f>ROUND(E150*U150,2)</f>
        <v>0</v>
      </c>
      <c r="W150" s="160"/>
      <c r="X150" s="150"/>
      <c r="Y150" s="150"/>
      <c r="Z150" s="150"/>
      <c r="AA150" s="150"/>
      <c r="AB150" s="150"/>
      <c r="AC150" s="150"/>
      <c r="AD150" s="150"/>
      <c r="AE150" s="150"/>
      <c r="AF150" s="150"/>
      <c r="AG150" s="150" t="s">
        <v>499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4523</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335</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114</v>
      </c>
      <c r="D152" s="165"/>
      <c r="E152" s="166">
        <v>16</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335</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315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33.75" outlineLevel="1" x14ac:dyDescent="0.2">
      <c r="A154" s="174">
        <v>37</v>
      </c>
      <c r="B154" s="175" t="s">
        <v>4530</v>
      </c>
      <c r="C154" s="185" t="s">
        <v>4531</v>
      </c>
      <c r="D154" s="176" t="s">
        <v>929</v>
      </c>
      <c r="E154" s="177">
        <v>31</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c r="S154" s="179" t="s">
        <v>342</v>
      </c>
      <c r="T154" s="180" t="s">
        <v>311</v>
      </c>
      <c r="U154" s="160">
        <v>0</v>
      </c>
      <c r="V154" s="160">
        <f>ROUND(E154*U154,2)</f>
        <v>0</v>
      </c>
      <c r="W154" s="160"/>
      <c r="X154" s="150"/>
      <c r="Y154" s="150"/>
      <c r="Z154" s="150"/>
      <c r="AA154" s="150"/>
      <c r="AB154" s="150"/>
      <c r="AC154" s="150"/>
      <c r="AD154" s="150"/>
      <c r="AE154" s="150"/>
      <c r="AF154" s="150"/>
      <c r="AG154" s="150" t="s">
        <v>1963</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4511</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335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1998</v>
      </c>
      <c r="D156" s="165"/>
      <c r="E156" s="166">
        <v>31</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335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315</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4">
        <v>38</v>
      </c>
      <c r="B158" s="175" t="s">
        <v>4532</v>
      </c>
      <c r="C158" s="185" t="s">
        <v>4533</v>
      </c>
      <c r="D158" s="176" t="s">
        <v>929</v>
      </c>
      <c r="E158" s="177">
        <v>14</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342</v>
      </c>
      <c r="T158" s="180" t="s">
        <v>311</v>
      </c>
      <c r="U158" s="160">
        <v>0</v>
      </c>
      <c r="V158" s="160">
        <f>ROUND(E158*U158,2)</f>
        <v>0</v>
      </c>
      <c r="W158" s="160"/>
      <c r="X158" s="150"/>
      <c r="Y158" s="150"/>
      <c r="Z158" s="150"/>
      <c r="AA158" s="150"/>
      <c r="AB158" s="150"/>
      <c r="AC158" s="150"/>
      <c r="AD158" s="150"/>
      <c r="AE158" s="150"/>
      <c r="AF158" s="150"/>
      <c r="AG158" s="150" t="s">
        <v>1963</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4511</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335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110</v>
      </c>
      <c r="D160" s="165"/>
      <c r="E160" s="166">
        <v>14</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335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315</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39</v>
      </c>
      <c r="B162" s="175" t="s">
        <v>4534</v>
      </c>
      <c r="C162" s="185" t="s">
        <v>4535</v>
      </c>
      <c r="D162" s="176" t="s">
        <v>929</v>
      </c>
      <c r="E162" s="177">
        <v>8</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342</v>
      </c>
      <c r="T162" s="180" t="s">
        <v>311</v>
      </c>
      <c r="U162" s="160">
        <v>0</v>
      </c>
      <c r="V162" s="160">
        <f>ROUND(E162*U162,2)</f>
        <v>0</v>
      </c>
      <c r="W162" s="160"/>
      <c r="X162" s="150"/>
      <c r="Y162" s="150"/>
      <c r="Z162" s="150"/>
      <c r="AA162" s="150"/>
      <c r="AB162" s="150"/>
      <c r="AC162" s="150"/>
      <c r="AD162" s="150"/>
      <c r="AE162" s="150"/>
      <c r="AF162" s="150"/>
      <c r="AG162" s="150" t="s">
        <v>1963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4511</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335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157</v>
      </c>
      <c r="D164" s="165"/>
      <c r="E164" s="166">
        <v>8</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335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315</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40</v>
      </c>
      <c r="B166" s="175" t="s">
        <v>4536</v>
      </c>
      <c r="C166" s="185" t="s">
        <v>4537</v>
      </c>
      <c r="D166" s="176" t="s">
        <v>929</v>
      </c>
      <c r="E166" s="177">
        <v>53</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342</v>
      </c>
      <c r="T166" s="180" t="s">
        <v>311</v>
      </c>
      <c r="U166" s="160">
        <v>0</v>
      </c>
      <c r="V166" s="160">
        <f>ROUND(E166*U166,2)</f>
        <v>0</v>
      </c>
      <c r="W166" s="160"/>
      <c r="X166" s="150"/>
      <c r="Y166" s="150"/>
      <c r="Z166" s="150"/>
      <c r="AA166" s="150"/>
      <c r="AB166" s="150"/>
      <c r="AC166" s="150"/>
      <c r="AD166" s="150"/>
      <c r="AE166" s="150"/>
      <c r="AF166" s="150"/>
      <c r="AG166" s="150" t="s">
        <v>1963</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4508</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335</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2076</v>
      </c>
      <c r="D168" s="165"/>
      <c r="E168" s="166">
        <v>53</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335</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315</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x14ac:dyDescent="0.2">
      <c r="A170" s="5"/>
      <c r="B170" s="6"/>
      <c r="C170" s="187"/>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3"/>
      <c r="B171" s="154" t="s">
        <v>29</v>
      </c>
      <c r="C171" s="188"/>
      <c r="D171" s="155"/>
      <c r="E171" s="156"/>
      <c r="F171" s="156"/>
      <c r="G171" s="183">
        <f>G8+G117</f>
        <v>0</v>
      </c>
      <c r="H171" s="5"/>
      <c r="I171" s="5"/>
      <c r="J171" s="5"/>
      <c r="K171" s="5"/>
      <c r="L171" s="5"/>
      <c r="M171" s="5"/>
      <c r="N171" s="5"/>
      <c r="O171" s="5"/>
      <c r="P171" s="5"/>
      <c r="Q171" s="5"/>
      <c r="R171" s="5"/>
      <c r="S171" s="5"/>
      <c r="T171" s="5"/>
      <c r="U171" s="5"/>
      <c r="V171" s="5"/>
      <c r="W171" s="5"/>
      <c r="AE171">
        <f>SUMIF(L7:L169,AE170,G7:G169)</f>
        <v>0</v>
      </c>
      <c r="AF171">
        <f>SUMIF(L7:L169,AF170,G7:G169)</f>
        <v>0</v>
      </c>
      <c r="AG171" t="s">
        <v>354</v>
      </c>
    </row>
    <row r="172" spans="1:60" x14ac:dyDescent="0.2">
      <c r="A172" s="261" t="s">
        <v>1295</v>
      </c>
      <c r="B172" s="261"/>
      <c r="C172" s="187"/>
      <c r="D172" s="8"/>
      <c r="E172" s="5"/>
      <c r="F172" s="5"/>
      <c r="G172" s="5"/>
      <c r="H172" s="5"/>
      <c r="I172" s="5"/>
      <c r="J172" s="5"/>
      <c r="K172" s="5"/>
      <c r="L172" s="5"/>
      <c r="M172" s="5"/>
      <c r="N172" s="5"/>
      <c r="O172" s="5"/>
      <c r="P172" s="5"/>
      <c r="Q172" s="5"/>
      <c r="R172" s="5"/>
      <c r="S172" s="5"/>
      <c r="T172" s="5"/>
      <c r="U172" s="5"/>
      <c r="V172" s="5"/>
      <c r="W172" s="5"/>
    </row>
    <row r="173" spans="1:60" x14ac:dyDescent="0.2">
      <c r="A173" s="5"/>
      <c r="B173" s="6" t="s">
        <v>1296</v>
      </c>
      <c r="C173" s="187" t="s">
        <v>1297</v>
      </c>
      <c r="D173" s="8"/>
      <c r="E173" s="5"/>
      <c r="F173" s="5"/>
      <c r="G173" s="5"/>
      <c r="H173" s="5"/>
      <c r="I173" s="5"/>
      <c r="J173" s="5"/>
      <c r="K173" s="5"/>
      <c r="L173" s="5"/>
      <c r="M173" s="5"/>
      <c r="N173" s="5"/>
      <c r="O173" s="5"/>
      <c r="P173" s="5"/>
      <c r="Q173" s="5"/>
      <c r="R173" s="5"/>
      <c r="S173" s="5"/>
      <c r="T173" s="5"/>
      <c r="U173" s="5"/>
      <c r="V173" s="5"/>
      <c r="W173" s="5"/>
      <c r="AG173" t="s">
        <v>1298</v>
      </c>
    </row>
    <row r="174" spans="1:60" x14ac:dyDescent="0.2">
      <c r="A174" s="5"/>
      <c r="B174" s="6" t="s">
        <v>1299</v>
      </c>
      <c r="C174" s="187" t="s">
        <v>1300</v>
      </c>
      <c r="D174" s="8"/>
      <c r="E174" s="5"/>
      <c r="F174" s="5"/>
      <c r="G174" s="5"/>
      <c r="H174" s="5"/>
      <c r="I174" s="5"/>
      <c r="J174" s="5"/>
      <c r="K174" s="5"/>
      <c r="L174" s="5"/>
      <c r="M174" s="5"/>
      <c r="N174" s="5"/>
      <c r="O174" s="5"/>
      <c r="P174" s="5"/>
      <c r="Q174" s="5"/>
      <c r="R174" s="5"/>
      <c r="S174" s="5"/>
      <c r="T174" s="5"/>
      <c r="U174" s="5"/>
      <c r="V174" s="5"/>
      <c r="W174" s="5"/>
      <c r="AG174" t="s">
        <v>1301</v>
      </c>
    </row>
    <row r="175" spans="1:60" x14ac:dyDescent="0.2">
      <c r="A175" s="5"/>
      <c r="B175" s="6"/>
      <c r="C175" s="187" t="s">
        <v>1302</v>
      </c>
      <c r="D175" s="8"/>
      <c r="E175" s="5"/>
      <c r="F175" s="5"/>
      <c r="G175" s="5"/>
      <c r="H175" s="5"/>
      <c r="I175" s="5"/>
      <c r="J175" s="5"/>
      <c r="K175" s="5"/>
      <c r="L175" s="5"/>
      <c r="M175" s="5"/>
      <c r="N175" s="5"/>
      <c r="O175" s="5"/>
      <c r="P175" s="5"/>
      <c r="Q175" s="5"/>
      <c r="R175" s="5"/>
      <c r="S175" s="5"/>
      <c r="T175" s="5"/>
      <c r="U175" s="5"/>
      <c r="V175" s="5"/>
      <c r="W175" s="5"/>
      <c r="AG175" t="s">
        <v>1303</v>
      </c>
    </row>
    <row r="176" spans="1:60" x14ac:dyDescent="0.2">
      <c r="A176" s="5"/>
      <c r="B176" s="6"/>
      <c r="C176" s="187"/>
      <c r="D176" s="8"/>
      <c r="E176" s="5"/>
      <c r="F176" s="5"/>
      <c r="G176" s="5"/>
      <c r="H176" s="5"/>
      <c r="I176" s="5"/>
      <c r="J176" s="5"/>
      <c r="K176" s="5"/>
      <c r="L176" s="5"/>
      <c r="M176" s="5"/>
      <c r="N176" s="5"/>
      <c r="O176" s="5"/>
      <c r="P176" s="5"/>
      <c r="Q176" s="5"/>
      <c r="R176" s="5"/>
      <c r="S176" s="5"/>
      <c r="T176" s="5"/>
      <c r="U176" s="5"/>
      <c r="V176" s="5"/>
      <c r="W176" s="5"/>
    </row>
    <row r="177" spans="3:33" x14ac:dyDescent="0.2">
      <c r="C177" s="189"/>
      <c r="D177" s="141"/>
      <c r="AG177" t="s">
        <v>355</v>
      </c>
    </row>
    <row r="178" spans="3:33" x14ac:dyDescent="0.2">
      <c r="D178" s="141"/>
    </row>
    <row r="179" spans="3:33" x14ac:dyDescent="0.2">
      <c r="D179" s="141"/>
    </row>
    <row r="180" spans="3:33" x14ac:dyDescent="0.2">
      <c r="D180" s="141"/>
    </row>
    <row r="181" spans="3:33" x14ac:dyDescent="0.2">
      <c r="D181" s="141"/>
    </row>
    <row r="182" spans="3:33" x14ac:dyDescent="0.2">
      <c r="D182" s="141"/>
    </row>
    <row r="183" spans="3:33" x14ac:dyDescent="0.2">
      <c r="D183" s="141"/>
    </row>
    <row r="184" spans="3:33" x14ac:dyDescent="0.2">
      <c r="D184" s="141"/>
    </row>
    <row r="185" spans="3:33" x14ac:dyDescent="0.2">
      <c r="D185" s="141"/>
    </row>
    <row r="186" spans="3:33" x14ac:dyDescent="0.2">
      <c r="D186" s="141"/>
    </row>
    <row r="187" spans="3:33" x14ac:dyDescent="0.2">
      <c r="D187" s="141"/>
    </row>
    <row r="188" spans="3:33" x14ac:dyDescent="0.2">
      <c r="D188" s="141"/>
    </row>
    <row r="189" spans="3:33" x14ac:dyDescent="0.2">
      <c r="D189" s="141"/>
    </row>
    <row r="190" spans="3:33" x14ac:dyDescent="0.2">
      <c r="D190" s="141"/>
    </row>
    <row r="191" spans="3:33" x14ac:dyDescent="0.2">
      <c r="D191" s="141"/>
    </row>
    <row r="192" spans="3:33"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5">
    <mergeCell ref="A172:B172"/>
    <mergeCell ref="C12:G12"/>
    <mergeCell ref="C16:G16"/>
    <mergeCell ref="C20:G20"/>
    <mergeCell ref="C24:G24"/>
    <mergeCell ref="C28:G28"/>
    <mergeCell ref="C52:G52"/>
    <mergeCell ref="A1:G1"/>
    <mergeCell ref="C2:G2"/>
    <mergeCell ref="C3:G3"/>
    <mergeCell ref="C4:G4"/>
    <mergeCell ref="C32:G32"/>
    <mergeCell ref="C36:G36"/>
    <mergeCell ref="C40:G40"/>
    <mergeCell ref="C44:G44"/>
    <mergeCell ref="C48:G48"/>
    <mergeCell ref="C100:G100"/>
    <mergeCell ref="C56:G56"/>
    <mergeCell ref="C60:G60"/>
    <mergeCell ref="C64:G64"/>
    <mergeCell ref="C68:G68"/>
    <mergeCell ref="C72:G72"/>
    <mergeCell ref="C76:G76"/>
    <mergeCell ref="C80:G80"/>
    <mergeCell ref="C84:G84"/>
    <mergeCell ref="C88:G88"/>
    <mergeCell ref="C92:G92"/>
    <mergeCell ref="C96:G96"/>
    <mergeCell ref="C149:G149"/>
    <mergeCell ref="C104:G104"/>
    <mergeCell ref="C108:G108"/>
    <mergeCell ref="C112:G112"/>
    <mergeCell ref="C116:G116"/>
    <mergeCell ref="C121:G121"/>
    <mergeCell ref="C125:G125"/>
    <mergeCell ref="C129:G129"/>
    <mergeCell ref="C133:G133"/>
    <mergeCell ref="C137:G137"/>
    <mergeCell ref="C141:G141"/>
    <mergeCell ref="C145:G145"/>
    <mergeCell ref="C153:G153"/>
    <mergeCell ref="C157:G157"/>
    <mergeCell ref="C161:G161"/>
    <mergeCell ref="C165:G165"/>
    <mergeCell ref="C169:G16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rB4JpO5R59YFESWaXWiMezzsxL0=</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s6vMfcKdaCQj2xpSXIfmfvyDxlg=</DigestValue>
    </Reference>
  </SignedInfo>
  <SignatureValue>Y9jlPglYNN5NPOLOXJT3Ddh9nHoh5nHHMGMYV0JSNj/CMXKe+45P5XxzMdxfLhXM8kLkU/lHLvTN
mSrDTSRKjFQf/W6R5UjDfErbI5M0qCq6jhRaQbEJHFAAUWQwuAiZkddx3J9Y1GTnNfi1vSz12oKq
ovc7fibJWTEIVnJTt0MZvBVV2d0+zmbPU/wCN3qnnwjIcCpGsijBtONE2ucMlusyqtnQSvwOWjkI
TEBUTEepkmIZXmAdoPQk1I8Rn1+6FoCEA7sB6eb71CgTwd/+5oIjWbuEHW2V45wjzhXcevlm8ZNi
pttE3193+M9JxidERW3noeyn0It7DtxfpvA4vA==</SignatureValue>
  <KeyInfo>
    <X509Data>
      <X509Certificate>MIIH1jCCBr6gAwIBAgIDJqEgMA0GCSqGSIb3DQEBCwUAMF8xCzAJBgNVBAYTAkNaMSwwKgYDVQQK
DCPEjGVza8OhIHBvxaF0YSwgcy5wLiBbScSMIDQ3MTE0OTgzXTEiMCAGA1UEAxMZUG9zdFNpZ251
bSBRdWFsaWZpZWQgQ0EgMjAeFw0xNzA5MDUwNzExMjJaFw0xODA5MjUwNzExMjJaMIHLMQswCQYD
VQQGEwJDWjEXMBUGA1UEYRMOTlRSQ1otNjUyNjk3MDUxMDAuBgNVBAoMJ0Zha3VsdG7DrSBuZW1v
Y25pY2UgQnJubyBbScSMIDY1MjY5NzA1XTEMMAoGA1UECxMDNDY4MSUwIwYDVQQDDBxNZ3IuIEth
dGXFmWluYSBMw6Fuw63EjWtvdsOhMRYwFAYDVQQEDA1Mw6Fuw63EjWtvdsOhMRIwEAYDVQQqDAlL
YXRlxZlpbmExEDAOBgNVBAUTB1A1NjM2MjcwggEiMA0GCSqGSIb3DQEBAQUAA4IBDwAwggEKAoIB
AQDWwviC9zvduSLQbNEcQynjJWQvG4RdrsMF1HCz7wBCEq2lTWbJ2IRGI0zJviw+qQRqtpWBsf+f
I5Mdp2u60RcBcJQUXTMVp77FHuqRdbHVcTOUT48HXDT3gE4X+gV8L9zO3Bq6p70n1HWGUKLFrUUY
wUUE7/hUmipDcxjrPP1s1BQoHOZ8EB+LzDoTQGdqCMkOqGtHu3j6hratJi4vMMkREVcZXdZKhCt/
g6EwLUS2UPLJf1iKoBemt8X7QTrYTkxepzmZFZ30Z8VH0+vR24OGZZAOTVW4ftOPPpG0bkdkDJs9
jv7Psz/C8tWCvkE8XCOvKprNHJyVIZSWiD6VRF+JAgMBAAGjggQsMIIEKDBNBgNVHREERjBEgRxM
YW5pY2tvdmEuS2F0ZXJpbmFAZm5icm5vLmN6oBkGCSsGAQQB3BkCAaAMEwoxOTYyNjk2NjU5oAkG
A1UEDaACEwAwCQYDVR0TBAIwADCCASsGA1UdIASCASIwggEeMIIBDwYIZ4EGAQQBEWQwggEBMIHY
BggrBgEFBQcCAjCByxqByFRlbnRvIGt2YWxpZmlrb3ZhbnkgY2VydGlmaWthdCBwcm8gZWxla3Ry
b25pY2t5IHBvZHBpcyBieWwgdnlkYW4gdiBzb3VsYWR1IHMgbmFyaXplbmltIEVVIGMuIDkxMC8y
MDE0LlRoaXMgaXMgYSBxdWFsaWZpZWQgY2VydGlmaWNhdGUgZm9yIGVsZWN0cm9uaWMgc2lnbmF0
dXJlIGFjY29yZGluZyB0byBSZWd1bGF0aW9uIChFVSkgTm8gOTEwLzIwMTQuMCQGCCsGAQUFBwIB
FhhodHRwOi8vd3d3LnBvc3RzaWdudW0uY3owCQYHBACL7EABADCBmwYIKwYBBQUHAQMEgY4wgYsw
CAYGBACORgEBMGoGBgQAjkYBBTBgMC4WKGh0dHBzOi8vd3d3LnBvc3RzaWdudW0uY3ovcGRzL3Bk
c19lbi5wZGYTAmVuMC4WKGh0dHBzOi8vd3d3LnBvc3RzaWdudW0uY3ovcGRzL3Bkc19jcy5wZGYT
AmNzMBMGBgQAjkYBBjAJBgcEAI5GAQYBMIH6BggrBgEFBQcBAQSB7TCB6jA7BggrBgEFBQcwAoYv
aHR0cDovL3d3dy5wb3N0c2lnbnVtLmN6L2NydC9wc3F1YWxpZmllZGNhMi5jcnQwPAYIKwYBBQUH
MAKGMGh0dHA6Ly93d3cyLnBvc3RzaWdudW0uY3ovY3J0L3BzcXVhbGlmaWVkY2EyLmNydDA7Bggr
BgEFBQcwAoYvaHR0cDovL3Bvc3RzaWdudW0udHRjLmN6L2NydC9wc3F1YWxpZmllZGNhMi5jcnQw
MAYIKwYBBQUHMAGGJGh0dHA6Ly9vY3NwLnBvc3RzaWdudW0uY3ovT0NTUC9RQ0EyLzAOBgNVHQ8B
Af8EBAMCBeAwHwYDVR0jBBgwFoAUiehM34smOT7XJC4SDnrn5ifl1pcwgbEGA1UdHwSBqTCBpjA1
oDOgMYYvaHR0cDovL3d3dy5wb3N0c2lnbnVtLmN6L2NybC9wc3F1YWxpZmllZGNhMi5jcmwwNqA0
oDKGMGh0dHA6Ly93d3cyLnBvc3RzaWdudW0uY3ovY3JsL3BzcXVhbGlmaWVkY2EyLmNybDA1oDOg
MYYvaHR0cDovL3Bvc3RzaWdudW0udHRjLmN6L2NybC9wc3F1YWxpZmllZGNhMi5jcmwwHQYDVR0O
BBYEFKDhxTQhp0AE/YJQISml3y96RnBnMA0GCSqGSIb3DQEBCwUAA4IBAQCJwvkwqQnTnBQOIdYj
XUlrT30gbVp187DU4xZqUBlW/OdO3VMq4SF0DMGdEPVJdMeB42naGEIBgpBIMq4iYflqvH8OghMf
Py2fafIFcuvvCCXIVDjAC7OZ5vjyOzC9SVL7qTkA2dw8g3NbdkndTS37w/2NVxB1ELV/qSCXJTt5
kzF7h5bQ21jKk9xTbMgoBl8PozqIRj4rbpKuq0cr1GGRZqObWcAu0as3iJcn0vbJCnqua6JI4IW4
/3ZCoI2MoDPJbNrWm28vuIQUV1Jk3wZoF6u5sJte7Q2ViUfBW9GilWQVjSNQ05er7yzlomnSIgvO
cGyFhNfs2aWOjRbC/sUw</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C8JC+nw5Gvu9+iNUkGhCFC+6Hqw=</DigestValue>
      </Reference>
      <Reference URI="/xl/comments1.xml?ContentType=application/vnd.openxmlformats-officedocument.spreadsheetml.comments+xml">
        <DigestMethod Algorithm="http://www.w3.org/2000/09/xmldsig#sha1"/>
        <DigestValue>4WtziOakQW7qo4s40jouy20VgS8=</DigestValue>
      </Reference>
      <Reference URI="/xl/printerSettings/printerSettings2.bin?ContentType=application/vnd.openxmlformats-officedocument.spreadsheetml.printerSettings">
        <DigestMethod Algorithm="http://www.w3.org/2000/09/xmldsig#sha1"/>
        <DigestValue>prPT9Kgslf0/W1mqFWIh6DZzhG4=</DigestValue>
      </Reference>
      <Reference URI="/xl/externalLinks/externalLink1.xml?ContentType=application/vnd.openxmlformats-officedocument.spreadsheetml.externalLink+xml">
        <DigestMethod Algorithm="http://www.w3.org/2000/09/xmldsig#sha1"/>
        <DigestValue>f41WmMRPNrTq4i/rtM7Zo5ycw/8=</DigestValue>
      </Reference>
      <Reference URI="/xl/printerSettings/printerSettings10.bin?ContentType=application/vnd.openxmlformats-officedocument.spreadsheetml.printerSettings">
        <DigestMethod Algorithm="http://www.w3.org/2000/09/xmldsig#sha1"/>
        <DigestValue>C8JC+nw5Gvu9+iNUkGhCFC+6Hqw=</DigestValue>
      </Reference>
      <Reference URI="/xl/printerSettings/printerSettings1.bin?ContentType=application/vnd.openxmlformats-officedocument.spreadsheetml.printerSettings">
        <DigestMethod Algorithm="http://www.w3.org/2000/09/xmldsig#sha1"/>
        <DigestValue>n5+TOBy9d9JLkkSVv5VdAu/SbsE=</DigestValue>
      </Reference>
      <Reference URI="/xl/worksheets/sheet7.xml?ContentType=application/vnd.openxmlformats-officedocument.spreadsheetml.worksheet+xml">
        <DigestMethod Algorithm="http://www.w3.org/2000/09/xmldsig#sha1"/>
        <DigestValue>03TcLvWEWRtURxKFNllXXDzZBzE=</DigestValue>
      </Reference>
      <Reference URI="/xl/worksheets/sheet8.xml?ContentType=application/vnd.openxmlformats-officedocument.spreadsheetml.worksheet+xml">
        <DigestMethod Algorithm="http://www.w3.org/2000/09/xmldsig#sha1"/>
        <DigestValue>tfL92OlHa6hLTGje+z9dkQJ18dk=</DigestValue>
      </Reference>
      <Reference URI="/xl/worksheets/sheet6.xml?ContentType=application/vnd.openxmlformats-officedocument.spreadsheetml.worksheet+xml">
        <DigestMethod Algorithm="http://www.w3.org/2000/09/xmldsig#sha1"/>
        <DigestValue>h1zqY4PAkbd6tw5tqSDmfWNIe8w=</DigestValue>
      </Reference>
      <Reference URI="/xl/styles.xml?ContentType=application/vnd.openxmlformats-officedocument.spreadsheetml.styles+xml">
        <DigestMethod Algorithm="http://www.w3.org/2000/09/xmldsig#sha1"/>
        <DigestValue>F93zCElsDnsfOy2b/sJPWRbN/9w=</DigestValue>
      </Reference>
      <Reference URI="/xl/printerSettings/printerSettings3.bin?ContentType=application/vnd.openxmlformats-officedocument.spreadsheetml.printerSettings">
        <DigestMethod Algorithm="http://www.w3.org/2000/09/xmldsig#sha1"/>
        <DigestValue>fsz/DzuxNsUcIl5vy6ow1K2LRgg=</DigestValue>
      </Reference>
      <Reference URI="/xl/printerSettings/printerSettings9.bin?ContentType=application/vnd.openxmlformats-officedocument.spreadsheetml.printerSettings">
        <DigestMethod Algorithm="http://www.w3.org/2000/09/xmldsig#sha1"/>
        <DigestValue>C8JC+nw5Gvu9+iNUkGhCFC+6Hqw=</DigestValue>
      </Reference>
      <Reference URI="/xl/printerSettings/printerSettings8.bin?ContentType=application/vnd.openxmlformats-officedocument.spreadsheetml.printerSettings">
        <DigestMethod Algorithm="http://www.w3.org/2000/09/xmldsig#sha1"/>
        <DigestValue>C8JC+nw5Gvu9+iNUkGhCFC+6Hqw=</DigestValue>
      </Reference>
      <Reference URI="/xl/printerSettings/printerSettings7.bin?ContentType=application/vnd.openxmlformats-officedocument.spreadsheetml.printerSettings">
        <DigestMethod Algorithm="http://www.w3.org/2000/09/xmldsig#sha1"/>
        <DigestValue>C8JC+nw5Gvu9+iNUkGhCFC+6Hqw=</DigestValue>
      </Reference>
      <Reference URI="/xl/calcChain.xml?ContentType=application/vnd.openxmlformats-officedocument.spreadsheetml.calcChain+xml">
        <DigestMethod Algorithm="http://www.w3.org/2000/09/xmldsig#sha1"/>
        <DigestValue>hAWysYgRE5+SB7NitERbEdB4zGo=</DigestValue>
      </Reference>
      <Reference URI="/xl/printerSettings/printerSettings17.bin?ContentType=application/vnd.openxmlformats-officedocument.spreadsheetml.printerSettings">
        <DigestMethod Algorithm="http://www.w3.org/2000/09/xmldsig#sha1"/>
        <DigestValue>C8JC+nw5Gvu9+iNUkGhCFC+6Hqw=</DigestValue>
      </Reference>
      <Reference URI="/xl/printerSettings/printerSettings16.bin?ContentType=application/vnd.openxmlformats-officedocument.spreadsheetml.printerSettings">
        <DigestMethod Algorithm="http://www.w3.org/2000/09/xmldsig#sha1"/>
        <DigestValue>C8JC+nw5Gvu9+iNUkGhCFC+6Hqw=</DigestValue>
      </Reference>
      <Reference URI="/xl/printerSettings/printerSettings15.bin?ContentType=application/vnd.openxmlformats-officedocument.spreadsheetml.printerSettings">
        <DigestMethod Algorithm="http://www.w3.org/2000/09/xmldsig#sha1"/>
        <DigestValue>C8JC+nw5Gvu9+iNUkGhCFC+6Hqw=</DigestValue>
      </Reference>
      <Reference URI="/xl/printerSettings/printerSettings13.bin?ContentType=application/vnd.openxmlformats-officedocument.spreadsheetml.printerSettings">
        <DigestMethod Algorithm="http://www.w3.org/2000/09/xmldsig#sha1"/>
        <DigestValue>C8JC+nw5Gvu9+iNUkGhCFC+6Hqw=</DigestValue>
      </Reference>
      <Reference URI="/xl/printerSettings/printerSettings12.bin?ContentType=application/vnd.openxmlformats-officedocument.spreadsheetml.printerSettings">
        <DigestMethod Algorithm="http://www.w3.org/2000/09/xmldsig#sha1"/>
        <DigestValue>C8JC+nw5Gvu9+iNUkGhCFC+6Hqw=</DigestValue>
      </Reference>
      <Reference URI="/xl/printerSettings/printerSettings11.bin?ContentType=application/vnd.openxmlformats-officedocument.spreadsheetml.printerSettings">
        <DigestMethod Algorithm="http://www.w3.org/2000/09/xmldsig#sha1"/>
        <DigestValue>C8JC+nw5Gvu9+iNUkGhCFC+6Hqw=</DigestValue>
      </Reference>
      <Reference URI="/xl/printerSettings/printerSettings4.bin?ContentType=application/vnd.openxmlformats-officedocument.spreadsheetml.printerSettings">
        <DigestMethod Algorithm="http://www.w3.org/2000/09/xmldsig#sha1"/>
        <DigestValue>NCQfs/xeIzt4n+flGkHZVkXvgeM=</DigestValue>
      </Reference>
      <Reference URI="/xl/printerSettings/printerSettings5.bin?ContentType=application/vnd.openxmlformats-officedocument.spreadsheetml.printerSettings">
        <DigestMethod Algorithm="http://www.w3.org/2000/09/xmldsig#sha1"/>
        <DigestValue>NCQfs/xeIzt4n+flGkHZVkXvgeM=</DigestValue>
      </Reference>
      <Reference URI="/xl/printerSettings/printerSettings6.bin?ContentType=application/vnd.openxmlformats-officedocument.spreadsheetml.printerSettings">
        <DigestMethod Algorithm="http://www.w3.org/2000/09/xmldsig#sha1"/>
        <DigestValue>C8JC+nw5Gvu9+iNUkGhCFC+6Hqw=</DigestValue>
      </Reference>
      <Reference URI="/xl/worksheets/sheet9.xml?ContentType=application/vnd.openxmlformats-officedocument.spreadsheetml.worksheet+xml">
        <DigestMethod Algorithm="http://www.w3.org/2000/09/xmldsig#sha1"/>
        <DigestValue>Pqc7dVclMPi/Kapsl1ArK6yUehM=</DigestValue>
      </Reference>
      <Reference URI="/xl/worksheets/sheet5.xml?ContentType=application/vnd.openxmlformats-officedocument.spreadsheetml.worksheet+xml">
        <DigestMethod Algorithm="http://www.w3.org/2000/09/xmldsig#sha1"/>
        <DigestValue>lW3wLVCQMqoBdb09SIl77N7A3Eg=</DigestValue>
      </Reference>
      <Reference URI="/xl/worksheets/sheet10.xml?ContentType=application/vnd.openxmlformats-officedocument.spreadsheetml.worksheet+xml">
        <DigestMethod Algorithm="http://www.w3.org/2000/09/xmldsig#sha1"/>
        <DigestValue>YofSmErifohA+d7sAP3ZgTfafW8=</DigestValue>
      </Reference>
      <Reference URI="/xl/worksheets/sheet15.xml?ContentType=application/vnd.openxmlformats-officedocument.spreadsheetml.worksheet+xml">
        <DigestMethod Algorithm="http://www.w3.org/2000/09/xmldsig#sha1"/>
        <DigestValue>KMz97YCNeWxJwI6smJ2O2JrUy3w=</DigestValue>
      </Reference>
      <Reference URI="/xl/drawings/vmlDrawing1.vml?ContentType=application/vnd.openxmlformats-officedocument.vmlDrawing">
        <DigestMethod Algorithm="http://www.w3.org/2000/09/xmldsig#sha1"/>
        <DigestValue>fAw8Y2vCQkTbQocfPV05IFg7Jf8=</DigestValue>
      </Reference>
      <Reference URI="/xl/worksheets/sheet1.xml?ContentType=application/vnd.openxmlformats-officedocument.spreadsheetml.worksheet+xml">
        <DigestMethod Algorithm="http://www.w3.org/2000/09/xmldsig#sha1"/>
        <DigestValue>e4SYznURRFSwbkqUD3NiY8uHekc=</DigestValue>
      </Reference>
      <Reference URI="/xl/worksheets/sheet14.xml?ContentType=application/vnd.openxmlformats-officedocument.spreadsheetml.worksheet+xml">
        <DigestMethod Algorithm="http://www.w3.org/2000/09/xmldsig#sha1"/>
        <DigestValue>SXuz5pwzSoKbJcN62DLh/gMspu8=</DigestValue>
      </Reference>
      <Reference URI="/xl/worksheets/sheet13.xml?ContentType=application/vnd.openxmlformats-officedocument.spreadsheetml.worksheet+xml">
        <DigestMethod Algorithm="http://www.w3.org/2000/09/xmldsig#sha1"/>
        <DigestValue>TcOeIRgAe2ziITm66BOo6VryBrU=</DigestValue>
      </Reference>
      <Reference URI="/xl/theme/theme1.xml?ContentType=application/vnd.openxmlformats-officedocument.theme+xml">
        <DigestMethod Algorithm="http://www.w3.org/2000/09/xmldsig#sha1"/>
        <DigestValue>SWm0CNMQs/SdtwG1mVStSZuQRZg=</DigestValue>
      </Reference>
      <Reference URI="/xl/worksheets/sheet12.xml?ContentType=application/vnd.openxmlformats-officedocument.spreadsheetml.worksheet+xml">
        <DigestMethod Algorithm="http://www.w3.org/2000/09/xmldsig#sha1"/>
        <DigestValue>IpuDmeKYD2ERkJBC4PkA+uhjotY=</DigestValue>
      </Reference>
      <Reference URI="/xl/worksheets/sheet3.xml?ContentType=application/vnd.openxmlformats-officedocument.spreadsheetml.worksheet+xml">
        <DigestMethod Algorithm="http://www.w3.org/2000/09/xmldsig#sha1"/>
        <DigestValue>Qo8Z35oMi1M7Xz2V10xu++ByIcw=</DigestValue>
      </Reference>
      <Reference URI="/xl/workbook.xml?ContentType=application/vnd.openxmlformats-officedocument.spreadsheetml.sheet.main+xml">
        <DigestMethod Algorithm="http://www.w3.org/2000/09/xmldsig#sha1"/>
        <DigestValue>jjp/YOMX8nt5YOI2t/2qcB04HPY=</DigestValue>
      </Reference>
      <Reference URI="/xl/worksheets/sheet2.xml?ContentType=application/vnd.openxmlformats-officedocument.spreadsheetml.worksheet+xml">
        <DigestMethod Algorithm="http://www.w3.org/2000/09/xmldsig#sha1"/>
        <DigestValue>YAko2CopaGoyvvGlehV0KmPnCPM=</DigestValue>
      </Reference>
      <Reference URI="/xl/worksheets/sheet4.xml?ContentType=application/vnd.openxmlformats-officedocument.spreadsheetml.worksheet+xml">
        <DigestMethod Algorithm="http://www.w3.org/2000/09/xmldsig#sha1"/>
        <DigestValue>hzmDoeJua0z9/t8ejkaD360S0bM=</DigestValue>
      </Reference>
      <Reference URI="/xl/sharedStrings.xml?ContentType=application/vnd.openxmlformats-officedocument.spreadsheetml.sharedStrings+xml">
        <DigestMethod Algorithm="http://www.w3.org/2000/09/xmldsig#sha1"/>
        <DigestValue>5UXTIkSnM19hkHrZVet1ZGrdexQ=</DigestValue>
      </Reference>
      <Reference URI="/xl/worksheets/sheet11.xml?ContentType=application/vnd.openxmlformats-officedocument.spreadsheetml.worksheet+xml">
        <DigestMethod Algorithm="http://www.w3.org/2000/09/xmldsig#sha1"/>
        <DigestValue>1MzuL6CCf6ZnnigohK6Wv39m4RQ=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RBIOm6fvjiBHwNfBVLV2RGuJUfo=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pfU2CWNcrFgAf38vbzcM9Az48sE=</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LsULd2ixx7jXDv3QBpMWFbwYnkY=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qL7jSsGheVCCeJsa+Hvzl7EEaNs=</DigestValue>
      </Reference>
    </Manifest>
    <SignatureProperties>
      <SignatureProperty Id="idSignatureTime" Target="#idPackageSignature">
        <mdssi:SignatureTime>
          <mdssi:Format>YYYY-MM-DDThh:mm:ssTZD</mdssi:Format>
          <mdssi:Value>2017-10-02T13:35:46Z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2017-10-02T13:35:46Z</xd:SigningTime>
          <xd:SigningCertificate>
            <xd:Cert>
              <xd:CertDigest>
                <DigestMethod Algorithm="http://www.w3.org/2000/09/xmldsig#sha1"/>
                <DigestValue>0QVzCe0CZQhdgTcQsUvITxK3btw=</DigestValue>
              </xd:CertDigest>
              <xd:IssuerSerial>
                <X509IssuerName>CN=PostSignum Qualified CA 2, O="Česká pošta, s.p. [IČ 47114983]", C=CZ</X509IssuerName>
                <X509SerialNumber>2531616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68</vt:i4>
      </vt:variant>
    </vt:vector>
  </HeadingPairs>
  <TitlesOfParts>
    <vt:vector size="83" baseType="lpstr">
      <vt:lpstr>Pokyny pro vyplnění</vt:lpstr>
      <vt:lpstr>Stavba</vt:lpstr>
      <vt:lpstr>VzorPolozky</vt:lpstr>
      <vt:lpstr>SO.03_VON 00 Naklady</vt:lpstr>
      <vt:lpstr>SO_03 D1.03.01 Pol</vt:lpstr>
      <vt:lpstr>SO_03 D1.03.04 Pol</vt:lpstr>
      <vt:lpstr>SO_03 D1.03.05 Pol</vt:lpstr>
      <vt:lpstr>SO_03 D1.03.06 Pol</vt:lpstr>
      <vt:lpstr>SO_03 D1.03.07 Pol</vt:lpstr>
      <vt:lpstr>SO_03 D1.03.08 Pol</vt:lpstr>
      <vt:lpstr>xPS_03 D2.03.01a Pol</vt:lpstr>
      <vt:lpstr>xPS_03 D2.03.01b Pol</vt:lpstr>
      <vt:lpstr>xPS_03 D2.03.02 Pol</vt:lpstr>
      <vt:lpstr>xPS_03 D2.03.03 Pol</vt:lpstr>
      <vt:lpstr>xPS_03 D2.03.04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'SO.03_VON 00 Naklady'!Názvy_tisku</vt:lpstr>
      <vt:lpstr>'SO_03 D1.03.01 Pol'!Názvy_tisku</vt:lpstr>
      <vt:lpstr>'SO_03 D1.03.04 Pol'!Názvy_tisku</vt:lpstr>
      <vt:lpstr>'SO_03 D1.03.05 Pol'!Názvy_tisku</vt:lpstr>
      <vt:lpstr>'SO_03 D1.03.06 Pol'!Názvy_tisku</vt:lpstr>
      <vt:lpstr>'SO_03 D1.03.07 Pol'!Názvy_tisku</vt:lpstr>
      <vt:lpstr>'SO_03 D1.03.08 Pol'!Názvy_tisku</vt:lpstr>
      <vt:lpstr>'xPS_03 D2.03.01a Pol'!Názvy_tisku</vt:lpstr>
      <vt:lpstr>'xPS_03 D2.03.01b Pol'!Názvy_tisku</vt:lpstr>
      <vt:lpstr>'xPS_03 D2.03.02 Pol'!Názvy_tisku</vt:lpstr>
      <vt:lpstr>'xPS_03 D2.03.03 Pol'!Názvy_tisku</vt:lpstr>
      <vt:lpstr>'xPS_03 D2.03.04 Pol'!Názvy_tisku</vt:lpstr>
      <vt:lpstr>oadresa</vt:lpstr>
      <vt:lpstr>Stavba!Objednatel</vt:lpstr>
      <vt:lpstr>Stavba!Objekt</vt:lpstr>
      <vt:lpstr>'SO.03_VON 00 Naklady'!Oblast_tisku</vt:lpstr>
      <vt:lpstr>'SO_03 D1.03.01 Pol'!Oblast_tisku</vt:lpstr>
      <vt:lpstr>'SO_03 D1.03.04 Pol'!Oblast_tisku</vt:lpstr>
      <vt:lpstr>'SO_03 D1.03.05 Pol'!Oblast_tisku</vt:lpstr>
      <vt:lpstr>'SO_03 D1.03.06 Pol'!Oblast_tisku</vt:lpstr>
      <vt:lpstr>'SO_03 D1.03.07 Pol'!Oblast_tisku</vt:lpstr>
      <vt:lpstr>'SO_03 D1.03.08 Pol'!Oblast_tisku</vt:lpstr>
      <vt:lpstr>Stavba!Oblast_tisku</vt:lpstr>
      <vt:lpstr>'xPS_03 D2.03.01a Pol'!Oblast_tisku</vt:lpstr>
      <vt:lpstr>'xPS_03 D2.03.01b Pol'!Oblast_tisku</vt:lpstr>
      <vt:lpstr>'xPS_03 D2.03.02 Pol'!Oblast_tisku</vt:lpstr>
      <vt:lpstr>'xPS_03 D2.03.03 Pol'!Oblast_tisku</vt:lpstr>
      <vt:lpstr>'xPS_03 D2.03.04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Láníčková Kateřina</cp:lastModifiedBy>
  <cp:lastPrinted>2014-02-28T09:52:57Z</cp:lastPrinted>
  <dcterms:created xsi:type="dcterms:W3CDTF">2009-04-08T07:15:50Z</dcterms:created>
  <dcterms:modified xsi:type="dcterms:W3CDTF">2017-10-02T13:35:41Z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