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SM 11 s výpůjčkou Páteřní biochemická a imunochemická vyšetření\ZD k vyhlášení\"/>
    </mc:Choice>
  </mc:AlternateContent>
  <bookViews>
    <workbookView xWindow="0" yWindow="0" windowWidth="28800" windowHeight="12315"/>
  </bookViews>
  <sheets>
    <sheet name="Pomocné tabulky k VZ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8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7" i="1"/>
  <c r="F8" i="1"/>
  <c r="F9" i="1"/>
  <c r="F6" i="1"/>
  <c r="G176" i="1"/>
  <c r="H176" i="1" s="1"/>
  <c r="G175" i="1"/>
  <c r="H175" i="1" s="1"/>
  <c r="G177" i="1" l="1"/>
  <c r="F129" i="1"/>
  <c r="N157" i="1" l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M159" i="1" l="1"/>
  <c r="M160" i="1"/>
  <c r="M161" i="1"/>
  <c r="M158" i="1"/>
  <c r="N158" i="1" s="1"/>
  <c r="N161" i="1" l="1"/>
  <c r="N160" i="1"/>
  <c r="N159" i="1"/>
  <c r="N162" i="1" l="1"/>
  <c r="N164" i="1" s="1"/>
</calcChain>
</file>

<file path=xl/sharedStrings.xml><?xml version="1.0" encoding="utf-8"?>
<sst xmlns="http://schemas.openxmlformats.org/spreadsheetml/2006/main" count="228" uniqueCount="192">
  <si>
    <t xml:space="preserve">acetaminofen </t>
  </si>
  <si>
    <t>ACTH</t>
  </si>
  <si>
    <t>aktivní B12</t>
  </si>
  <si>
    <t>albumin</t>
  </si>
  <si>
    <t>alfa1antitrypsin</t>
  </si>
  <si>
    <t>alfa-amyláza</t>
  </si>
  <si>
    <t>ALP</t>
  </si>
  <si>
    <t>ALT</t>
  </si>
  <si>
    <t>amfet/metamfet</t>
  </si>
  <si>
    <t>amoniak</t>
  </si>
  <si>
    <t>amyláza pankreatická</t>
  </si>
  <si>
    <t>Androstendion</t>
  </si>
  <si>
    <t>Anti-TG</t>
  </si>
  <si>
    <t>anti-TP (treponema)</t>
  </si>
  <si>
    <t>anti-TPO</t>
  </si>
  <si>
    <t>anti-TSHR</t>
  </si>
  <si>
    <t>apolipoprotein B</t>
  </si>
  <si>
    <t>ASLO</t>
  </si>
  <si>
    <t>AST</t>
  </si>
  <si>
    <t>barbituráty</t>
  </si>
  <si>
    <t>benzodiazepiny</t>
  </si>
  <si>
    <t>beta2-mikroglobulin</t>
  </si>
  <si>
    <t>beta-CrossLaps</t>
  </si>
  <si>
    <t>bilirubin přímý</t>
  </si>
  <si>
    <t>bilirubin total</t>
  </si>
  <si>
    <t>C3c</t>
  </si>
  <si>
    <t>C4</t>
  </si>
  <si>
    <t>CA125</t>
  </si>
  <si>
    <t>CA15-3</t>
  </si>
  <si>
    <t>CA19-9</t>
  </si>
  <si>
    <t>CA72-4</t>
  </si>
  <si>
    <t>CEA</t>
  </si>
  <si>
    <t>celková bílkovina</t>
  </si>
  <si>
    <t>celková bílkovina moč</t>
  </si>
  <si>
    <t>CK</t>
  </si>
  <si>
    <t>CMV IgG</t>
  </si>
  <si>
    <t>CMV IgG avidita</t>
  </si>
  <si>
    <t>CMV IgM</t>
  </si>
  <si>
    <t>C-peptide</t>
  </si>
  <si>
    <t>CRP</t>
  </si>
  <si>
    <t>cyfra</t>
  </si>
  <si>
    <t>cystatin C</t>
  </si>
  <si>
    <t>DHEA</t>
  </si>
  <si>
    <t>digoxin</t>
  </si>
  <si>
    <t xml:space="preserve">EBV EBNA IgG </t>
  </si>
  <si>
    <t>EBV IgM</t>
  </si>
  <si>
    <t xml:space="preserve">EBV VCA IgG </t>
  </si>
  <si>
    <t>ethanol</t>
  </si>
  <si>
    <t>fenylcyklidin</t>
  </si>
  <si>
    <t>ferritin</t>
  </si>
  <si>
    <t>folát</t>
  </si>
  <si>
    <t>fosfát</t>
  </si>
  <si>
    <t>free HCG beta</t>
  </si>
  <si>
    <t>free PSA</t>
  </si>
  <si>
    <t>fT3</t>
  </si>
  <si>
    <t>fT4</t>
  </si>
  <si>
    <t>gentamycin</t>
  </si>
  <si>
    <t>glukóza</t>
  </si>
  <si>
    <t>GMT</t>
  </si>
  <si>
    <t>haptoglobin</t>
  </si>
  <si>
    <t>HCG + β (celkové)</t>
  </si>
  <si>
    <t>HDL cholesterol</t>
  </si>
  <si>
    <t>HE4</t>
  </si>
  <si>
    <t>hGH</t>
  </si>
  <si>
    <t>cholesterol</t>
  </si>
  <si>
    <t>cholinesteráza</t>
  </si>
  <si>
    <t>IgA</t>
  </si>
  <si>
    <t>IgE</t>
  </si>
  <si>
    <t>IGF-1</t>
  </si>
  <si>
    <t>IGFBP-3</t>
  </si>
  <si>
    <t>IgG</t>
  </si>
  <si>
    <t>IgM</t>
  </si>
  <si>
    <t>IL-6</t>
  </si>
  <si>
    <t>insulin</t>
  </si>
  <si>
    <t>kalcitonin</t>
  </si>
  <si>
    <t>kanabinoidy</t>
  </si>
  <si>
    <t>kokain</t>
  </si>
  <si>
    <t>kreatinin enzymově</t>
  </si>
  <si>
    <t>kreatinin Jaffe</t>
  </si>
  <si>
    <t>kys močová</t>
  </si>
  <si>
    <t>laktát</t>
  </si>
  <si>
    <t>LDH</t>
  </si>
  <si>
    <t>LDL cholesterol</t>
  </si>
  <si>
    <t>lipáza</t>
  </si>
  <si>
    <t>lipoprotein A</t>
  </si>
  <si>
    <t>lithium</t>
  </si>
  <si>
    <t>Mg</t>
  </si>
  <si>
    <t>MTX</t>
  </si>
  <si>
    <t>mykofenolát</t>
  </si>
  <si>
    <t>myoglobin</t>
  </si>
  <si>
    <t>K, Na, Cl</t>
  </si>
  <si>
    <t>NSE</t>
  </si>
  <si>
    <t>orosomukoid</t>
  </si>
  <si>
    <t>osteokalcin</t>
  </si>
  <si>
    <t>PAPP-A</t>
  </si>
  <si>
    <t>PCT</t>
  </si>
  <si>
    <t>PLGF</t>
  </si>
  <si>
    <t>prealbumin</t>
  </si>
  <si>
    <t>proBNP</t>
  </si>
  <si>
    <t>PSA</t>
  </si>
  <si>
    <t>PTH</t>
  </si>
  <si>
    <t>RPR</t>
  </si>
  <si>
    <t>S100</t>
  </si>
  <si>
    <t>SARS-CoV-2 anti-N</t>
  </si>
  <si>
    <t>SARS-CoV-2 anti-S</t>
  </si>
  <si>
    <t>sFLT-1</t>
  </si>
  <si>
    <t>sTFR</t>
  </si>
  <si>
    <t>theofylin</t>
  </si>
  <si>
    <t>thyreoglobulin</t>
  </si>
  <si>
    <t>total P1NP</t>
  </si>
  <si>
    <t>Toxo IgG</t>
  </si>
  <si>
    <t>Toxo IgG avidita</t>
  </si>
  <si>
    <t>Toxo IgM</t>
  </si>
  <si>
    <t>transferin</t>
  </si>
  <si>
    <t>triglyceridy</t>
  </si>
  <si>
    <t>TSH</t>
  </si>
  <si>
    <t>urea</t>
  </si>
  <si>
    <t>vankomycin</t>
  </si>
  <si>
    <t>vápník</t>
  </si>
  <si>
    <t>vit B12</t>
  </si>
  <si>
    <t>vit D</t>
  </si>
  <si>
    <t>železo</t>
  </si>
  <si>
    <t>33696200-7 – Diagnostické reagenční látky</t>
  </si>
  <si>
    <t>troponin hs</t>
  </si>
  <si>
    <t>Typ vyšetření</t>
  </si>
  <si>
    <t>cena za 1 vyšetření bez DPH</t>
  </si>
  <si>
    <t>předpokládaný  počet vyšetření za 96 měsíců</t>
  </si>
  <si>
    <t>Možnost sledování denních průměrů výsledků včetně statistického vyhodnocení (vážený průměr, klouzavý medián atd.)</t>
  </si>
  <si>
    <t xml:space="preserve">parametr pro možné zvýhodnění za 12 měsíců              </t>
  </si>
  <si>
    <t>a) 0-5 alikvotů           b) 6-8 alikvotů              c) 9 a více alikvotů</t>
  </si>
  <si>
    <t>při splnění</t>
  </si>
  <si>
    <t xml:space="preserve"> při a) 0 Kč                                    při b) 189 000 Kč                                      při c) 243 000 Kč</t>
  </si>
  <si>
    <t>Provedení softwarové automatické kalibrace bez použití reagencií při změně šarže reagencie pro konkrétní počet metod s automatickou kalibrací</t>
  </si>
  <si>
    <t>na pracovišti OKB</t>
  </si>
  <si>
    <t>na pracovišti Obilní trh</t>
  </si>
  <si>
    <t>na pracovišti OKMI</t>
  </si>
  <si>
    <t>na pracovišti ODHB</t>
  </si>
  <si>
    <t>Získané zvýhodnění CELKEM</t>
  </si>
  <si>
    <t>CELKOVÉ NÁKLADY za období 8 let (96 měsíců) = Nabídková cena vyšetření CELKEM před možným zvýhodněním (výhradně pro účely hodnocení nabídkové ceny)</t>
  </si>
  <si>
    <t>Pravidla pro možnost zvýhodnění výše nabídkové ceny (výhradně pro účely hodnocení nabídkové ceny):</t>
  </si>
  <si>
    <t>splněno u počtu metod:</t>
  </si>
  <si>
    <t>(Hlavní laboratoř ÚLM-OKB) Online stanovení metod, které nejsou bezpodmínečně vyžadovány online, tj. "připouští se offline".</t>
  </si>
  <si>
    <t>(Hlavní laboratoř ÚLM-OKB) Množství alikvotů, které lze vytvořit z jednoho primárního vzorku v preanalytickém systému</t>
  </si>
  <si>
    <t>(Hlavní laboratoř ÚLM-OKB) Zhodnocení kvality centrifugace v preanalytickém systému</t>
  </si>
  <si>
    <t>(Hlavní laboratoř ÚLM-OKB) Střednědobý archiv vzorků pro denní objednávky</t>
  </si>
  <si>
    <t xml:space="preserve">(Hlavní laboratoř ÚLM-OKB) Jednotný ovládací middleware pro celé on-line integrované řešení, tedy jak preanalytického systému, tak připojených analyzátorů/analytických linek </t>
  </si>
  <si>
    <t>výše zvýhodnění      za 12 měsíců při splnění typu požadavku a parametru</t>
  </si>
  <si>
    <t>snížení nabídkové ceny pro účely hodnocení bez DPH za 96 měsíců</t>
  </si>
  <si>
    <t xml:space="preserve">1. Dodavatel vyplní žlutá pole. Ostatní pole se dopočítají. </t>
  </si>
  <si>
    <t xml:space="preserve">1. Dodavatel vyplní pouze žlutá pole. Ostatní pole se dopočítají. </t>
  </si>
  <si>
    <t xml:space="preserve">NABÍDKOVÁ CENA CELKEM PRO ÚČELY HODNOCENÍ  </t>
  </si>
  <si>
    <t xml:space="preserve">typ nadstavbového požadavku </t>
  </si>
  <si>
    <t xml:space="preserve">2. Dodavatel vyplněním žlutého pole deklaruje splnění požadavku a získání zvýhodnění (slevy) nabídkové ceny (výhradně pro účely hodnocení nabídkové ceny). Pokud dodavatel příslušný řádek nevyplní, zadavatel má za to, že pro uplatnění zvýhodnění nemá náplň. </t>
  </si>
  <si>
    <t xml:space="preserve">3. Pokud dodavatel vyplní příslušný řádek s tím, že splňuje požadavek zadavatele pro získání zvýhodnění, ale v rámci hodnocení bude zjištěn opak, zadavatel odejme deklarované zvýhodnění, aniž by to zakládalo důvod pro vyloučení účastníka ze zadávacího řízení.  </t>
  </si>
  <si>
    <t>Počet vyšetření / 8  let</t>
  </si>
  <si>
    <t>Cena 
bez DPH
[Kč]</t>
  </si>
  <si>
    <t>Sazba DPH
[%]</t>
  </si>
  <si>
    <t>Celkem cena 
bez DPH
[Kč]</t>
  </si>
  <si>
    <t>Celkem cena 
s DPH
[Kč]</t>
  </si>
  <si>
    <t>Celková nabídková cena</t>
  </si>
  <si>
    <t>Poř. č.</t>
  </si>
  <si>
    <t>Obj.č.</t>
  </si>
  <si>
    <t>Měrná jednotka položek (ks, mililitr,...)</t>
  </si>
  <si>
    <t>Jednotková cena položky v Kč bez DPH</t>
  </si>
  <si>
    <t>% DPH</t>
  </si>
  <si>
    <t>Množství položky sloužící k provedení 1 ks vyšetření</t>
  </si>
  <si>
    <t>Celkem cena za 1 ks zboží bez DPH sloužícího k provedení 1 ks vyšetření</t>
  </si>
  <si>
    <t xml:space="preserve">1. nabízené reagencie a spotřební materiál musí obsahovat vše pro provedení definovaných testů včetně kontrol a kalibrátorů, pokud je doporučuje výrobce, v rozsahu provozu 365 dní v roce </t>
  </si>
  <si>
    <t>Acetaminofen</t>
  </si>
  <si>
    <t>Název položek zboží sloužícího k provedení 1 vyšetření (reagencie, kalibrátory, kontroly a spotřební materiál)</t>
  </si>
  <si>
    <t xml:space="preserve">Cena položky sloužící k provedení 1 ks vyšetření bez DPH </t>
  </si>
  <si>
    <t>3. Nabídková cena uvedená ve sloupci F-G musí zahrnovat veškeré náklady.</t>
  </si>
  <si>
    <r>
      <t>Požadujeme reagencie a spotřební materiály pokrývající veškeré</t>
    </r>
    <r>
      <rPr>
        <b/>
        <sz val="14"/>
        <color theme="1"/>
        <rFont val="Calibri"/>
        <family val="2"/>
        <charset val="238"/>
        <scheme val="minor"/>
      </rPr>
      <t xml:space="preserve"> osmileté</t>
    </r>
    <r>
      <rPr>
        <sz val="14"/>
        <color theme="1"/>
        <rFont val="Calibri"/>
        <family val="2"/>
        <charset val="238"/>
        <scheme val="minor"/>
      </rPr>
      <t xml:space="preserve"> požadavky na testy v následujcím objemu: </t>
    </r>
  </si>
  <si>
    <t>HLAVNÍ TABULKA PRO VÝPOČET NABÍDKOVÉ CENY</t>
  </si>
  <si>
    <t>Poznámky (A) k hlavní tabulce pro výpočet nabídkové ceny:</t>
  </si>
  <si>
    <t xml:space="preserve">Podklad pro vyplnění hlavní tabulky: </t>
  </si>
  <si>
    <t xml:space="preserve">1. Dodavatel vyplní žluté pole. Ostatní se dopočítá. </t>
  </si>
  <si>
    <t>2. Dodavatel stejným způsobem vyplní pro každý další typ vyšetření.</t>
  </si>
  <si>
    <t>Poznámky (B) k tabulce pro výpočet zvýhodnění nabídkové ceny:</t>
  </si>
  <si>
    <t>3. Celkovou nabídkovou cenu daného vyšetření dodavatel uvede do hlavní tabulky.</t>
  </si>
  <si>
    <t>Poznámky (C) k podkladu pro vyplnění hlavní tabulky:</t>
  </si>
  <si>
    <t xml:space="preserve">Poznámky (D) k požadavkům na reagencie a spotřební materiál </t>
  </si>
  <si>
    <t>2. Nabízené reagencie a spotřební materiál musí obsahovat vše pro provedení definovaných testů včetně kalibrátorů dle doporučení výrobce  v rozsahu provozu vyplývajícícm z technické specifikace a včetně provedení IKK (= kontrolní materiál + reagencie na test) v rozsahu IKK strategie specifikované v Příloze č. 2 zadávací dokumentace.</t>
  </si>
  <si>
    <t>3. Nabízené reagencie a spotřební materiál musí mít CE-IVD značku.</t>
  </si>
  <si>
    <t>5. nabízené reagencie a spotřební materiál musí pokrývat celkový počet testů testů uvedený zde a reflektovat rozložení testů pro jednotlivá pracoviště uvedená v technické specifikaci požadavku</t>
  </si>
  <si>
    <t xml:space="preserve">6. Nabízené reagencie (vč. kontrolních materiálů, kalibrátorů) a spotřební materiál (vč. elektrod) musí pokrývat celkový počet testů uvedený v Příloze č. 2 zadávací dokumentace, který zahrnuje reportované testy + testy spotřebované na kalibraci + testy spotřebované na IKK </t>
  </si>
  <si>
    <t xml:space="preserve">7. Dodavatel stejným způsobem vyplní pro každý další typ vyšetření. </t>
  </si>
  <si>
    <t xml:space="preserve">Položky zboží sloužící k provedení 1 vyšetření: </t>
  </si>
  <si>
    <t>"Veřejná zakázka - Páteřní biochemická a imunochemická vyšetření ve FN Brno s výpůjčkou zařízení“  (96 měsíců/8 let)</t>
  </si>
  <si>
    <t>Příloha č.3 zadávací dokumentace - Tabulka pro výpočet nabídkové ceny</t>
  </si>
  <si>
    <t>cena celkem za vyšetření       v Kč bez DPH za 96 měsíců</t>
  </si>
  <si>
    <t>4. Nabízené reagencie (vč. kontrolních materiálů, kalibrátorů) a spotřební materiál (vč. elektrod) musí reflektovat rozložení testů pro jednotlivá pracoviště uvedená v technické specifikaci požadavku (Příloha č. 2 zadávací dokumentace). Nabízené reagencie a spotřební materiál musí pokrývat celkový počet testů testů uvedený zde a reflektovat rozložení testů pro jednotlivá pracoviště uvedená v technické specifikaci požadavku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</si>
</sst>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#,##0.00\ &quot;Kč&quot;"/>
    <numFmt numFmtId="166" formatCode="#,##0.00\ _K_č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68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3" fontId="0" fillId="0" borderId="0" xfId="0" applyNumberFormat="1"/>
    <xf numFmtId="3" fontId="0" fillId="0" borderId="0" xfId="0" applyNumberFormat="1" applyBorder="1"/>
    <xf numFmtId="0" fontId="7" fillId="0" borderId="13" xfId="0" applyFont="1" applyBorder="1"/>
    <xf numFmtId="0" fontId="7" fillId="0" borderId="14" xfId="0" applyFont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44" fontId="2" fillId="0" borderId="0" xfId="0" applyNumberFormat="1" applyFont="1" applyFill="1" applyBorder="1" applyAlignment="1">
      <alignment wrapText="1"/>
    </xf>
    <xf numFmtId="0" fontId="5" fillId="5" borderId="0" xfId="0" applyFont="1" applyFill="1"/>
    <xf numFmtId="3" fontId="5" fillId="5" borderId="0" xfId="0" applyNumberFormat="1" applyFont="1" applyFill="1"/>
    <xf numFmtId="0" fontId="5" fillId="5" borderId="0" xfId="0" applyFont="1" applyFill="1" applyAlignment="1">
      <alignment horizontal="center"/>
    </xf>
    <xf numFmtId="0" fontId="10" fillId="5" borderId="0" xfId="0" applyFont="1" applyFill="1"/>
    <xf numFmtId="4" fontId="0" fillId="0" borderId="0" xfId="0" applyNumberFormat="1"/>
    <xf numFmtId="9" fontId="0" fillId="0" borderId="0" xfId="0" applyNumberFormat="1" applyFill="1"/>
    <xf numFmtId="0" fontId="0" fillId="0" borderId="0" xfId="0" applyFill="1"/>
    <xf numFmtId="0" fontId="0" fillId="0" borderId="2" xfId="0" applyBorder="1"/>
    <xf numFmtId="0" fontId="0" fillId="0" borderId="2" xfId="0" applyFont="1" applyBorder="1" applyAlignment="1">
      <alignment horizontal="right" wrapText="1"/>
    </xf>
    <xf numFmtId="9" fontId="12" fillId="0" borderId="2" xfId="0" applyNumberFormat="1" applyFont="1" applyFill="1" applyBorder="1" applyAlignment="1">
      <alignment horizontal="center"/>
    </xf>
    <xf numFmtId="6" fontId="0" fillId="0" borderId="2" xfId="0" applyNumberFormat="1" applyBorder="1" applyAlignment="1"/>
    <xf numFmtId="6" fontId="0" fillId="0" borderId="0" xfId="0" applyNumberFormat="1" applyBorder="1" applyAlignment="1"/>
    <xf numFmtId="164" fontId="0" fillId="0" borderId="0" xfId="0" applyNumberFormat="1" applyBorder="1"/>
    <xf numFmtId="164" fontId="0" fillId="0" borderId="21" xfId="0" applyNumberFormat="1" applyBorder="1"/>
    <xf numFmtId="3" fontId="0" fillId="4" borderId="17" xfId="0" applyNumberFormat="1" applyFill="1" applyBorder="1" applyAlignment="1">
      <alignment horizontal="center"/>
    </xf>
    <xf numFmtId="164" fontId="0" fillId="0" borderId="17" xfId="0" applyNumberFormat="1" applyBorder="1"/>
    <xf numFmtId="164" fontId="0" fillId="4" borderId="17" xfId="0" applyNumberFormat="1" applyFill="1" applyBorder="1"/>
    <xf numFmtId="0" fontId="0" fillId="0" borderId="0" xfId="0" applyBorder="1" applyAlignment="1">
      <alignment horizontal="right"/>
    </xf>
    <xf numFmtId="3" fontId="0" fillId="4" borderId="0" xfId="0" applyNumberFormat="1" applyFill="1" applyBorder="1" applyAlignment="1">
      <alignment horizontal="center"/>
    </xf>
    <xf numFmtId="164" fontId="0" fillId="4" borderId="0" xfId="0" applyNumberFormat="1" applyFill="1" applyBorder="1"/>
    <xf numFmtId="0" fontId="0" fillId="0" borderId="21" xfId="0" applyBorder="1" applyAlignment="1">
      <alignment horizontal="right"/>
    </xf>
    <xf numFmtId="3" fontId="0" fillId="4" borderId="21" xfId="0" applyNumberFormat="1" applyFill="1" applyBorder="1" applyAlignment="1">
      <alignment horizontal="center"/>
    </xf>
    <xf numFmtId="164" fontId="0" fillId="4" borderId="21" xfId="0" applyNumberFormat="1" applyFill="1" applyBorder="1"/>
    <xf numFmtId="0" fontId="0" fillId="0" borderId="0" xfId="0" applyFill="1" applyAlignment="1">
      <alignment horizontal="center"/>
    </xf>
    <xf numFmtId="0" fontId="3" fillId="5" borderId="0" xfId="0" applyFont="1" applyFill="1"/>
    <xf numFmtId="0" fontId="0" fillId="0" borderId="0" xfId="0" applyBorder="1" applyAlignment="1">
      <alignment horizontal="center" wrapText="1"/>
    </xf>
    <xf numFmtId="6" fontId="0" fillId="0" borderId="17" xfId="0" applyNumberFormat="1" applyBorder="1" applyAlignment="1"/>
    <xf numFmtId="164" fontId="0" fillId="4" borderId="2" xfId="0" applyNumberFormat="1" applyFill="1" applyBorder="1"/>
    <xf numFmtId="0" fontId="2" fillId="0" borderId="0" xfId="0" applyFont="1" applyBorder="1" applyAlignment="1"/>
    <xf numFmtId="164" fontId="0" fillId="0" borderId="17" xfId="0" applyNumberFormat="1" applyFill="1" applyBorder="1"/>
    <xf numFmtId="164" fontId="0" fillId="0" borderId="0" xfId="0" applyNumberFormat="1" applyFill="1" applyBorder="1"/>
    <xf numFmtId="164" fontId="0" fillId="0" borderId="21" xfId="0" applyNumberFormat="1" applyFill="1" applyBorder="1"/>
    <xf numFmtId="164" fontId="5" fillId="3" borderId="8" xfId="0" applyNumberFormat="1" applyFont="1" applyFill="1" applyBorder="1"/>
    <xf numFmtId="164" fontId="2" fillId="3" borderId="8" xfId="0" applyNumberFormat="1" applyFont="1" applyFill="1" applyBorder="1"/>
    <xf numFmtId="0" fontId="13" fillId="0" borderId="17" xfId="0" applyFont="1" applyBorder="1" applyAlignment="1"/>
    <xf numFmtId="0" fontId="13" fillId="0" borderId="0" xfId="0" applyFont="1" applyBorder="1" applyAlignment="1"/>
    <xf numFmtId="0" fontId="13" fillId="0" borderId="21" xfId="0" applyFont="1" applyBorder="1" applyAlignment="1"/>
    <xf numFmtId="0" fontId="0" fillId="0" borderId="0" xfId="0" applyAlignment="1">
      <alignment vertical="center" wrapText="1"/>
    </xf>
    <xf numFmtId="2" fontId="15" fillId="2" borderId="0" xfId="2" applyNumberFormat="1" applyFont="1" applyFill="1" applyAlignment="1">
      <alignment wrapText="1"/>
    </xf>
    <xf numFmtId="9" fontId="15" fillId="2" borderId="0" xfId="2" applyNumberFormat="1" applyFont="1" applyFill="1" applyAlignment="1">
      <alignment wrapText="1"/>
    </xf>
    <xf numFmtId="4" fontId="15" fillId="2" borderId="0" xfId="2" applyNumberFormat="1" applyFont="1" applyFill="1" applyAlignment="1">
      <alignment horizontal="right" vertical="center"/>
    </xf>
    <xf numFmtId="4" fontId="16" fillId="2" borderId="0" xfId="2" applyNumberFormat="1" applyFont="1" applyFill="1" applyAlignment="1">
      <alignment horizontal="right" vertical="center"/>
    </xf>
    <xf numFmtId="0" fontId="0" fillId="0" borderId="24" xfId="0" applyBorder="1"/>
    <xf numFmtId="3" fontId="0" fillId="0" borderId="24" xfId="0" applyNumberFormat="1" applyBorder="1"/>
    <xf numFmtId="0" fontId="0" fillId="0" borderId="24" xfId="0" applyBorder="1" applyAlignment="1">
      <alignment horizontal="left"/>
    </xf>
    <xf numFmtId="8" fontId="0" fillId="0" borderId="24" xfId="0" applyNumberFormat="1" applyBorder="1"/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right"/>
    </xf>
    <xf numFmtId="0" fontId="12" fillId="0" borderId="24" xfId="0" applyFont="1" applyBorder="1" applyAlignment="1">
      <alignment horizontal="center"/>
    </xf>
    <xf numFmtId="3" fontId="12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8" xfId="0" applyFont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164" fontId="0" fillId="0" borderId="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2" fillId="0" borderId="0" xfId="0" applyNumberFormat="1" applyFont="1" applyFill="1" applyBorder="1"/>
    <xf numFmtId="4" fontId="0" fillId="0" borderId="0" xfId="0" applyNumberFormat="1" applyBorder="1"/>
    <xf numFmtId="164" fontId="5" fillId="0" borderId="0" xfId="0" applyNumberFormat="1" applyFont="1" applyFill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/>
    <xf numFmtId="2" fontId="15" fillId="2" borderId="2" xfId="2" applyNumberFormat="1" applyFont="1" applyFill="1" applyBorder="1" applyAlignment="1">
      <alignment wrapText="1"/>
    </xf>
    <xf numFmtId="9" fontId="15" fillId="2" borderId="2" xfId="2" applyNumberFormat="1" applyFont="1" applyFill="1" applyBorder="1" applyAlignment="1">
      <alignment wrapText="1"/>
    </xf>
    <xf numFmtId="4" fontId="16" fillId="2" borderId="3" xfId="2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wrapText="1"/>
    </xf>
    <xf numFmtId="10" fontId="0" fillId="0" borderId="0" xfId="0" applyNumberFormat="1" applyFill="1" applyBorder="1" applyAlignment="1">
      <alignment wrapText="1"/>
    </xf>
    <xf numFmtId="44" fontId="0" fillId="0" borderId="0" xfId="0" applyNumberForma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165" fontId="0" fillId="4" borderId="23" xfId="0" applyNumberFormat="1" applyFill="1" applyBorder="1" applyAlignment="1">
      <alignment wrapText="1"/>
    </xf>
    <xf numFmtId="165" fontId="0" fillId="4" borderId="6" xfId="0" applyNumberFormat="1" applyFill="1" applyBorder="1" applyAlignment="1">
      <alignment wrapText="1"/>
    </xf>
    <xf numFmtId="165" fontId="0" fillId="4" borderId="25" xfId="0" applyNumberFormat="1" applyFill="1" applyBorder="1" applyAlignment="1">
      <alignment wrapText="1"/>
    </xf>
    <xf numFmtId="9" fontId="10" fillId="0" borderId="0" xfId="0" applyNumberFormat="1" applyFont="1" applyFill="1"/>
    <xf numFmtId="0" fontId="10" fillId="0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Fill="1"/>
    <xf numFmtId="4" fontId="17" fillId="0" borderId="0" xfId="0" applyNumberFormat="1" applyFont="1"/>
    <xf numFmtId="0" fontId="17" fillId="0" borderId="0" xfId="0" applyFont="1" applyBorder="1"/>
    <xf numFmtId="0" fontId="3" fillId="7" borderId="0" xfId="0" applyFont="1" applyFill="1"/>
    <xf numFmtId="3" fontId="2" fillId="7" borderId="0" xfId="0" applyNumberFormat="1" applyFont="1" applyFill="1"/>
    <xf numFmtId="0" fontId="2" fillId="7" borderId="0" xfId="0" applyFont="1" applyFill="1"/>
    <xf numFmtId="0" fontId="0" fillId="0" borderId="0" xfId="0" applyAlignment="1">
      <alignment horizontal="left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2" fontId="19" fillId="6" borderId="6" xfId="2" applyNumberFormat="1" applyFont="1" applyFill="1" applyBorder="1" applyAlignment="1">
      <alignment wrapText="1"/>
    </xf>
    <xf numFmtId="9" fontId="19" fillId="0" borderId="6" xfId="2" applyNumberFormat="1" applyFont="1" applyFill="1" applyBorder="1" applyAlignment="1">
      <alignment wrapText="1"/>
    </xf>
    <xf numFmtId="2" fontId="19" fillId="6" borderId="27" xfId="2" applyNumberFormat="1" applyFont="1" applyFill="1" applyBorder="1" applyAlignment="1">
      <alignment wrapText="1"/>
    </xf>
    <xf numFmtId="9" fontId="19" fillId="0" borderId="27" xfId="2" applyNumberFormat="1" applyFont="1" applyFill="1" applyBorder="1" applyAlignment="1">
      <alignment wrapText="1"/>
    </xf>
    <xf numFmtId="166" fontId="18" fillId="0" borderId="6" xfId="2" applyNumberFormat="1" applyFont="1" applyFill="1" applyBorder="1" applyAlignment="1">
      <alignment horizontal="center" vertical="center" wrapText="1"/>
    </xf>
    <xf numFmtId="166" fontId="18" fillId="0" borderId="7" xfId="2" applyNumberFormat="1" applyFont="1" applyFill="1" applyBorder="1" applyAlignment="1">
      <alignment horizontal="center" vertical="center" wrapText="1"/>
    </xf>
    <xf numFmtId="166" fontId="18" fillId="0" borderId="25" xfId="2" applyNumberFormat="1" applyFont="1" applyFill="1" applyBorder="1" applyAlignment="1">
      <alignment horizontal="center" vertical="center" wrapText="1"/>
    </xf>
    <xf numFmtId="166" fontId="18" fillId="0" borderId="26" xfId="2" applyNumberFormat="1" applyFont="1" applyFill="1" applyBorder="1" applyAlignment="1">
      <alignment horizontal="center" vertical="center" wrapText="1"/>
    </xf>
    <xf numFmtId="4" fontId="20" fillId="3" borderId="2" xfId="2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Fill="1" applyBorder="1" applyAlignment="1">
      <alignment horizontal="left"/>
    </xf>
    <xf numFmtId="0" fontId="9" fillId="0" borderId="24" xfId="0" applyFont="1" applyBorder="1"/>
    <xf numFmtId="3" fontId="9" fillId="0" borderId="24" xfId="0" applyNumberFormat="1" applyFont="1" applyBorder="1"/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3" fillId="7" borderId="20" xfId="0" applyFont="1" applyFill="1" applyBorder="1" applyAlignment="1">
      <alignment vertical="center"/>
    </xf>
    <xf numFmtId="0" fontId="3" fillId="7" borderId="21" xfId="0" applyFont="1" applyFill="1" applyBorder="1" applyAlignment="1">
      <alignment vertical="center" wrapText="1"/>
    </xf>
    <xf numFmtId="0" fontId="3" fillId="7" borderId="2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8" xfId="0" applyFont="1" applyBorder="1"/>
    <xf numFmtId="0" fontId="5" fillId="7" borderId="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9" fontId="12" fillId="0" borderId="17" xfId="0" applyNumberFormat="1" applyFont="1" applyFill="1" applyBorder="1" applyAlignment="1">
      <alignment horizontal="center"/>
    </xf>
    <xf numFmtId="9" fontId="12" fillId="0" borderId="21" xfId="0" applyNumberFormat="1" applyFont="1" applyFill="1" applyBorder="1" applyAlignment="1">
      <alignment horizontal="center"/>
    </xf>
    <xf numFmtId="9" fontId="12" fillId="0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0" borderId="0" xfId="2" applyFont="1" applyAlignment="1">
      <alignment horizontal="left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5" fontId="0" fillId="0" borderId="31" xfId="0" applyNumberFormat="1" applyFill="1" applyBorder="1" applyAlignment="1">
      <alignment horizontal="right" wrapText="1"/>
    </xf>
    <xf numFmtId="165" fontId="0" fillId="0" borderId="5" xfId="0" applyNumberFormat="1" applyFill="1" applyBorder="1" applyAlignment="1">
      <alignment horizontal="right" wrapText="1"/>
    </xf>
    <xf numFmtId="3" fontId="4" fillId="2" borderId="34" xfId="1" applyNumberFormat="1" applyFont="1" applyFill="1" applyBorder="1" applyAlignment="1">
      <alignment horizontal="center" vertical="center" wrapText="1"/>
    </xf>
    <xf numFmtId="3" fontId="4" fillId="2" borderId="33" xfId="1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2" fillId="7" borderId="9" xfId="0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30" xfId="1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3" fontId="4" fillId="2" borderId="36" xfId="1" applyNumberFormat="1" applyFont="1" applyFill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right" wrapText="1"/>
    </xf>
    <xf numFmtId="165" fontId="5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17" xfId="0" applyBorder="1" applyAlignment="1">
      <alignment horizontal="right"/>
    </xf>
    <xf numFmtId="0" fontId="0" fillId="0" borderId="0" xfId="0" applyBorder="1" applyAlignment="1">
      <alignment horizontal="right" vertical="center" wrapText="1"/>
    </xf>
    <xf numFmtId="0" fontId="2" fillId="8" borderId="32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3" fillId="7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3">
    <cellStyle name="Čárka" xfId="1" builtinId="3"/>
    <cellStyle name="Normální" xfId="0" builtinId="0"/>
    <cellStyle name="Normální 2" xfId="2"/>
  </cellStyles>
  <dxfs count="2"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F686"/>
      <color rgb="FFF3F357"/>
      <color rgb="FFDFDF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13"/>
  <sheetViews>
    <sheetView tabSelected="1" topLeftCell="A133" zoomScale="80" zoomScaleNormal="80" workbookViewId="0">
      <selection activeCell="J139" sqref="J139"/>
    </sheetView>
  </sheetViews>
  <sheetFormatPr defaultRowHeight="15" x14ac:dyDescent="0.25"/>
  <cols>
    <col min="1" max="1" width="3.28515625" customWidth="1"/>
    <col min="2" max="2" width="24.5703125" customWidth="1"/>
    <col min="3" max="3" width="12.5703125" style="5" customWidth="1"/>
    <col min="4" max="4" width="14.42578125" customWidth="1"/>
    <col min="5" max="5" width="16" customWidth="1"/>
    <col min="6" max="6" width="12.42578125" customWidth="1"/>
    <col min="7" max="7" width="14.85546875" customWidth="1"/>
    <col min="8" max="8" width="13.85546875" style="2" customWidth="1"/>
    <col min="9" max="9" width="11.85546875" customWidth="1"/>
    <col min="10" max="10" width="19.5703125" customWidth="1"/>
    <col min="11" max="11" width="8.42578125" customWidth="1"/>
    <col min="12" max="12" width="16.140625" customWidth="1"/>
    <col min="13" max="13" width="17.140625" customWidth="1"/>
    <col min="14" max="14" width="20" customWidth="1"/>
    <col min="15" max="15" width="20.7109375" customWidth="1"/>
    <col min="16" max="16" width="7" customWidth="1"/>
    <col min="17" max="17" width="25.42578125" style="1" customWidth="1"/>
  </cols>
  <sheetData>
    <row r="1" spans="2:17" ht="19.5" thickBot="1" x14ac:dyDescent="0.35">
      <c r="B1" s="128" t="s">
        <v>189</v>
      </c>
    </row>
    <row r="2" spans="2:17" ht="15.95" customHeight="1" thickBot="1" x14ac:dyDescent="0.3">
      <c r="B2" s="146" t="s">
        <v>122</v>
      </c>
      <c r="C2" s="147"/>
      <c r="D2" s="147"/>
      <c r="E2" s="148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7" ht="15.95" customHeight="1" thickBot="1" x14ac:dyDescent="0.3">
      <c r="B3" s="149" t="s">
        <v>188</v>
      </c>
      <c r="C3" s="150"/>
      <c r="D3" s="150"/>
      <c r="E3" s="150"/>
      <c r="F3" s="150"/>
      <c r="G3" s="150"/>
      <c r="H3" s="150"/>
      <c r="I3" s="151"/>
      <c r="J3" s="127"/>
      <c r="K3" s="127"/>
      <c r="L3" s="127"/>
      <c r="M3" s="127"/>
      <c r="N3" s="127"/>
      <c r="O3" s="127"/>
    </row>
    <row r="4" spans="2:17" s="94" customFormat="1" ht="27.75" customHeight="1" thickBot="1" x14ac:dyDescent="0.4">
      <c r="B4" s="122" t="s">
        <v>173</v>
      </c>
      <c r="C4" s="123"/>
      <c r="D4" s="123"/>
      <c r="E4" s="123"/>
      <c r="F4" s="123"/>
      <c r="G4" s="124"/>
      <c r="H4" s="125"/>
      <c r="I4" s="125"/>
      <c r="J4" s="125"/>
      <c r="K4" s="125"/>
      <c r="L4" s="125"/>
      <c r="M4" s="125"/>
      <c r="N4" s="125"/>
      <c r="O4" s="126"/>
      <c r="Q4" s="98"/>
    </row>
    <row r="5" spans="2:17" ht="61.5" customHeight="1" thickBot="1" x14ac:dyDescent="0.3">
      <c r="B5" s="129" t="s">
        <v>124</v>
      </c>
      <c r="C5" s="152" t="s">
        <v>126</v>
      </c>
      <c r="D5" s="153"/>
      <c r="E5" s="130" t="s">
        <v>125</v>
      </c>
      <c r="F5" s="140" t="s">
        <v>190</v>
      </c>
      <c r="G5" s="141"/>
      <c r="H5" s="65"/>
      <c r="I5" s="65"/>
      <c r="J5" s="65"/>
      <c r="K5" s="65"/>
      <c r="L5" s="65"/>
      <c r="M5" s="65"/>
      <c r="N5" s="1"/>
      <c r="O5" s="65"/>
    </row>
    <row r="6" spans="2:17" ht="32.25" customHeight="1" thickBot="1" x14ac:dyDescent="0.3">
      <c r="B6" s="7" t="s">
        <v>0</v>
      </c>
      <c r="C6" s="154">
        <v>2400</v>
      </c>
      <c r="D6" s="155"/>
      <c r="E6" s="89"/>
      <c r="F6" s="142">
        <f>C6*E6</f>
        <v>0</v>
      </c>
      <c r="G6" s="143"/>
      <c r="H6" s="69"/>
      <c r="I6" s="84"/>
      <c r="J6" s="84"/>
      <c r="K6" s="85"/>
      <c r="L6" s="86"/>
      <c r="M6" s="66"/>
      <c r="N6" s="1"/>
      <c r="O6" s="66"/>
    </row>
    <row r="7" spans="2:17" ht="32.25" customHeight="1" thickBot="1" x14ac:dyDescent="0.3">
      <c r="B7" s="8" t="s">
        <v>1</v>
      </c>
      <c r="C7" s="144">
        <v>11200</v>
      </c>
      <c r="D7" s="145"/>
      <c r="E7" s="90"/>
      <c r="F7" s="142">
        <f t="shared" ref="F7:F10" si="0">C7*E7</f>
        <v>0</v>
      </c>
      <c r="G7" s="143"/>
      <c r="H7" s="69"/>
      <c r="I7" s="84"/>
      <c r="J7" s="84"/>
      <c r="K7" s="85"/>
      <c r="L7" s="86"/>
      <c r="M7" s="66"/>
      <c r="N7" s="1"/>
      <c r="O7" s="66"/>
    </row>
    <row r="8" spans="2:17" ht="32.25" customHeight="1" thickBot="1" x14ac:dyDescent="0.3">
      <c r="B8" s="8" t="s">
        <v>2</v>
      </c>
      <c r="C8" s="144">
        <v>21600</v>
      </c>
      <c r="D8" s="145"/>
      <c r="E8" s="90"/>
      <c r="F8" s="142">
        <f t="shared" si="0"/>
        <v>0</v>
      </c>
      <c r="G8" s="143"/>
      <c r="H8" s="69"/>
      <c r="I8" s="84"/>
      <c r="J8" s="84"/>
      <c r="K8" s="85"/>
      <c r="L8" s="86"/>
      <c r="M8" s="66"/>
      <c r="N8" s="1"/>
      <c r="O8" s="66"/>
    </row>
    <row r="9" spans="2:17" ht="32.25" customHeight="1" thickBot="1" x14ac:dyDescent="0.3">
      <c r="B9" s="8" t="s">
        <v>3</v>
      </c>
      <c r="C9" s="144">
        <v>747200</v>
      </c>
      <c r="D9" s="145"/>
      <c r="E9" s="90"/>
      <c r="F9" s="142">
        <f t="shared" si="0"/>
        <v>0</v>
      </c>
      <c r="G9" s="143"/>
      <c r="H9" s="69"/>
      <c r="I9" s="84"/>
      <c r="J9" s="84"/>
      <c r="K9" s="85"/>
      <c r="L9" s="86"/>
      <c r="M9" s="66"/>
      <c r="N9" s="1"/>
      <c r="O9" s="66"/>
    </row>
    <row r="10" spans="2:17" ht="32.25" customHeight="1" thickBot="1" x14ac:dyDescent="0.3">
      <c r="B10" s="8" t="s">
        <v>4</v>
      </c>
      <c r="C10" s="144">
        <v>15600</v>
      </c>
      <c r="D10" s="145"/>
      <c r="E10" s="90"/>
      <c r="F10" s="142">
        <f t="shared" si="0"/>
        <v>0</v>
      </c>
      <c r="G10" s="143"/>
      <c r="H10" s="69"/>
      <c r="I10" s="84"/>
      <c r="J10" s="84"/>
      <c r="K10" s="85"/>
      <c r="L10" s="86"/>
      <c r="M10" s="66"/>
      <c r="N10" s="1"/>
      <c r="O10" s="66"/>
    </row>
    <row r="11" spans="2:17" ht="32.25" customHeight="1" thickBot="1" x14ac:dyDescent="0.3">
      <c r="B11" s="8" t="s">
        <v>5</v>
      </c>
      <c r="C11" s="144">
        <v>372000</v>
      </c>
      <c r="D11" s="145"/>
      <c r="E11" s="90"/>
      <c r="F11" s="142">
        <f t="shared" ref="F11:F74" si="1">C11*E11</f>
        <v>0</v>
      </c>
      <c r="G11" s="143"/>
      <c r="H11" s="69"/>
      <c r="I11" s="84"/>
      <c r="J11" s="84"/>
      <c r="K11" s="85"/>
      <c r="L11" s="86"/>
      <c r="M11" s="66"/>
      <c r="N11" s="1"/>
      <c r="O11" s="66"/>
    </row>
    <row r="12" spans="2:17" ht="32.25" customHeight="1" thickBot="1" x14ac:dyDescent="0.3">
      <c r="B12" s="8" t="s">
        <v>6</v>
      </c>
      <c r="C12" s="144">
        <v>1300000</v>
      </c>
      <c r="D12" s="145"/>
      <c r="E12" s="90"/>
      <c r="F12" s="142">
        <f t="shared" si="1"/>
        <v>0</v>
      </c>
      <c r="G12" s="143"/>
      <c r="H12" s="69"/>
      <c r="I12" s="84"/>
      <c r="J12" s="84"/>
      <c r="K12" s="85"/>
      <c r="L12" s="86"/>
      <c r="M12" s="66"/>
      <c r="N12" s="1"/>
      <c r="O12" s="66"/>
    </row>
    <row r="13" spans="2:17" ht="32.25" customHeight="1" thickBot="1" x14ac:dyDescent="0.3">
      <c r="B13" s="8" t="s">
        <v>7</v>
      </c>
      <c r="C13" s="144">
        <v>1642560</v>
      </c>
      <c r="D13" s="145"/>
      <c r="E13" s="90"/>
      <c r="F13" s="142">
        <f t="shared" si="1"/>
        <v>0</v>
      </c>
      <c r="G13" s="143"/>
      <c r="H13" s="69"/>
      <c r="I13" s="84"/>
      <c r="J13" s="84"/>
      <c r="K13" s="85"/>
      <c r="L13" s="86"/>
      <c r="M13" s="66"/>
      <c r="N13" s="1"/>
      <c r="O13" s="66"/>
    </row>
    <row r="14" spans="2:17" ht="32.25" customHeight="1" thickBot="1" x14ac:dyDescent="0.3">
      <c r="B14" s="8" t="s">
        <v>8</v>
      </c>
      <c r="C14" s="144">
        <v>14400</v>
      </c>
      <c r="D14" s="145"/>
      <c r="E14" s="90"/>
      <c r="F14" s="142">
        <f t="shared" si="1"/>
        <v>0</v>
      </c>
      <c r="G14" s="143"/>
      <c r="H14" s="69"/>
      <c r="I14" s="84"/>
      <c r="J14" s="84"/>
      <c r="K14" s="85"/>
      <c r="L14" s="86"/>
      <c r="M14" s="66"/>
      <c r="N14" s="1"/>
      <c r="O14" s="66"/>
    </row>
    <row r="15" spans="2:17" ht="32.25" customHeight="1" thickBot="1" x14ac:dyDescent="0.3">
      <c r="B15" s="8" t="s">
        <v>9</v>
      </c>
      <c r="C15" s="144">
        <v>32000</v>
      </c>
      <c r="D15" s="145"/>
      <c r="E15" s="90"/>
      <c r="F15" s="142">
        <f t="shared" si="1"/>
        <v>0</v>
      </c>
      <c r="G15" s="143"/>
      <c r="H15" s="69"/>
      <c r="I15" s="84"/>
      <c r="J15" s="84"/>
      <c r="K15" s="85"/>
      <c r="L15" s="86"/>
      <c r="M15" s="66"/>
      <c r="N15" s="1"/>
      <c r="O15" s="66"/>
    </row>
    <row r="16" spans="2:17" ht="32.25" customHeight="1" thickBot="1" x14ac:dyDescent="0.3">
      <c r="B16" s="8" t="s">
        <v>10</v>
      </c>
      <c r="C16" s="144">
        <v>43200</v>
      </c>
      <c r="D16" s="145"/>
      <c r="E16" s="90"/>
      <c r="F16" s="142">
        <f t="shared" si="1"/>
        <v>0</v>
      </c>
      <c r="G16" s="143"/>
      <c r="H16" s="69"/>
      <c r="I16" s="84"/>
      <c r="J16" s="84"/>
      <c r="K16" s="85"/>
      <c r="L16" s="86"/>
      <c r="M16" s="66"/>
      <c r="N16" s="1"/>
      <c r="O16" s="66"/>
    </row>
    <row r="17" spans="2:15" ht="32.25" customHeight="1" thickBot="1" x14ac:dyDescent="0.3">
      <c r="B17" s="8" t="s">
        <v>11</v>
      </c>
      <c r="C17" s="144">
        <v>4000</v>
      </c>
      <c r="D17" s="145"/>
      <c r="E17" s="90"/>
      <c r="F17" s="142">
        <f t="shared" si="1"/>
        <v>0</v>
      </c>
      <c r="G17" s="143"/>
      <c r="H17" s="69"/>
      <c r="I17" s="84"/>
      <c r="J17" s="84"/>
      <c r="K17" s="85"/>
      <c r="L17" s="86"/>
      <c r="M17" s="66"/>
      <c r="N17" s="1"/>
      <c r="O17" s="66"/>
    </row>
    <row r="18" spans="2:15" ht="32.25" customHeight="1" thickBot="1" x14ac:dyDescent="0.3">
      <c r="B18" s="8" t="s">
        <v>12</v>
      </c>
      <c r="C18" s="144">
        <v>31200</v>
      </c>
      <c r="D18" s="145"/>
      <c r="E18" s="90"/>
      <c r="F18" s="142">
        <f t="shared" si="1"/>
        <v>0</v>
      </c>
      <c r="G18" s="143"/>
      <c r="H18" s="69"/>
      <c r="I18" s="84"/>
      <c r="J18" s="84"/>
      <c r="K18" s="85"/>
      <c r="L18" s="86"/>
      <c r="M18" s="66"/>
      <c r="N18" s="1"/>
      <c r="O18" s="66"/>
    </row>
    <row r="19" spans="2:15" ht="32.25" customHeight="1" thickBot="1" x14ac:dyDescent="0.3">
      <c r="B19" s="8" t="s">
        <v>13</v>
      </c>
      <c r="C19" s="144">
        <v>57600</v>
      </c>
      <c r="D19" s="145"/>
      <c r="E19" s="90"/>
      <c r="F19" s="142">
        <f t="shared" si="1"/>
        <v>0</v>
      </c>
      <c r="G19" s="143"/>
      <c r="H19" s="69"/>
      <c r="I19" s="84"/>
      <c r="J19" s="84"/>
      <c r="K19" s="85"/>
      <c r="L19" s="86"/>
      <c r="M19" s="66"/>
      <c r="N19" s="1"/>
      <c r="O19" s="66"/>
    </row>
    <row r="20" spans="2:15" ht="32.25" customHeight="1" thickBot="1" x14ac:dyDescent="0.3">
      <c r="B20" s="8" t="s">
        <v>14</v>
      </c>
      <c r="C20" s="144">
        <v>33600</v>
      </c>
      <c r="D20" s="145"/>
      <c r="E20" s="90"/>
      <c r="F20" s="142">
        <f t="shared" si="1"/>
        <v>0</v>
      </c>
      <c r="G20" s="143"/>
      <c r="H20" s="69"/>
      <c r="I20" s="84"/>
      <c r="J20" s="84"/>
      <c r="K20" s="85"/>
      <c r="L20" s="86"/>
      <c r="M20" s="66"/>
      <c r="N20" s="1"/>
      <c r="O20" s="66"/>
    </row>
    <row r="21" spans="2:15" ht="32.25" customHeight="1" thickBot="1" x14ac:dyDescent="0.3">
      <c r="B21" s="8" t="s">
        <v>15</v>
      </c>
      <c r="C21" s="144">
        <v>12000</v>
      </c>
      <c r="D21" s="145"/>
      <c r="E21" s="90"/>
      <c r="F21" s="142">
        <f t="shared" si="1"/>
        <v>0</v>
      </c>
      <c r="G21" s="143"/>
      <c r="H21" s="69"/>
      <c r="I21" s="84"/>
      <c r="J21" s="84"/>
      <c r="K21" s="85"/>
      <c r="L21" s="86"/>
      <c r="M21" s="66"/>
      <c r="N21" s="1"/>
      <c r="O21" s="66"/>
    </row>
    <row r="22" spans="2:15" ht="32.25" customHeight="1" thickBot="1" x14ac:dyDescent="0.3">
      <c r="B22" s="8" t="s">
        <v>16</v>
      </c>
      <c r="C22" s="144">
        <v>18000</v>
      </c>
      <c r="D22" s="145"/>
      <c r="E22" s="90"/>
      <c r="F22" s="142">
        <f t="shared" si="1"/>
        <v>0</v>
      </c>
      <c r="G22" s="143"/>
      <c r="H22" s="69"/>
      <c r="I22" s="84"/>
      <c r="J22" s="84"/>
      <c r="K22" s="85"/>
      <c r="L22" s="86"/>
      <c r="M22" s="66"/>
      <c r="N22" s="1"/>
      <c r="O22" s="66"/>
    </row>
    <row r="23" spans="2:15" ht="32.25" customHeight="1" thickBot="1" x14ac:dyDescent="0.3">
      <c r="B23" s="8" t="s">
        <v>17</v>
      </c>
      <c r="C23" s="144">
        <v>12800</v>
      </c>
      <c r="D23" s="145"/>
      <c r="E23" s="90"/>
      <c r="F23" s="142">
        <f t="shared" si="1"/>
        <v>0</v>
      </c>
      <c r="G23" s="143"/>
      <c r="H23" s="69"/>
      <c r="I23" s="84"/>
      <c r="J23" s="84"/>
      <c r="K23" s="85"/>
      <c r="L23" s="86"/>
      <c r="M23" s="66"/>
      <c r="N23" s="1"/>
      <c r="O23" s="66"/>
    </row>
    <row r="24" spans="2:15" ht="32.25" customHeight="1" thickBot="1" x14ac:dyDescent="0.3">
      <c r="B24" s="8" t="s">
        <v>18</v>
      </c>
      <c r="C24" s="144">
        <v>1736600</v>
      </c>
      <c r="D24" s="145"/>
      <c r="E24" s="90"/>
      <c r="F24" s="142">
        <f t="shared" si="1"/>
        <v>0</v>
      </c>
      <c r="G24" s="143"/>
      <c r="H24" s="69"/>
      <c r="I24" s="84"/>
      <c r="J24" s="84"/>
      <c r="K24" s="85"/>
      <c r="L24" s="86"/>
      <c r="M24" s="66"/>
      <c r="N24" s="1"/>
      <c r="O24" s="66"/>
    </row>
    <row r="25" spans="2:15" ht="32.25" customHeight="1" thickBot="1" x14ac:dyDescent="0.3">
      <c r="B25" s="8" t="s">
        <v>19</v>
      </c>
      <c r="C25" s="144">
        <v>14400</v>
      </c>
      <c r="D25" s="145"/>
      <c r="E25" s="90"/>
      <c r="F25" s="142">
        <f t="shared" si="1"/>
        <v>0</v>
      </c>
      <c r="G25" s="143"/>
      <c r="H25" s="69"/>
      <c r="I25" s="84"/>
      <c r="J25" s="84"/>
      <c r="K25" s="85"/>
      <c r="L25" s="86"/>
      <c r="M25" s="66"/>
      <c r="N25" s="1"/>
      <c r="O25" s="66"/>
    </row>
    <row r="26" spans="2:15" ht="32.25" customHeight="1" thickBot="1" x14ac:dyDescent="0.3">
      <c r="B26" s="8" t="s">
        <v>20</v>
      </c>
      <c r="C26" s="144">
        <v>17600</v>
      </c>
      <c r="D26" s="145"/>
      <c r="E26" s="90"/>
      <c r="F26" s="142">
        <f t="shared" si="1"/>
        <v>0</v>
      </c>
      <c r="G26" s="143"/>
      <c r="H26" s="69"/>
      <c r="I26" s="84"/>
      <c r="J26" s="84"/>
      <c r="K26" s="85"/>
      <c r="L26" s="86"/>
      <c r="M26" s="66"/>
      <c r="N26" s="1"/>
      <c r="O26" s="66"/>
    </row>
    <row r="27" spans="2:15" ht="32.25" customHeight="1" thickBot="1" x14ac:dyDescent="0.3">
      <c r="B27" s="8" t="s">
        <v>21</v>
      </c>
      <c r="C27" s="144">
        <v>115360</v>
      </c>
      <c r="D27" s="145"/>
      <c r="E27" s="90"/>
      <c r="F27" s="142">
        <f t="shared" si="1"/>
        <v>0</v>
      </c>
      <c r="G27" s="143"/>
      <c r="H27" s="69"/>
      <c r="I27" s="84"/>
      <c r="J27" s="84"/>
      <c r="K27" s="85"/>
      <c r="L27" s="86"/>
      <c r="M27" s="66"/>
      <c r="N27" s="1"/>
      <c r="O27" s="66"/>
    </row>
    <row r="28" spans="2:15" ht="32.25" customHeight="1" thickBot="1" x14ac:dyDescent="0.3">
      <c r="B28" s="8" t="s">
        <v>22</v>
      </c>
      <c r="C28" s="144">
        <v>3200</v>
      </c>
      <c r="D28" s="145"/>
      <c r="E28" s="90"/>
      <c r="F28" s="142">
        <f t="shared" si="1"/>
        <v>0</v>
      </c>
      <c r="G28" s="143"/>
      <c r="H28" s="69"/>
      <c r="I28" s="84"/>
      <c r="J28" s="84"/>
      <c r="K28" s="85"/>
      <c r="L28" s="86"/>
      <c r="M28" s="66"/>
      <c r="N28" s="1"/>
      <c r="O28" s="66"/>
    </row>
    <row r="29" spans="2:15" ht="32.25" customHeight="1" thickBot="1" x14ac:dyDescent="0.3">
      <c r="B29" s="8" t="s">
        <v>23</v>
      </c>
      <c r="C29" s="144">
        <v>219600</v>
      </c>
      <c r="D29" s="145"/>
      <c r="E29" s="90"/>
      <c r="F29" s="142">
        <f t="shared" si="1"/>
        <v>0</v>
      </c>
      <c r="G29" s="143"/>
      <c r="H29" s="69"/>
      <c r="I29" s="84"/>
      <c r="J29" s="84"/>
      <c r="K29" s="85"/>
      <c r="L29" s="86"/>
      <c r="M29" s="66"/>
      <c r="N29" s="1"/>
      <c r="O29" s="66"/>
    </row>
    <row r="30" spans="2:15" ht="32.25" customHeight="1" thickBot="1" x14ac:dyDescent="0.3">
      <c r="B30" s="8" t="s">
        <v>24</v>
      </c>
      <c r="C30" s="144">
        <v>1692400</v>
      </c>
      <c r="D30" s="145"/>
      <c r="E30" s="90"/>
      <c r="F30" s="142">
        <f t="shared" si="1"/>
        <v>0</v>
      </c>
      <c r="G30" s="143"/>
      <c r="H30" s="69"/>
      <c r="I30" s="84"/>
      <c r="J30" s="84"/>
      <c r="K30" s="85"/>
      <c r="L30" s="86"/>
      <c r="M30" s="66"/>
      <c r="N30" s="1"/>
      <c r="O30" s="66"/>
    </row>
    <row r="31" spans="2:15" ht="32.25" customHeight="1" thickBot="1" x14ac:dyDescent="0.3">
      <c r="B31" s="8" t="s">
        <v>25</v>
      </c>
      <c r="C31" s="144">
        <v>25200</v>
      </c>
      <c r="D31" s="145"/>
      <c r="E31" s="90"/>
      <c r="F31" s="142">
        <f t="shared" si="1"/>
        <v>0</v>
      </c>
      <c r="G31" s="143"/>
      <c r="H31" s="69"/>
      <c r="I31" s="84"/>
      <c r="J31" s="84"/>
      <c r="K31" s="85"/>
      <c r="L31" s="86"/>
      <c r="M31" s="66"/>
      <c r="N31" s="1"/>
      <c r="O31" s="66"/>
    </row>
    <row r="32" spans="2:15" ht="32.25" customHeight="1" thickBot="1" x14ac:dyDescent="0.3">
      <c r="B32" s="8" t="s">
        <v>26</v>
      </c>
      <c r="C32" s="144">
        <v>26400</v>
      </c>
      <c r="D32" s="145"/>
      <c r="E32" s="90"/>
      <c r="F32" s="142">
        <f t="shared" si="1"/>
        <v>0</v>
      </c>
      <c r="G32" s="143"/>
      <c r="H32" s="69"/>
      <c r="I32" s="84"/>
      <c r="J32" s="84"/>
      <c r="K32" s="85"/>
      <c r="L32" s="86"/>
      <c r="M32" s="66"/>
      <c r="N32" s="1"/>
      <c r="O32" s="66"/>
    </row>
    <row r="33" spans="2:15" ht="32.25" customHeight="1" thickBot="1" x14ac:dyDescent="0.3">
      <c r="B33" s="8" t="s">
        <v>27</v>
      </c>
      <c r="C33" s="144">
        <v>33600</v>
      </c>
      <c r="D33" s="145"/>
      <c r="E33" s="90"/>
      <c r="F33" s="142">
        <f t="shared" si="1"/>
        <v>0</v>
      </c>
      <c r="G33" s="143"/>
      <c r="H33" s="69"/>
      <c r="I33" s="84"/>
      <c r="J33" s="84"/>
      <c r="K33" s="85"/>
      <c r="L33" s="86"/>
      <c r="M33" s="66"/>
      <c r="N33" s="1"/>
      <c r="O33" s="66"/>
    </row>
    <row r="34" spans="2:15" ht="32.25" customHeight="1" thickBot="1" x14ac:dyDescent="0.3">
      <c r="B34" s="8" t="s">
        <v>28</v>
      </c>
      <c r="C34" s="144">
        <v>24000</v>
      </c>
      <c r="D34" s="145"/>
      <c r="E34" s="90"/>
      <c r="F34" s="142">
        <f t="shared" si="1"/>
        <v>0</v>
      </c>
      <c r="G34" s="143"/>
      <c r="H34" s="69"/>
      <c r="I34" s="84"/>
      <c r="J34" s="84"/>
      <c r="K34" s="85"/>
      <c r="L34" s="86"/>
      <c r="M34" s="66"/>
      <c r="N34" s="1"/>
      <c r="O34" s="66"/>
    </row>
    <row r="35" spans="2:15" ht="32.25" customHeight="1" thickBot="1" x14ac:dyDescent="0.3">
      <c r="B35" s="8" t="s">
        <v>29</v>
      </c>
      <c r="C35" s="144">
        <v>62400</v>
      </c>
      <c r="D35" s="145"/>
      <c r="E35" s="90"/>
      <c r="F35" s="142">
        <f t="shared" si="1"/>
        <v>0</v>
      </c>
      <c r="G35" s="143"/>
      <c r="H35" s="69"/>
      <c r="I35" s="84"/>
      <c r="J35" s="84"/>
      <c r="K35" s="85"/>
      <c r="L35" s="86"/>
      <c r="M35" s="66"/>
      <c r="N35" s="1"/>
      <c r="O35" s="66"/>
    </row>
    <row r="36" spans="2:15" ht="32.25" customHeight="1" thickBot="1" x14ac:dyDescent="0.3">
      <c r="B36" s="8" t="s">
        <v>30</v>
      </c>
      <c r="C36" s="144">
        <v>16800</v>
      </c>
      <c r="D36" s="145"/>
      <c r="E36" s="90"/>
      <c r="F36" s="142">
        <f t="shared" si="1"/>
        <v>0</v>
      </c>
      <c r="G36" s="143"/>
      <c r="H36" s="69"/>
      <c r="I36" s="84"/>
      <c r="J36" s="84"/>
      <c r="K36" s="85"/>
      <c r="L36" s="86"/>
      <c r="M36" s="66"/>
      <c r="N36" s="1"/>
      <c r="O36" s="66"/>
    </row>
    <row r="37" spans="2:15" ht="32.25" customHeight="1" thickBot="1" x14ac:dyDescent="0.3">
      <c r="B37" s="8" t="s">
        <v>31</v>
      </c>
      <c r="C37" s="144">
        <v>72000</v>
      </c>
      <c r="D37" s="145"/>
      <c r="E37" s="90"/>
      <c r="F37" s="142">
        <f t="shared" si="1"/>
        <v>0</v>
      </c>
      <c r="G37" s="143"/>
      <c r="H37" s="69"/>
      <c r="I37" s="84"/>
      <c r="J37" s="84"/>
      <c r="K37" s="85"/>
      <c r="L37" s="86"/>
      <c r="M37" s="66"/>
      <c r="N37" s="1"/>
      <c r="O37" s="66"/>
    </row>
    <row r="38" spans="2:15" ht="32.25" customHeight="1" thickBot="1" x14ac:dyDescent="0.3">
      <c r="B38" s="8" t="s">
        <v>32</v>
      </c>
      <c r="C38" s="144">
        <v>910000</v>
      </c>
      <c r="D38" s="145"/>
      <c r="E38" s="90"/>
      <c r="F38" s="142">
        <f t="shared" si="1"/>
        <v>0</v>
      </c>
      <c r="G38" s="143"/>
      <c r="H38" s="69"/>
      <c r="I38" s="84"/>
      <c r="J38" s="84"/>
      <c r="K38" s="85"/>
      <c r="L38" s="86"/>
      <c r="M38" s="66"/>
      <c r="N38" s="1"/>
      <c r="O38" s="66"/>
    </row>
    <row r="39" spans="2:15" ht="32.25" customHeight="1" thickBot="1" x14ac:dyDescent="0.3">
      <c r="B39" s="8" t="s">
        <v>33</v>
      </c>
      <c r="C39" s="144">
        <v>218800</v>
      </c>
      <c r="D39" s="145"/>
      <c r="E39" s="90"/>
      <c r="F39" s="142">
        <f t="shared" si="1"/>
        <v>0</v>
      </c>
      <c r="G39" s="143"/>
      <c r="H39" s="69"/>
      <c r="I39" s="84"/>
      <c r="J39" s="84"/>
      <c r="K39" s="85"/>
      <c r="L39" s="86"/>
      <c r="M39" s="66"/>
      <c r="N39" s="1"/>
      <c r="O39" s="66"/>
    </row>
    <row r="40" spans="2:15" ht="32.25" customHeight="1" thickBot="1" x14ac:dyDescent="0.3">
      <c r="B40" s="8" t="s">
        <v>34</v>
      </c>
      <c r="C40" s="144">
        <v>203200</v>
      </c>
      <c r="D40" s="145"/>
      <c r="E40" s="90"/>
      <c r="F40" s="142">
        <f t="shared" si="1"/>
        <v>0</v>
      </c>
      <c r="G40" s="143"/>
      <c r="H40" s="69"/>
      <c r="I40" s="84"/>
      <c r="J40" s="84"/>
      <c r="K40" s="85"/>
      <c r="L40" s="86"/>
      <c r="M40" s="66"/>
      <c r="N40" s="1"/>
      <c r="O40" s="66"/>
    </row>
    <row r="41" spans="2:15" ht="32.25" customHeight="1" thickBot="1" x14ac:dyDescent="0.3">
      <c r="B41" s="8" t="s">
        <v>35</v>
      </c>
      <c r="C41" s="144">
        <v>40800</v>
      </c>
      <c r="D41" s="145"/>
      <c r="E41" s="90"/>
      <c r="F41" s="142">
        <f t="shared" si="1"/>
        <v>0</v>
      </c>
      <c r="G41" s="143"/>
      <c r="H41" s="69"/>
      <c r="I41" s="84"/>
      <c r="J41" s="84"/>
      <c r="K41" s="85"/>
      <c r="L41" s="86"/>
      <c r="M41" s="66"/>
      <c r="N41" s="1"/>
      <c r="O41" s="66"/>
    </row>
    <row r="42" spans="2:15" ht="32.25" customHeight="1" thickBot="1" x14ac:dyDescent="0.3">
      <c r="B42" s="8" t="s">
        <v>36</v>
      </c>
      <c r="C42" s="144">
        <v>18400</v>
      </c>
      <c r="D42" s="145"/>
      <c r="E42" s="90"/>
      <c r="F42" s="142">
        <f t="shared" si="1"/>
        <v>0</v>
      </c>
      <c r="G42" s="143"/>
      <c r="H42" s="69"/>
      <c r="I42" s="84"/>
      <c r="J42" s="84"/>
      <c r="K42" s="85"/>
      <c r="L42" s="86"/>
      <c r="M42" s="66"/>
      <c r="N42" s="1"/>
      <c r="O42" s="66"/>
    </row>
    <row r="43" spans="2:15" ht="32.25" customHeight="1" thickBot="1" x14ac:dyDescent="0.3">
      <c r="B43" s="8" t="s">
        <v>37</v>
      </c>
      <c r="C43" s="144">
        <v>38400</v>
      </c>
      <c r="D43" s="145"/>
      <c r="E43" s="90"/>
      <c r="F43" s="142">
        <f t="shared" si="1"/>
        <v>0</v>
      </c>
      <c r="G43" s="143"/>
      <c r="H43" s="69"/>
      <c r="I43" s="84"/>
      <c r="J43" s="84"/>
      <c r="K43" s="85"/>
      <c r="L43" s="86"/>
      <c r="M43" s="66"/>
      <c r="N43" s="1"/>
      <c r="O43" s="66"/>
    </row>
    <row r="44" spans="2:15" ht="32.25" customHeight="1" thickBot="1" x14ac:dyDescent="0.3">
      <c r="B44" s="8" t="s">
        <v>38</v>
      </c>
      <c r="C44" s="144">
        <v>25600</v>
      </c>
      <c r="D44" s="145"/>
      <c r="E44" s="90"/>
      <c r="F44" s="142">
        <f t="shared" si="1"/>
        <v>0</v>
      </c>
      <c r="G44" s="143"/>
      <c r="H44" s="69"/>
      <c r="I44" s="84"/>
      <c r="J44" s="84"/>
      <c r="K44" s="85"/>
      <c r="L44" s="86"/>
      <c r="M44" s="66"/>
      <c r="N44" s="1"/>
      <c r="O44" s="66"/>
    </row>
    <row r="45" spans="2:15" ht="32.25" customHeight="1" thickBot="1" x14ac:dyDescent="0.3">
      <c r="B45" s="8" t="s">
        <v>39</v>
      </c>
      <c r="C45" s="144">
        <v>1810000</v>
      </c>
      <c r="D45" s="145"/>
      <c r="E45" s="90"/>
      <c r="F45" s="142">
        <f t="shared" si="1"/>
        <v>0</v>
      </c>
      <c r="G45" s="143"/>
      <c r="H45" s="69"/>
      <c r="I45" s="84"/>
      <c r="J45" s="84"/>
      <c r="K45" s="85"/>
      <c r="L45" s="86"/>
      <c r="M45" s="66"/>
      <c r="N45" s="1"/>
      <c r="O45" s="66"/>
    </row>
    <row r="46" spans="2:15" ht="32.25" customHeight="1" thickBot="1" x14ac:dyDescent="0.3">
      <c r="B46" s="8" t="s">
        <v>40</v>
      </c>
      <c r="C46" s="144">
        <v>9600</v>
      </c>
      <c r="D46" s="145"/>
      <c r="E46" s="90"/>
      <c r="F46" s="142">
        <f t="shared" si="1"/>
        <v>0</v>
      </c>
      <c r="G46" s="143"/>
      <c r="H46" s="69"/>
      <c r="I46" s="84"/>
      <c r="J46" s="84"/>
      <c r="K46" s="85"/>
      <c r="L46" s="86"/>
      <c r="M46" s="66"/>
      <c r="N46" s="1"/>
      <c r="O46" s="66"/>
    </row>
    <row r="47" spans="2:15" ht="32.25" customHeight="1" thickBot="1" x14ac:dyDescent="0.3">
      <c r="B47" s="8" t="s">
        <v>41</v>
      </c>
      <c r="C47" s="144">
        <v>23400</v>
      </c>
      <c r="D47" s="145"/>
      <c r="E47" s="90"/>
      <c r="F47" s="142">
        <f t="shared" si="1"/>
        <v>0</v>
      </c>
      <c r="G47" s="143"/>
      <c r="H47" s="69"/>
      <c r="I47" s="84"/>
      <c r="J47" s="84"/>
      <c r="K47" s="85"/>
      <c r="L47" s="86"/>
      <c r="M47" s="66"/>
      <c r="N47" s="1"/>
      <c r="O47" s="66"/>
    </row>
    <row r="48" spans="2:15" ht="32.25" customHeight="1" thickBot="1" x14ac:dyDescent="0.3">
      <c r="B48" s="8" t="s">
        <v>42</v>
      </c>
      <c r="C48" s="144">
        <v>3200</v>
      </c>
      <c r="D48" s="145"/>
      <c r="E48" s="90"/>
      <c r="F48" s="142">
        <f t="shared" si="1"/>
        <v>0</v>
      </c>
      <c r="G48" s="143"/>
      <c r="H48" s="69"/>
      <c r="I48" s="84"/>
      <c r="J48" s="84"/>
      <c r="K48" s="85"/>
      <c r="L48" s="86"/>
      <c r="M48" s="66"/>
      <c r="N48" s="1"/>
      <c r="O48" s="66"/>
    </row>
    <row r="49" spans="2:15" ht="32.25" customHeight="1" thickBot="1" x14ac:dyDescent="0.3">
      <c r="B49" s="8" t="s">
        <v>43</v>
      </c>
      <c r="C49" s="144">
        <v>9600</v>
      </c>
      <c r="D49" s="145"/>
      <c r="E49" s="90"/>
      <c r="F49" s="142">
        <f t="shared" si="1"/>
        <v>0</v>
      </c>
      <c r="G49" s="143"/>
      <c r="H49" s="69"/>
      <c r="I49" s="84"/>
      <c r="J49" s="84"/>
      <c r="K49" s="85"/>
      <c r="L49" s="86"/>
      <c r="M49" s="66"/>
      <c r="N49" s="1"/>
      <c r="O49" s="66"/>
    </row>
    <row r="50" spans="2:15" ht="32.25" customHeight="1" thickBot="1" x14ac:dyDescent="0.3">
      <c r="B50" s="8" t="s">
        <v>44</v>
      </c>
      <c r="C50" s="144">
        <v>40000</v>
      </c>
      <c r="D50" s="145"/>
      <c r="E50" s="90"/>
      <c r="F50" s="142">
        <f t="shared" si="1"/>
        <v>0</v>
      </c>
      <c r="G50" s="143"/>
      <c r="H50" s="69"/>
      <c r="I50" s="84"/>
      <c r="J50" s="84"/>
      <c r="K50" s="85"/>
      <c r="L50" s="86"/>
      <c r="M50" s="66"/>
      <c r="N50" s="1"/>
      <c r="O50" s="66"/>
    </row>
    <row r="51" spans="2:15" ht="32.25" customHeight="1" thickBot="1" x14ac:dyDescent="0.3">
      <c r="B51" s="8" t="s">
        <v>45</v>
      </c>
      <c r="C51" s="144">
        <v>40000</v>
      </c>
      <c r="D51" s="145"/>
      <c r="E51" s="90"/>
      <c r="F51" s="142">
        <f t="shared" si="1"/>
        <v>0</v>
      </c>
      <c r="G51" s="143"/>
      <c r="H51" s="69"/>
      <c r="I51" s="84"/>
      <c r="J51" s="84"/>
      <c r="K51" s="85"/>
      <c r="L51" s="86"/>
      <c r="M51" s="66"/>
      <c r="N51" s="1"/>
      <c r="O51" s="66"/>
    </row>
    <row r="52" spans="2:15" ht="32.25" customHeight="1" thickBot="1" x14ac:dyDescent="0.3">
      <c r="B52" s="8" t="s">
        <v>46</v>
      </c>
      <c r="C52" s="144">
        <v>40000</v>
      </c>
      <c r="D52" s="145"/>
      <c r="E52" s="90"/>
      <c r="F52" s="142">
        <f t="shared" si="1"/>
        <v>0</v>
      </c>
      <c r="G52" s="143"/>
      <c r="H52" s="69"/>
      <c r="I52" s="84"/>
      <c r="J52" s="84"/>
      <c r="K52" s="85"/>
      <c r="L52" s="86"/>
      <c r="M52" s="66"/>
      <c r="N52" s="1"/>
      <c r="O52" s="66"/>
    </row>
    <row r="53" spans="2:15" ht="32.25" customHeight="1" thickBot="1" x14ac:dyDescent="0.3">
      <c r="B53" s="8" t="s">
        <v>47</v>
      </c>
      <c r="C53" s="144">
        <v>49600</v>
      </c>
      <c r="D53" s="145"/>
      <c r="E53" s="90"/>
      <c r="F53" s="142">
        <f t="shared" si="1"/>
        <v>0</v>
      </c>
      <c r="G53" s="143"/>
      <c r="H53" s="69"/>
      <c r="I53" s="84"/>
      <c r="J53" s="84"/>
      <c r="K53" s="85"/>
      <c r="L53" s="86"/>
      <c r="M53" s="66"/>
      <c r="N53" s="1"/>
      <c r="O53" s="66"/>
    </row>
    <row r="54" spans="2:15" ht="32.25" customHeight="1" thickBot="1" x14ac:dyDescent="0.3">
      <c r="B54" s="8" t="s">
        <v>48</v>
      </c>
      <c r="C54" s="144">
        <v>14400</v>
      </c>
      <c r="D54" s="145"/>
      <c r="E54" s="90"/>
      <c r="F54" s="142">
        <f t="shared" si="1"/>
        <v>0</v>
      </c>
      <c r="G54" s="143"/>
      <c r="H54" s="69"/>
      <c r="I54" s="84"/>
      <c r="J54" s="84"/>
      <c r="K54" s="85"/>
      <c r="L54" s="86"/>
      <c r="M54" s="66"/>
      <c r="N54" s="1"/>
      <c r="O54" s="66"/>
    </row>
    <row r="55" spans="2:15" ht="32.25" customHeight="1" thickBot="1" x14ac:dyDescent="0.3">
      <c r="B55" s="8" t="s">
        <v>49</v>
      </c>
      <c r="C55" s="144">
        <v>156000</v>
      </c>
      <c r="D55" s="145"/>
      <c r="E55" s="90"/>
      <c r="F55" s="142">
        <f t="shared" si="1"/>
        <v>0</v>
      </c>
      <c r="G55" s="143"/>
      <c r="H55" s="69"/>
      <c r="I55" s="84"/>
      <c r="J55" s="84"/>
      <c r="K55" s="85"/>
      <c r="L55" s="86"/>
      <c r="M55" s="66"/>
      <c r="N55" s="1"/>
      <c r="O55" s="66"/>
    </row>
    <row r="56" spans="2:15" ht="32.25" customHeight="1" thickBot="1" x14ac:dyDescent="0.3">
      <c r="B56" s="8" t="s">
        <v>50</v>
      </c>
      <c r="C56" s="144">
        <v>108800</v>
      </c>
      <c r="D56" s="145"/>
      <c r="E56" s="90"/>
      <c r="F56" s="142">
        <f t="shared" si="1"/>
        <v>0</v>
      </c>
      <c r="G56" s="143"/>
      <c r="H56" s="69"/>
      <c r="I56" s="84"/>
      <c r="J56" s="84"/>
      <c r="K56" s="85"/>
      <c r="L56" s="86"/>
      <c r="M56" s="66"/>
      <c r="N56" s="1"/>
      <c r="O56" s="66"/>
    </row>
    <row r="57" spans="2:15" ht="32.25" customHeight="1" thickBot="1" x14ac:dyDescent="0.3">
      <c r="B57" s="8" t="s">
        <v>51</v>
      </c>
      <c r="C57" s="144">
        <v>796000</v>
      </c>
      <c r="D57" s="145"/>
      <c r="E57" s="90"/>
      <c r="F57" s="142">
        <f t="shared" si="1"/>
        <v>0</v>
      </c>
      <c r="G57" s="143"/>
      <c r="H57" s="69"/>
      <c r="I57" s="84"/>
      <c r="J57" s="84"/>
      <c r="K57" s="85"/>
      <c r="L57" s="86"/>
      <c r="M57" s="66"/>
      <c r="N57" s="1"/>
      <c r="O57" s="66"/>
    </row>
    <row r="58" spans="2:15" ht="32.25" customHeight="1" thickBot="1" x14ac:dyDescent="0.3">
      <c r="B58" s="8" t="s">
        <v>52</v>
      </c>
      <c r="C58" s="144">
        <v>6400</v>
      </c>
      <c r="D58" s="145"/>
      <c r="E58" s="90"/>
      <c r="F58" s="142">
        <f t="shared" si="1"/>
        <v>0</v>
      </c>
      <c r="G58" s="143"/>
      <c r="H58" s="69"/>
      <c r="I58" s="84"/>
      <c r="J58" s="84"/>
      <c r="K58" s="85"/>
      <c r="L58" s="86"/>
      <c r="M58" s="66"/>
      <c r="N58" s="1"/>
      <c r="O58" s="66"/>
    </row>
    <row r="59" spans="2:15" ht="32.25" customHeight="1" thickBot="1" x14ac:dyDescent="0.3">
      <c r="B59" s="8" t="s">
        <v>53</v>
      </c>
      <c r="C59" s="144">
        <v>19200</v>
      </c>
      <c r="D59" s="145"/>
      <c r="E59" s="90"/>
      <c r="F59" s="142">
        <f t="shared" si="1"/>
        <v>0</v>
      </c>
      <c r="G59" s="143"/>
      <c r="H59" s="69"/>
      <c r="I59" s="84"/>
      <c r="J59" s="84"/>
      <c r="K59" s="85"/>
      <c r="L59" s="86"/>
      <c r="M59" s="66"/>
      <c r="N59" s="1"/>
      <c r="O59" s="66"/>
    </row>
    <row r="60" spans="2:15" ht="32.25" customHeight="1" thickBot="1" x14ac:dyDescent="0.3">
      <c r="B60" s="8" t="s">
        <v>54</v>
      </c>
      <c r="C60" s="144">
        <v>2400</v>
      </c>
      <c r="D60" s="145"/>
      <c r="E60" s="90"/>
      <c r="F60" s="142">
        <f t="shared" si="1"/>
        <v>0</v>
      </c>
      <c r="G60" s="143"/>
      <c r="H60" s="69"/>
      <c r="I60" s="84"/>
      <c r="J60" s="84"/>
      <c r="K60" s="85"/>
      <c r="L60" s="86"/>
      <c r="M60" s="66"/>
      <c r="N60" s="1"/>
      <c r="O60" s="66"/>
    </row>
    <row r="61" spans="2:15" ht="32.25" customHeight="1" thickBot="1" x14ac:dyDescent="0.3">
      <c r="B61" s="8" t="s">
        <v>55</v>
      </c>
      <c r="C61" s="144">
        <v>261600</v>
      </c>
      <c r="D61" s="145"/>
      <c r="E61" s="90"/>
      <c r="F61" s="142">
        <f t="shared" si="1"/>
        <v>0</v>
      </c>
      <c r="G61" s="143"/>
      <c r="H61" s="69"/>
      <c r="I61" s="84"/>
      <c r="J61" s="84"/>
      <c r="K61" s="85"/>
      <c r="L61" s="86"/>
      <c r="M61" s="66"/>
      <c r="N61" s="1"/>
      <c r="O61" s="66"/>
    </row>
    <row r="62" spans="2:15" ht="32.25" customHeight="1" thickBot="1" x14ac:dyDescent="0.3">
      <c r="B62" s="8" t="s">
        <v>56</v>
      </c>
      <c r="C62" s="144">
        <v>5600</v>
      </c>
      <c r="D62" s="145"/>
      <c r="E62" s="90"/>
      <c r="F62" s="142">
        <f t="shared" si="1"/>
        <v>0</v>
      </c>
      <c r="G62" s="143"/>
      <c r="H62" s="69"/>
      <c r="I62" s="84"/>
      <c r="J62" s="84"/>
      <c r="K62" s="85"/>
      <c r="L62" s="86"/>
      <c r="M62" s="66"/>
      <c r="N62" s="1"/>
      <c r="O62" s="66"/>
    </row>
    <row r="63" spans="2:15" ht="32.25" customHeight="1" thickBot="1" x14ac:dyDescent="0.3">
      <c r="B63" s="8" t="s">
        <v>57</v>
      </c>
      <c r="C63" s="144">
        <v>1642400</v>
      </c>
      <c r="D63" s="145"/>
      <c r="E63" s="90"/>
      <c r="F63" s="142">
        <f t="shared" si="1"/>
        <v>0</v>
      </c>
      <c r="G63" s="143"/>
      <c r="H63" s="69"/>
      <c r="I63" s="84"/>
      <c r="J63" s="84"/>
      <c r="K63" s="85"/>
      <c r="L63" s="86"/>
      <c r="M63" s="66"/>
      <c r="N63" s="1"/>
      <c r="O63" s="66"/>
    </row>
    <row r="64" spans="2:15" ht="32.25" customHeight="1" thickBot="1" x14ac:dyDescent="0.3">
      <c r="B64" s="8" t="s">
        <v>58</v>
      </c>
      <c r="C64" s="144">
        <v>1523200</v>
      </c>
      <c r="D64" s="145"/>
      <c r="E64" s="90"/>
      <c r="F64" s="142">
        <f t="shared" si="1"/>
        <v>0</v>
      </c>
      <c r="G64" s="143"/>
      <c r="H64" s="69"/>
      <c r="I64" s="84"/>
      <c r="J64" s="84"/>
      <c r="K64" s="85"/>
      <c r="L64" s="86"/>
      <c r="M64" s="66"/>
      <c r="N64" s="1"/>
      <c r="O64" s="66"/>
    </row>
    <row r="65" spans="2:15" ht="32.25" customHeight="1" thickBot="1" x14ac:dyDescent="0.3">
      <c r="B65" s="8" t="s">
        <v>59</v>
      </c>
      <c r="C65" s="144">
        <v>19200</v>
      </c>
      <c r="D65" s="145"/>
      <c r="E65" s="90"/>
      <c r="F65" s="142">
        <f t="shared" si="1"/>
        <v>0</v>
      </c>
      <c r="G65" s="143"/>
      <c r="H65" s="69"/>
      <c r="I65" s="84"/>
      <c r="J65" s="84"/>
      <c r="K65" s="85"/>
      <c r="L65" s="86"/>
      <c r="M65" s="66"/>
      <c r="N65" s="1"/>
      <c r="O65" s="66"/>
    </row>
    <row r="66" spans="2:15" ht="32.25" customHeight="1" thickBot="1" x14ac:dyDescent="0.3">
      <c r="B66" s="8" t="s">
        <v>60</v>
      </c>
      <c r="C66" s="144">
        <v>23200</v>
      </c>
      <c r="D66" s="145"/>
      <c r="E66" s="90"/>
      <c r="F66" s="142">
        <f t="shared" si="1"/>
        <v>0</v>
      </c>
      <c r="G66" s="143"/>
      <c r="H66" s="69"/>
      <c r="I66" s="84"/>
      <c r="J66" s="84"/>
      <c r="K66" s="85"/>
      <c r="L66" s="86"/>
      <c r="M66" s="66"/>
      <c r="N66" s="1"/>
      <c r="O66" s="66"/>
    </row>
    <row r="67" spans="2:15" ht="32.25" customHeight="1" thickBot="1" x14ac:dyDescent="0.3">
      <c r="B67" s="8" t="s">
        <v>61</v>
      </c>
      <c r="C67" s="144">
        <v>185600</v>
      </c>
      <c r="D67" s="145"/>
      <c r="E67" s="90"/>
      <c r="F67" s="142">
        <f t="shared" si="1"/>
        <v>0</v>
      </c>
      <c r="G67" s="143"/>
      <c r="H67" s="69"/>
      <c r="I67" s="84"/>
      <c r="J67" s="84"/>
      <c r="K67" s="85"/>
      <c r="L67" s="86"/>
      <c r="M67" s="66"/>
      <c r="N67" s="1"/>
      <c r="O67" s="66"/>
    </row>
    <row r="68" spans="2:15" ht="32.25" customHeight="1" thickBot="1" x14ac:dyDescent="0.3">
      <c r="B68" s="8" t="s">
        <v>62</v>
      </c>
      <c r="C68" s="144">
        <v>11200</v>
      </c>
      <c r="D68" s="145"/>
      <c r="E68" s="90"/>
      <c r="F68" s="142">
        <f t="shared" si="1"/>
        <v>0</v>
      </c>
      <c r="G68" s="143"/>
      <c r="H68" s="69"/>
      <c r="I68" s="84"/>
      <c r="J68" s="84"/>
      <c r="K68" s="85"/>
      <c r="L68" s="86"/>
      <c r="M68" s="66"/>
      <c r="N68" s="1"/>
      <c r="O68" s="66"/>
    </row>
    <row r="69" spans="2:15" ht="32.25" customHeight="1" thickBot="1" x14ac:dyDescent="0.3">
      <c r="B69" s="8" t="s">
        <v>63</v>
      </c>
      <c r="C69" s="144">
        <v>10400</v>
      </c>
      <c r="D69" s="145"/>
      <c r="E69" s="90"/>
      <c r="F69" s="142">
        <f t="shared" si="1"/>
        <v>0</v>
      </c>
      <c r="G69" s="143"/>
      <c r="H69" s="69"/>
      <c r="I69" s="84"/>
      <c r="J69" s="84"/>
      <c r="K69" s="85"/>
      <c r="L69" s="86"/>
      <c r="M69" s="66"/>
      <c r="N69" s="1"/>
      <c r="O69" s="66"/>
    </row>
    <row r="70" spans="2:15" ht="32.25" customHeight="1" thickBot="1" x14ac:dyDescent="0.3">
      <c r="B70" s="8" t="s">
        <v>64</v>
      </c>
      <c r="C70" s="144">
        <v>252000</v>
      </c>
      <c r="D70" s="145"/>
      <c r="E70" s="90"/>
      <c r="F70" s="142">
        <f t="shared" si="1"/>
        <v>0</v>
      </c>
      <c r="G70" s="143"/>
      <c r="H70" s="69"/>
      <c r="I70" s="84"/>
      <c r="J70" s="84"/>
      <c r="K70" s="85"/>
      <c r="L70" s="86"/>
      <c r="M70" s="66"/>
      <c r="N70" s="1"/>
      <c r="O70" s="66"/>
    </row>
    <row r="71" spans="2:15" ht="32.25" customHeight="1" thickBot="1" x14ac:dyDescent="0.3">
      <c r="B71" s="8" t="s">
        <v>65</v>
      </c>
      <c r="C71" s="144">
        <v>15600</v>
      </c>
      <c r="D71" s="145"/>
      <c r="E71" s="90"/>
      <c r="F71" s="142">
        <f t="shared" si="1"/>
        <v>0</v>
      </c>
      <c r="G71" s="143"/>
      <c r="H71" s="69"/>
      <c r="I71" s="84"/>
      <c r="J71" s="84"/>
      <c r="K71" s="85"/>
      <c r="L71" s="86"/>
      <c r="M71" s="66"/>
      <c r="N71" s="1"/>
      <c r="O71" s="66"/>
    </row>
    <row r="72" spans="2:15" ht="32.25" customHeight="1" thickBot="1" x14ac:dyDescent="0.3">
      <c r="B72" s="8" t="s">
        <v>66</v>
      </c>
      <c r="C72" s="144">
        <v>136400</v>
      </c>
      <c r="D72" s="145"/>
      <c r="E72" s="90"/>
      <c r="F72" s="142">
        <f t="shared" si="1"/>
        <v>0</v>
      </c>
      <c r="G72" s="143"/>
      <c r="H72" s="69"/>
      <c r="I72" s="84"/>
      <c r="J72" s="84"/>
      <c r="K72" s="85"/>
      <c r="L72" s="86"/>
      <c r="M72" s="66"/>
      <c r="N72" s="1"/>
      <c r="O72" s="66"/>
    </row>
    <row r="73" spans="2:15" ht="32.25" customHeight="1" thickBot="1" x14ac:dyDescent="0.3">
      <c r="B73" s="8" t="s">
        <v>67</v>
      </c>
      <c r="C73" s="144">
        <v>60000</v>
      </c>
      <c r="D73" s="145"/>
      <c r="E73" s="90"/>
      <c r="F73" s="142">
        <f t="shared" si="1"/>
        <v>0</v>
      </c>
      <c r="G73" s="143"/>
      <c r="H73" s="69"/>
      <c r="I73" s="84"/>
      <c r="J73" s="84"/>
      <c r="K73" s="85"/>
      <c r="L73" s="86"/>
      <c r="M73" s="66"/>
      <c r="N73" s="1"/>
      <c r="O73" s="66"/>
    </row>
    <row r="74" spans="2:15" ht="32.25" customHeight="1" thickBot="1" x14ac:dyDescent="0.3">
      <c r="B74" s="8" t="s">
        <v>68</v>
      </c>
      <c r="C74" s="144">
        <v>19200</v>
      </c>
      <c r="D74" s="145"/>
      <c r="E74" s="90"/>
      <c r="F74" s="142">
        <f t="shared" si="1"/>
        <v>0</v>
      </c>
      <c r="G74" s="143"/>
      <c r="H74" s="69"/>
      <c r="I74" s="84"/>
      <c r="J74" s="84"/>
      <c r="K74" s="85"/>
      <c r="L74" s="86"/>
      <c r="M74" s="66"/>
      <c r="N74" s="1"/>
      <c r="O74" s="66"/>
    </row>
    <row r="75" spans="2:15" ht="32.25" customHeight="1" thickBot="1" x14ac:dyDescent="0.3">
      <c r="B75" s="8" t="s">
        <v>69</v>
      </c>
      <c r="C75" s="144">
        <v>3200</v>
      </c>
      <c r="D75" s="145"/>
      <c r="E75" s="90"/>
      <c r="F75" s="142">
        <f t="shared" ref="F75:F98" si="2">C75*E75</f>
        <v>0</v>
      </c>
      <c r="G75" s="143"/>
      <c r="H75" s="69"/>
      <c r="I75" s="84"/>
      <c r="J75" s="84"/>
      <c r="K75" s="85"/>
      <c r="L75" s="86"/>
      <c r="M75" s="66"/>
      <c r="N75" s="1"/>
      <c r="O75" s="66"/>
    </row>
    <row r="76" spans="2:15" ht="32.25" customHeight="1" thickBot="1" x14ac:dyDescent="0.3">
      <c r="B76" s="8" t="s">
        <v>70</v>
      </c>
      <c r="C76" s="144">
        <v>170800</v>
      </c>
      <c r="D76" s="145"/>
      <c r="E76" s="90"/>
      <c r="F76" s="142">
        <f t="shared" si="2"/>
        <v>0</v>
      </c>
      <c r="G76" s="143"/>
      <c r="H76" s="69"/>
      <c r="I76" s="84"/>
      <c r="J76" s="84"/>
      <c r="K76" s="85"/>
      <c r="L76" s="86"/>
      <c r="M76" s="66"/>
      <c r="N76" s="1"/>
      <c r="O76" s="66"/>
    </row>
    <row r="77" spans="2:15" ht="32.25" customHeight="1" thickBot="1" x14ac:dyDescent="0.3">
      <c r="B77" s="8" t="s">
        <v>71</v>
      </c>
      <c r="C77" s="144">
        <v>121360</v>
      </c>
      <c r="D77" s="145"/>
      <c r="E77" s="90"/>
      <c r="F77" s="142">
        <f t="shared" si="2"/>
        <v>0</v>
      </c>
      <c r="G77" s="143"/>
      <c r="H77" s="69"/>
      <c r="I77" s="84"/>
      <c r="J77" s="84"/>
      <c r="K77" s="85"/>
      <c r="L77" s="86"/>
      <c r="M77" s="66"/>
      <c r="N77" s="1"/>
      <c r="O77" s="66"/>
    </row>
    <row r="78" spans="2:15" ht="32.25" customHeight="1" thickBot="1" x14ac:dyDescent="0.3">
      <c r="B78" s="8" t="s">
        <v>72</v>
      </c>
      <c r="C78" s="144">
        <v>12800</v>
      </c>
      <c r="D78" s="145"/>
      <c r="E78" s="90"/>
      <c r="F78" s="142">
        <f t="shared" si="2"/>
        <v>0</v>
      </c>
      <c r="G78" s="143"/>
      <c r="H78" s="69"/>
      <c r="I78" s="84"/>
      <c r="J78" s="84"/>
      <c r="K78" s="85"/>
      <c r="L78" s="86"/>
      <c r="M78" s="66"/>
      <c r="N78" s="1"/>
      <c r="O78" s="66"/>
    </row>
    <row r="79" spans="2:15" ht="32.25" customHeight="1" thickBot="1" x14ac:dyDescent="0.3">
      <c r="B79" s="8" t="s">
        <v>73</v>
      </c>
      <c r="C79" s="144">
        <v>4800</v>
      </c>
      <c r="D79" s="145"/>
      <c r="E79" s="90"/>
      <c r="F79" s="142">
        <f t="shared" si="2"/>
        <v>0</v>
      </c>
      <c r="G79" s="143"/>
      <c r="H79" s="69"/>
      <c r="I79" s="84"/>
      <c r="J79" s="84"/>
      <c r="K79" s="85"/>
      <c r="L79" s="86"/>
      <c r="M79" s="66"/>
      <c r="N79" s="1"/>
      <c r="O79" s="66"/>
    </row>
    <row r="80" spans="2:15" ht="32.25" customHeight="1" thickBot="1" x14ac:dyDescent="0.3">
      <c r="B80" s="8" t="s">
        <v>74</v>
      </c>
      <c r="C80" s="144">
        <v>4800</v>
      </c>
      <c r="D80" s="145"/>
      <c r="E80" s="90"/>
      <c r="F80" s="142">
        <f t="shared" si="2"/>
        <v>0</v>
      </c>
      <c r="G80" s="143"/>
      <c r="H80" s="69"/>
      <c r="I80" s="84"/>
      <c r="J80" s="84"/>
      <c r="K80" s="85"/>
      <c r="L80" s="86"/>
      <c r="M80" s="66"/>
      <c r="N80" s="1"/>
      <c r="O80" s="66"/>
    </row>
    <row r="81" spans="2:15" ht="32.25" customHeight="1" thickBot="1" x14ac:dyDescent="0.3">
      <c r="B81" s="8" t="s">
        <v>75</v>
      </c>
      <c r="C81" s="144">
        <v>19200</v>
      </c>
      <c r="D81" s="145"/>
      <c r="E81" s="90"/>
      <c r="F81" s="142">
        <f t="shared" si="2"/>
        <v>0</v>
      </c>
      <c r="G81" s="143"/>
      <c r="H81" s="69"/>
      <c r="I81" s="84"/>
      <c r="J81" s="84"/>
      <c r="K81" s="85"/>
      <c r="L81" s="86"/>
      <c r="M81" s="66"/>
      <c r="N81" s="1"/>
      <c r="O81" s="66"/>
    </row>
    <row r="82" spans="2:15" ht="32.25" customHeight="1" thickBot="1" x14ac:dyDescent="0.3">
      <c r="B82" s="8" t="s">
        <v>76</v>
      </c>
      <c r="C82" s="144">
        <v>17600</v>
      </c>
      <c r="D82" s="145"/>
      <c r="E82" s="90"/>
      <c r="F82" s="142">
        <f t="shared" si="2"/>
        <v>0</v>
      </c>
      <c r="G82" s="143"/>
      <c r="H82" s="69"/>
      <c r="I82" s="84"/>
      <c r="J82" s="84"/>
      <c r="K82" s="85"/>
      <c r="L82" s="86"/>
      <c r="M82" s="66"/>
      <c r="N82" s="1"/>
      <c r="O82" s="66"/>
    </row>
    <row r="83" spans="2:15" ht="32.25" customHeight="1" thickBot="1" x14ac:dyDescent="0.3">
      <c r="B83" s="8" t="s">
        <v>77</v>
      </c>
      <c r="C83" s="144">
        <v>12000</v>
      </c>
      <c r="D83" s="145"/>
      <c r="E83" s="90"/>
      <c r="F83" s="142">
        <f t="shared" si="2"/>
        <v>0</v>
      </c>
      <c r="G83" s="143"/>
      <c r="H83" s="69"/>
      <c r="I83" s="84"/>
      <c r="J83" s="84"/>
      <c r="K83" s="85"/>
      <c r="L83" s="86"/>
      <c r="M83" s="66"/>
      <c r="N83" s="1"/>
      <c r="O83" s="66"/>
    </row>
    <row r="84" spans="2:15" ht="32.25" customHeight="1" thickBot="1" x14ac:dyDescent="0.3">
      <c r="B84" s="8" t="s">
        <v>78</v>
      </c>
      <c r="C84" s="144">
        <v>2044800</v>
      </c>
      <c r="D84" s="145"/>
      <c r="E84" s="90"/>
      <c r="F84" s="142">
        <f t="shared" si="2"/>
        <v>0</v>
      </c>
      <c r="G84" s="143"/>
      <c r="H84" s="69"/>
      <c r="I84" s="84"/>
      <c r="J84" s="84"/>
      <c r="K84" s="85"/>
      <c r="L84" s="86"/>
      <c r="M84" s="66"/>
      <c r="N84" s="1"/>
      <c r="O84" s="66"/>
    </row>
    <row r="85" spans="2:15" ht="32.25" customHeight="1" thickBot="1" x14ac:dyDescent="0.3">
      <c r="B85" s="8" t="s">
        <v>79</v>
      </c>
      <c r="C85" s="144">
        <v>720000</v>
      </c>
      <c r="D85" s="145"/>
      <c r="E85" s="90"/>
      <c r="F85" s="142">
        <f t="shared" si="2"/>
        <v>0</v>
      </c>
      <c r="G85" s="143"/>
      <c r="H85" s="69"/>
      <c r="I85" s="84"/>
      <c r="J85" s="84"/>
      <c r="K85" s="85"/>
      <c r="L85" s="86"/>
      <c r="M85" s="66"/>
      <c r="N85" s="1"/>
      <c r="O85" s="66"/>
    </row>
    <row r="86" spans="2:15" ht="32.25" customHeight="1" thickBot="1" x14ac:dyDescent="0.3">
      <c r="B86" s="8" t="s">
        <v>80</v>
      </c>
      <c r="C86" s="144">
        <v>99400</v>
      </c>
      <c r="D86" s="145"/>
      <c r="E86" s="90"/>
      <c r="F86" s="142">
        <f t="shared" si="2"/>
        <v>0</v>
      </c>
      <c r="G86" s="143"/>
      <c r="H86" s="69"/>
      <c r="I86" s="84"/>
      <c r="J86" s="84"/>
      <c r="K86" s="85"/>
      <c r="L86" s="86"/>
      <c r="M86" s="66"/>
      <c r="N86" s="1"/>
      <c r="O86" s="66"/>
    </row>
    <row r="87" spans="2:15" ht="32.25" customHeight="1" thickBot="1" x14ac:dyDescent="0.3">
      <c r="B87" s="8" t="s">
        <v>81</v>
      </c>
      <c r="C87" s="144">
        <v>619600</v>
      </c>
      <c r="D87" s="145"/>
      <c r="E87" s="90"/>
      <c r="F87" s="142">
        <f t="shared" si="2"/>
        <v>0</v>
      </c>
      <c r="G87" s="143"/>
      <c r="H87" s="69"/>
      <c r="I87" s="84"/>
      <c r="J87" s="84"/>
      <c r="K87" s="85"/>
      <c r="L87" s="86"/>
      <c r="M87" s="66"/>
      <c r="N87" s="1"/>
      <c r="O87" s="66"/>
    </row>
    <row r="88" spans="2:15" ht="32.25" customHeight="1" thickBot="1" x14ac:dyDescent="0.3">
      <c r="B88" s="8" t="s">
        <v>82</v>
      </c>
      <c r="C88" s="144">
        <v>16000</v>
      </c>
      <c r="D88" s="145"/>
      <c r="E88" s="90"/>
      <c r="F88" s="142">
        <f t="shared" si="2"/>
        <v>0</v>
      </c>
      <c r="G88" s="143"/>
      <c r="H88" s="69"/>
      <c r="I88" s="84"/>
      <c r="J88" s="84"/>
      <c r="K88" s="85"/>
      <c r="L88" s="86"/>
      <c r="M88" s="66"/>
      <c r="N88" s="1"/>
      <c r="O88" s="66"/>
    </row>
    <row r="89" spans="2:15" ht="32.25" customHeight="1" thickBot="1" x14ac:dyDescent="0.3">
      <c r="B89" s="8" t="s">
        <v>83</v>
      </c>
      <c r="C89" s="144">
        <v>51040</v>
      </c>
      <c r="D89" s="145"/>
      <c r="E89" s="90"/>
      <c r="F89" s="142">
        <f t="shared" si="2"/>
        <v>0</v>
      </c>
      <c r="G89" s="143"/>
      <c r="H89" s="69"/>
      <c r="I89" s="84"/>
      <c r="J89" s="84"/>
      <c r="K89" s="85"/>
      <c r="L89" s="86"/>
      <c r="M89" s="66"/>
      <c r="N89" s="1"/>
      <c r="O89" s="66"/>
    </row>
    <row r="90" spans="2:15" ht="32.25" customHeight="1" thickBot="1" x14ac:dyDescent="0.3">
      <c r="B90" s="8" t="s">
        <v>84</v>
      </c>
      <c r="C90" s="144">
        <v>27200</v>
      </c>
      <c r="D90" s="145"/>
      <c r="E90" s="90"/>
      <c r="F90" s="142">
        <f t="shared" si="2"/>
        <v>0</v>
      </c>
      <c r="G90" s="143"/>
      <c r="H90" s="69"/>
      <c r="I90" s="84"/>
      <c r="J90" s="84"/>
      <c r="K90" s="85"/>
      <c r="L90" s="86"/>
      <c r="M90" s="66"/>
      <c r="N90" s="1"/>
      <c r="O90" s="66"/>
    </row>
    <row r="91" spans="2:15" ht="32.25" customHeight="1" thickBot="1" x14ac:dyDescent="0.3">
      <c r="B91" s="8" t="s">
        <v>85</v>
      </c>
      <c r="C91" s="144">
        <v>5600</v>
      </c>
      <c r="D91" s="145"/>
      <c r="E91" s="90"/>
      <c r="F91" s="142">
        <f t="shared" si="2"/>
        <v>0</v>
      </c>
      <c r="G91" s="143"/>
      <c r="H91" s="69"/>
      <c r="I91" s="84"/>
      <c r="J91" s="84"/>
      <c r="K91" s="85"/>
      <c r="L91" s="86"/>
      <c r="M91" s="66"/>
      <c r="N91" s="1"/>
      <c r="O91" s="66"/>
    </row>
    <row r="92" spans="2:15" ht="32.25" customHeight="1" thickBot="1" x14ac:dyDescent="0.3">
      <c r="B92" s="8" t="s">
        <v>86</v>
      </c>
      <c r="C92" s="144">
        <v>987280</v>
      </c>
      <c r="D92" s="145"/>
      <c r="E92" s="90"/>
      <c r="F92" s="142">
        <f t="shared" si="2"/>
        <v>0</v>
      </c>
      <c r="G92" s="143"/>
      <c r="H92" s="69"/>
      <c r="I92" s="84"/>
      <c r="J92" s="84"/>
      <c r="K92" s="85"/>
      <c r="L92" s="86"/>
      <c r="M92" s="66"/>
      <c r="N92" s="1"/>
      <c r="O92" s="66"/>
    </row>
    <row r="93" spans="2:15" ht="32.25" customHeight="1" thickBot="1" x14ac:dyDescent="0.3">
      <c r="B93" s="8" t="s">
        <v>87</v>
      </c>
      <c r="C93" s="144">
        <v>11200</v>
      </c>
      <c r="D93" s="145"/>
      <c r="E93" s="90"/>
      <c r="F93" s="142">
        <f t="shared" si="2"/>
        <v>0</v>
      </c>
      <c r="G93" s="143"/>
      <c r="H93" s="69"/>
      <c r="I93" s="84"/>
      <c r="J93" s="84"/>
      <c r="K93" s="85"/>
      <c r="L93" s="86"/>
      <c r="M93" s="66"/>
      <c r="N93" s="1"/>
      <c r="O93" s="66"/>
    </row>
    <row r="94" spans="2:15" ht="32.25" customHeight="1" thickBot="1" x14ac:dyDescent="0.3">
      <c r="B94" s="8" t="s">
        <v>88</v>
      </c>
      <c r="C94" s="144">
        <v>800</v>
      </c>
      <c r="D94" s="145"/>
      <c r="E94" s="90"/>
      <c r="F94" s="142">
        <f t="shared" si="2"/>
        <v>0</v>
      </c>
      <c r="G94" s="143"/>
      <c r="H94" s="69"/>
      <c r="I94" s="84"/>
      <c r="J94" s="84"/>
      <c r="K94" s="85"/>
      <c r="L94" s="86"/>
      <c r="M94" s="66"/>
      <c r="N94" s="1"/>
      <c r="O94" s="66"/>
    </row>
    <row r="95" spans="2:15" ht="32.25" customHeight="1" thickBot="1" x14ac:dyDescent="0.3">
      <c r="B95" s="8" t="s">
        <v>89</v>
      </c>
      <c r="C95" s="144">
        <v>51200</v>
      </c>
      <c r="D95" s="145"/>
      <c r="E95" s="90"/>
      <c r="F95" s="142">
        <f t="shared" si="2"/>
        <v>0</v>
      </c>
      <c r="G95" s="143"/>
      <c r="H95" s="69"/>
      <c r="I95" s="84"/>
      <c r="J95" s="84"/>
      <c r="K95" s="85"/>
      <c r="L95" s="86"/>
      <c r="M95" s="66"/>
      <c r="N95" s="1"/>
      <c r="O95" s="66"/>
    </row>
    <row r="96" spans="2:15" ht="32.25" customHeight="1" thickBot="1" x14ac:dyDescent="0.3">
      <c r="B96" s="8" t="s">
        <v>90</v>
      </c>
      <c r="C96" s="144">
        <v>2335080</v>
      </c>
      <c r="D96" s="145"/>
      <c r="E96" s="90"/>
      <c r="F96" s="142">
        <f t="shared" si="2"/>
        <v>0</v>
      </c>
      <c r="G96" s="143"/>
      <c r="H96" s="69"/>
      <c r="I96" s="84"/>
      <c r="J96" s="84"/>
      <c r="K96" s="85"/>
      <c r="L96" s="86"/>
      <c r="M96" s="66"/>
      <c r="N96" s="1"/>
      <c r="O96" s="66"/>
    </row>
    <row r="97" spans="2:15" ht="32.25" customHeight="1" thickBot="1" x14ac:dyDescent="0.3">
      <c r="B97" s="8" t="s">
        <v>91</v>
      </c>
      <c r="C97" s="144">
        <v>14400</v>
      </c>
      <c r="D97" s="145"/>
      <c r="E97" s="90"/>
      <c r="F97" s="142">
        <f t="shared" si="2"/>
        <v>0</v>
      </c>
      <c r="G97" s="143"/>
      <c r="H97" s="69"/>
      <c r="I97" s="84"/>
      <c r="J97" s="84"/>
      <c r="K97" s="85"/>
      <c r="L97" s="86"/>
      <c r="M97" s="66"/>
      <c r="N97" s="1"/>
      <c r="O97" s="66"/>
    </row>
    <row r="98" spans="2:15" ht="32.25" customHeight="1" thickBot="1" x14ac:dyDescent="0.3">
      <c r="B98" s="8" t="s">
        <v>92</v>
      </c>
      <c r="C98" s="144">
        <v>4800</v>
      </c>
      <c r="D98" s="145"/>
      <c r="E98" s="90"/>
      <c r="F98" s="142">
        <f t="shared" si="2"/>
        <v>0</v>
      </c>
      <c r="G98" s="143"/>
      <c r="H98" s="69"/>
      <c r="I98" s="84"/>
      <c r="J98" s="84"/>
      <c r="K98" s="85"/>
      <c r="L98" s="86"/>
      <c r="M98" s="66"/>
      <c r="N98" s="1"/>
      <c r="O98" s="66"/>
    </row>
    <row r="99" spans="2:15" ht="32.25" customHeight="1" thickBot="1" x14ac:dyDescent="0.3">
      <c r="B99" s="8" t="s">
        <v>93</v>
      </c>
      <c r="C99" s="144">
        <v>2400</v>
      </c>
      <c r="D99" s="145"/>
      <c r="E99" s="90"/>
      <c r="F99" s="142">
        <f>C99*E99</f>
        <v>0</v>
      </c>
      <c r="G99" s="143"/>
      <c r="H99" s="69"/>
      <c r="I99" s="84"/>
      <c r="J99" s="84"/>
      <c r="K99" s="85"/>
      <c r="L99" s="86"/>
      <c r="M99" s="66"/>
      <c r="N99" s="1"/>
      <c r="O99" s="66"/>
    </row>
    <row r="100" spans="2:15" ht="32.25" customHeight="1" thickBot="1" x14ac:dyDescent="0.3">
      <c r="B100" s="8" t="s">
        <v>94</v>
      </c>
      <c r="C100" s="144">
        <v>6400</v>
      </c>
      <c r="D100" s="145"/>
      <c r="E100" s="90"/>
      <c r="F100" s="142">
        <f t="shared" ref="F100:F114" si="3">C100*E100</f>
        <v>0</v>
      </c>
      <c r="G100" s="143"/>
      <c r="H100" s="69"/>
      <c r="I100" s="84"/>
      <c r="J100" s="84"/>
      <c r="K100" s="85"/>
      <c r="L100" s="86"/>
      <c r="M100" s="66"/>
      <c r="N100" s="1"/>
      <c r="O100" s="66"/>
    </row>
    <row r="101" spans="2:15" ht="32.25" customHeight="1" thickBot="1" x14ac:dyDescent="0.3">
      <c r="B101" s="8" t="s">
        <v>95</v>
      </c>
      <c r="C101" s="144">
        <v>138400</v>
      </c>
      <c r="D101" s="145"/>
      <c r="E101" s="90"/>
      <c r="F101" s="142">
        <f t="shared" si="3"/>
        <v>0</v>
      </c>
      <c r="G101" s="143"/>
      <c r="H101" s="69"/>
      <c r="I101" s="84"/>
      <c r="J101" s="84"/>
      <c r="K101" s="85"/>
      <c r="L101" s="86"/>
      <c r="M101" s="66"/>
      <c r="N101" s="1"/>
      <c r="O101" s="66"/>
    </row>
    <row r="102" spans="2:15" ht="32.25" customHeight="1" thickBot="1" x14ac:dyDescent="0.3">
      <c r="B102" s="8" t="s">
        <v>96</v>
      </c>
      <c r="C102" s="144">
        <v>10400</v>
      </c>
      <c r="D102" s="145"/>
      <c r="E102" s="90"/>
      <c r="F102" s="142">
        <f t="shared" si="3"/>
        <v>0</v>
      </c>
      <c r="G102" s="143"/>
      <c r="H102" s="69"/>
      <c r="I102" s="84"/>
      <c r="J102" s="84"/>
      <c r="K102" s="85"/>
      <c r="L102" s="86"/>
      <c r="M102" s="66"/>
      <c r="N102" s="1"/>
      <c r="O102" s="66"/>
    </row>
    <row r="103" spans="2:15" ht="32.25" customHeight="1" thickBot="1" x14ac:dyDescent="0.3">
      <c r="B103" s="8" t="s">
        <v>97</v>
      </c>
      <c r="C103" s="144">
        <v>51600</v>
      </c>
      <c r="D103" s="145"/>
      <c r="E103" s="90"/>
      <c r="F103" s="142">
        <f t="shared" si="3"/>
        <v>0</v>
      </c>
      <c r="G103" s="143"/>
      <c r="H103" s="69"/>
      <c r="I103" s="84"/>
      <c r="J103" s="84"/>
      <c r="K103" s="85"/>
      <c r="L103" s="86"/>
      <c r="M103" s="66"/>
      <c r="N103" s="1"/>
      <c r="O103" s="66"/>
    </row>
    <row r="104" spans="2:15" ht="32.25" customHeight="1" thickBot="1" x14ac:dyDescent="0.3">
      <c r="B104" s="8" t="s">
        <v>98</v>
      </c>
      <c r="C104" s="144">
        <v>88800</v>
      </c>
      <c r="D104" s="145"/>
      <c r="E104" s="90"/>
      <c r="F104" s="142">
        <f t="shared" si="3"/>
        <v>0</v>
      </c>
      <c r="G104" s="143"/>
      <c r="H104" s="69"/>
      <c r="I104" s="84"/>
      <c r="J104" s="84"/>
      <c r="K104" s="85"/>
      <c r="L104" s="86"/>
      <c r="M104" s="66"/>
      <c r="N104" s="1"/>
      <c r="O104" s="66"/>
    </row>
    <row r="105" spans="2:15" ht="32.25" customHeight="1" thickBot="1" x14ac:dyDescent="0.3">
      <c r="B105" s="8" t="s">
        <v>99</v>
      </c>
      <c r="C105" s="144">
        <v>55200</v>
      </c>
      <c r="D105" s="145"/>
      <c r="E105" s="90"/>
      <c r="F105" s="142">
        <f t="shared" si="3"/>
        <v>0</v>
      </c>
      <c r="G105" s="143"/>
      <c r="H105" s="69"/>
      <c r="I105" s="84"/>
      <c r="J105" s="84"/>
      <c r="K105" s="85"/>
      <c r="L105" s="86"/>
      <c r="M105" s="66"/>
      <c r="N105" s="1"/>
      <c r="O105" s="66"/>
    </row>
    <row r="106" spans="2:15" ht="32.25" customHeight="1" thickBot="1" x14ac:dyDescent="0.3">
      <c r="B106" s="8" t="s">
        <v>100</v>
      </c>
      <c r="C106" s="144">
        <v>28800</v>
      </c>
      <c r="D106" s="145"/>
      <c r="E106" s="90"/>
      <c r="F106" s="142">
        <f t="shared" si="3"/>
        <v>0</v>
      </c>
      <c r="G106" s="143"/>
      <c r="H106" s="69"/>
      <c r="I106" s="84"/>
      <c r="J106" s="84"/>
      <c r="K106" s="85"/>
      <c r="L106" s="86"/>
      <c r="M106" s="66"/>
      <c r="N106" s="1"/>
      <c r="O106" s="66"/>
    </row>
    <row r="107" spans="2:15" ht="32.25" customHeight="1" thickBot="1" x14ac:dyDescent="0.3">
      <c r="B107" s="8" t="s">
        <v>101</v>
      </c>
      <c r="C107" s="144">
        <v>56000</v>
      </c>
      <c r="D107" s="145"/>
      <c r="E107" s="90"/>
      <c r="F107" s="142">
        <f t="shared" si="3"/>
        <v>0</v>
      </c>
      <c r="G107" s="143"/>
      <c r="H107" s="69"/>
      <c r="I107" s="84"/>
      <c r="J107" s="84"/>
      <c r="K107" s="85"/>
      <c r="L107" s="86"/>
      <c r="M107" s="66"/>
      <c r="N107" s="1"/>
      <c r="O107" s="66"/>
    </row>
    <row r="108" spans="2:15" ht="32.25" customHeight="1" thickBot="1" x14ac:dyDescent="0.3">
      <c r="B108" s="8" t="s">
        <v>102</v>
      </c>
      <c r="C108" s="144">
        <v>2400</v>
      </c>
      <c r="D108" s="145"/>
      <c r="E108" s="90"/>
      <c r="F108" s="142">
        <f t="shared" si="3"/>
        <v>0</v>
      </c>
      <c r="G108" s="143"/>
      <c r="H108" s="69"/>
      <c r="I108" s="84"/>
      <c r="J108" s="84"/>
      <c r="K108" s="85"/>
      <c r="L108" s="86"/>
      <c r="M108" s="66"/>
      <c r="N108" s="1"/>
      <c r="O108" s="66"/>
    </row>
    <row r="109" spans="2:15" ht="32.25" customHeight="1" thickBot="1" x14ac:dyDescent="0.3">
      <c r="B109" s="8" t="s">
        <v>103</v>
      </c>
      <c r="C109" s="144">
        <v>12000</v>
      </c>
      <c r="D109" s="145"/>
      <c r="E109" s="90"/>
      <c r="F109" s="142">
        <f t="shared" si="3"/>
        <v>0</v>
      </c>
      <c r="G109" s="143"/>
      <c r="H109" s="69"/>
      <c r="I109" s="84"/>
      <c r="J109" s="84"/>
      <c r="K109" s="85"/>
      <c r="L109" s="86"/>
      <c r="M109" s="66"/>
      <c r="N109" s="1"/>
      <c r="O109" s="66"/>
    </row>
    <row r="110" spans="2:15" ht="32.25" customHeight="1" thickBot="1" x14ac:dyDescent="0.3">
      <c r="B110" s="8" t="s">
        <v>104</v>
      </c>
      <c r="C110" s="144">
        <v>7200</v>
      </c>
      <c r="D110" s="145"/>
      <c r="E110" s="90"/>
      <c r="F110" s="142">
        <f t="shared" si="3"/>
        <v>0</v>
      </c>
      <c r="G110" s="143"/>
      <c r="H110" s="69"/>
      <c r="I110" s="84"/>
      <c r="J110" s="84"/>
      <c r="K110" s="85"/>
      <c r="L110" s="86"/>
      <c r="M110" s="66"/>
      <c r="N110" s="1"/>
      <c r="O110" s="66"/>
    </row>
    <row r="111" spans="2:15" ht="32.25" customHeight="1" thickBot="1" x14ac:dyDescent="0.3">
      <c r="B111" s="8" t="s">
        <v>105</v>
      </c>
      <c r="C111" s="144">
        <v>7200</v>
      </c>
      <c r="D111" s="145"/>
      <c r="E111" s="90"/>
      <c r="F111" s="142">
        <f t="shared" si="3"/>
        <v>0</v>
      </c>
      <c r="G111" s="143"/>
      <c r="H111" s="69"/>
      <c r="I111" s="84"/>
      <c r="J111" s="84"/>
      <c r="K111" s="85"/>
      <c r="L111" s="86"/>
      <c r="M111" s="66"/>
      <c r="N111" s="1"/>
      <c r="O111" s="66"/>
    </row>
    <row r="112" spans="2:15" ht="32.25" customHeight="1" thickBot="1" x14ac:dyDescent="0.3">
      <c r="B112" s="8" t="s">
        <v>106</v>
      </c>
      <c r="C112" s="144">
        <v>27600</v>
      </c>
      <c r="D112" s="145"/>
      <c r="E112" s="90"/>
      <c r="F112" s="142">
        <f t="shared" si="3"/>
        <v>0</v>
      </c>
      <c r="G112" s="143"/>
      <c r="H112" s="69"/>
      <c r="I112" s="84"/>
      <c r="J112" s="84"/>
      <c r="K112" s="85"/>
      <c r="L112" s="86"/>
      <c r="M112" s="66"/>
      <c r="N112" s="1"/>
      <c r="O112" s="66"/>
    </row>
    <row r="113" spans="2:15" ht="32.25" customHeight="1" thickBot="1" x14ac:dyDescent="0.3">
      <c r="B113" s="8" t="s">
        <v>107</v>
      </c>
      <c r="C113" s="144">
        <v>4800</v>
      </c>
      <c r="D113" s="145"/>
      <c r="E113" s="90"/>
      <c r="F113" s="142">
        <f t="shared" si="3"/>
        <v>0</v>
      </c>
      <c r="G113" s="143"/>
      <c r="H113" s="69"/>
      <c r="I113" s="84"/>
      <c r="J113" s="84"/>
      <c r="K113" s="85"/>
      <c r="L113" s="86"/>
      <c r="M113" s="66"/>
      <c r="N113" s="1"/>
      <c r="O113" s="66"/>
    </row>
    <row r="114" spans="2:15" ht="32.25" customHeight="1" thickBot="1" x14ac:dyDescent="0.3">
      <c r="B114" s="8" t="s">
        <v>108</v>
      </c>
      <c r="C114" s="144">
        <v>12000</v>
      </c>
      <c r="D114" s="145"/>
      <c r="E114" s="90"/>
      <c r="F114" s="142">
        <f t="shared" si="3"/>
        <v>0</v>
      </c>
      <c r="G114" s="143"/>
      <c r="H114" s="69"/>
      <c r="I114" s="84"/>
      <c r="J114" s="84"/>
      <c r="K114" s="85"/>
      <c r="L114" s="86"/>
      <c r="M114" s="66"/>
      <c r="N114" s="1"/>
      <c r="O114" s="66"/>
    </row>
    <row r="115" spans="2:15" ht="32.25" customHeight="1" thickBot="1" x14ac:dyDescent="0.3">
      <c r="B115" s="8" t="s">
        <v>109</v>
      </c>
      <c r="C115" s="144">
        <v>2400</v>
      </c>
      <c r="D115" s="145"/>
      <c r="E115" s="90"/>
      <c r="F115" s="142">
        <f>C115*E115</f>
        <v>0</v>
      </c>
      <c r="G115" s="143"/>
      <c r="H115" s="69"/>
      <c r="I115" s="84"/>
      <c r="J115" s="84"/>
      <c r="K115" s="85"/>
      <c r="L115" s="86"/>
      <c r="M115" s="66"/>
      <c r="N115" s="1"/>
      <c r="O115" s="66"/>
    </row>
    <row r="116" spans="2:15" ht="32.25" customHeight="1" thickBot="1" x14ac:dyDescent="0.3">
      <c r="B116" s="8" t="s">
        <v>110</v>
      </c>
      <c r="C116" s="144">
        <v>12000</v>
      </c>
      <c r="D116" s="145"/>
      <c r="E116" s="90"/>
      <c r="F116" s="142">
        <f t="shared" ref="F116:F126" si="4">C116*E116</f>
        <v>0</v>
      </c>
      <c r="G116" s="143"/>
      <c r="H116" s="69"/>
      <c r="I116" s="84"/>
      <c r="J116" s="84"/>
      <c r="K116" s="85"/>
      <c r="L116" s="86"/>
      <c r="M116" s="66"/>
      <c r="N116" s="1"/>
      <c r="O116" s="66"/>
    </row>
    <row r="117" spans="2:15" ht="32.25" customHeight="1" thickBot="1" x14ac:dyDescent="0.3">
      <c r="B117" s="8" t="s">
        <v>111</v>
      </c>
      <c r="C117" s="144">
        <v>3200</v>
      </c>
      <c r="D117" s="145"/>
      <c r="E117" s="90"/>
      <c r="F117" s="142">
        <f t="shared" si="4"/>
        <v>0</v>
      </c>
      <c r="G117" s="143"/>
      <c r="H117" s="69"/>
      <c r="I117" s="84"/>
      <c r="J117" s="84"/>
      <c r="K117" s="85"/>
      <c r="L117" s="86"/>
      <c r="M117" s="66"/>
      <c r="N117" s="1"/>
      <c r="O117" s="66"/>
    </row>
    <row r="118" spans="2:15" ht="32.25" customHeight="1" thickBot="1" x14ac:dyDescent="0.3">
      <c r="B118" s="8" t="s">
        <v>112</v>
      </c>
      <c r="C118" s="144">
        <v>14400</v>
      </c>
      <c r="D118" s="145"/>
      <c r="E118" s="90"/>
      <c r="F118" s="142">
        <f t="shared" si="4"/>
        <v>0</v>
      </c>
      <c r="G118" s="143"/>
      <c r="H118" s="69"/>
      <c r="I118" s="84"/>
      <c r="J118" s="84"/>
      <c r="K118" s="85"/>
      <c r="L118" s="86"/>
      <c r="M118" s="66"/>
      <c r="N118" s="1"/>
      <c r="O118" s="66"/>
    </row>
    <row r="119" spans="2:15" ht="32.25" customHeight="1" thickBot="1" x14ac:dyDescent="0.3">
      <c r="B119" s="8" t="s">
        <v>113</v>
      </c>
      <c r="C119" s="144">
        <v>112000</v>
      </c>
      <c r="D119" s="145"/>
      <c r="E119" s="90"/>
      <c r="F119" s="142">
        <f t="shared" si="4"/>
        <v>0</v>
      </c>
      <c r="G119" s="143"/>
      <c r="H119" s="69"/>
      <c r="I119" s="84"/>
      <c r="J119" s="84"/>
      <c r="K119" s="85"/>
      <c r="L119" s="86"/>
      <c r="M119" s="66"/>
      <c r="N119" s="1"/>
      <c r="O119" s="66"/>
    </row>
    <row r="120" spans="2:15" ht="32.25" customHeight="1" thickBot="1" x14ac:dyDescent="0.3">
      <c r="B120" s="8" t="s">
        <v>114</v>
      </c>
      <c r="C120" s="144">
        <v>257600</v>
      </c>
      <c r="D120" s="145"/>
      <c r="E120" s="90"/>
      <c r="F120" s="142">
        <f t="shared" si="4"/>
        <v>0</v>
      </c>
      <c r="G120" s="143"/>
      <c r="H120" s="69"/>
      <c r="I120" s="84"/>
      <c r="J120" s="84"/>
      <c r="K120" s="85"/>
      <c r="L120" s="86"/>
      <c r="M120" s="66"/>
      <c r="N120" s="1"/>
      <c r="O120" s="66"/>
    </row>
    <row r="121" spans="2:15" ht="32.25" customHeight="1" thickBot="1" x14ac:dyDescent="0.3">
      <c r="B121" s="8" t="s">
        <v>123</v>
      </c>
      <c r="C121" s="144">
        <v>121600</v>
      </c>
      <c r="D121" s="145"/>
      <c r="E121" s="90"/>
      <c r="F121" s="142">
        <f t="shared" si="4"/>
        <v>0</v>
      </c>
      <c r="G121" s="143"/>
      <c r="H121" s="69"/>
      <c r="I121" s="84"/>
      <c r="J121" s="84"/>
      <c r="K121" s="85"/>
      <c r="L121" s="86"/>
      <c r="M121" s="66"/>
      <c r="N121" s="1"/>
      <c r="O121" s="66"/>
    </row>
    <row r="122" spans="2:15" ht="32.25" customHeight="1" thickBot="1" x14ac:dyDescent="0.3">
      <c r="B122" s="8" t="s">
        <v>115</v>
      </c>
      <c r="C122" s="144">
        <v>256800</v>
      </c>
      <c r="D122" s="145"/>
      <c r="E122" s="90"/>
      <c r="F122" s="142">
        <f t="shared" si="4"/>
        <v>0</v>
      </c>
      <c r="G122" s="143"/>
      <c r="H122" s="69"/>
      <c r="I122" s="84"/>
      <c r="J122" s="84"/>
      <c r="K122" s="85"/>
      <c r="L122" s="86"/>
      <c r="M122" s="66"/>
      <c r="N122" s="1"/>
      <c r="O122" s="66"/>
    </row>
    <row r="123" spans="2:15" ht="32.25" customHeight="1" thickBot="1" x14ac:dyDescent="0.3">
      <c r="B123" s="8" t="s">
        <v>116</v>
      </c>
      <c r="C123" s="144">
        <v>2084800</v>
      </c>
      <c r="D123" s="145"/>
      <c r="E123" s="90"/>
      <c r="F123" s="142">
        <f t="shared" si="4"/>
        <v>0</v>
      </c>
      <c r="G123" s="143"/>
      <c r="H123" s="69"/>
      <c r="I123" s="84"/>
      <c r="J123" s="84"/>
      <c r="K123" s="85"/>
      <c r="L123" s="86"/>
      <c r="M123" s="66"/>
      <c r="N123" s="1"/>
      <c r="O123" s="66"/>
    </row>
    <row r="124" spans="2:15" ht="32.25" customHeight="1" thickBot="1" x14ac:dyDescent="0.3">
      <c r="B124" s="8" t="s">
        <v>117</v>
      </c>
      <c r="C124" s="144">
        <v>18400</v>
      </c>
      <c r="D124" s="145"/>
      <c r="E124" s="90"/>
      <c r="F124" s="142">
        <f t="shared" si="4"/>
        <v>0</v>
      </c>
      <c r="G124" s="143"/>
      <c r="H124" s="69"/>
      <c r="I124" s="84"/>
      <c r="J124" s="84"/>
      <c r="K124" s="85"/>
      <c r="L124" s="86"/>
      <c r="M124" s="66"/>
      <c r="N124" s="1"/>
      <c r="O124" s="66"/>
    </row>
    <row r="125" spans="2:15" ht="32.25" customHeight="1" thickBot="1" x14ac:dyDescent="0.3">
      <c r="B125" s="8" t="s">
        <v>118</v>
      </c>
      <c r="C125" s="144">
        <v>1065600</v>
      </c>
      <c r="D125" s="145"/>
      <c r="E125" s="90"/>
      <c r="F125" s="142">
        <f t="shared" si="4"/>
        <v>0</v>
      </c>
      <c r="G125" s="143"/>
      <c r="H125" s="69"/>
      <c r="I125" s="84"/>
      <c r="J125" s="84"/>
      <c r="K125" s="85"/>
      <c r="L125" s="86"/>
      <c r="M125" s="66"/>
      <c r="N125" s="1"/>
      <c r="O125" s="66"/>
    </row>
    <row r="126" spans="2:15" ht="32.25" customHeight="1" thickBot="1" x14ac:dyDescent="0.3">
      <c r="B126" s="8" t="s">
        <v>119</v>
      </c>
      <c r="C126" s="144">
        <v>100800</v>
      </c>
      <c r="D126" s="145"/>
      <c r="E126" s="90"/>
      <c r="F126" s="142">
        <f t="shared" si="4"/>
        <v>0</v>
      </c>
      <c r="G126" s="143"/>
      <c r="H126" s="69"/>
      <c r="I126" s="84"/>
      <c r="J126" s="84"/>
      <c r="K126" s="85"/>
      <c r="L126" s="86"/>
      <c r="M126" s="66"/>
      <c r="N126" s="1"/>
      <c r="O126" s="66"/>
    </row>
    <row r="127" spans="2:15" ht="32.25" customHeight="1" thickBot="1" x14ac:dyDescent="0.3">
      <c r="B127" s="8" t="s">
        <v>120</v>
      </c>
      <c r="C127" s="144">
        <v>141600</v>
      </c>
      <c r="D127" s="145"/>
      <c r="E127" s="90"/>
      <c r="F127" s="142">
        <f>C127*E127</f>
        <v>0</v>
      </c>
      <c r="G127" s="143"/>
      <c r="H127" s="69"/>
      <c r="I127" s="84"/>
      <c r="J127" s="84"/>
      <c r="K127" s="85"/>
      <c r="L127" s="86"/>
      <c r="M127" s="66"/>
      <c r="N127" s="1"/>
      <c r="O127" s="66"/>
    </row>
    <row r="128" spans="2:15" ht="32.25" customHeight="1" thickBot="1" x14ac:dyDescent="0.3">
      <c r="B128" s="64" t="s">
        <v>121</v>
      </c>
      <c r="C128" s="173">
        <v>144000</v>
      </c>
      <c r="D128" s="174"/>
      <c r="E128" s="91"/>
      <c r="F128" s="142">
        <f t="shared" ref="F128" si="5">C128*E128</f>
        <v>0</v>
      </c>
      <c r="G128" s="143"/>
      <c r="H128" s="69"/>
      <c r="I128" s="84"/>
      <c r="J128" s="84"/>
      <c r="K128" s="85"/>
      <c r="L128" s="86"/>
      <c r="M128" s="66"/>
      <c r="N128" s="1"/>
      <c r="O128" s="66"/>
    </row>
    <row r="129" spans="2:17" ht="54.75" customHeight="1" thickBot="1" x14ac:dyDescent="0.35">
      <c r="B129" s="176" t="s">
        <v>138</v>
      </c>
      <c r="C129" s="177"/>
      <c r="D129" s="177"/>
      <c r="E129" s="177"/>
      <c r="F129" s="178">
        <f>SUM(F6:F128)</f>
        <v>0</v>
      </c>
      <c r="G129" s="179"/>
      <c r="H129" s="87"/>
      <c r="I129" s="87"/>
      <c r="J129" s="87"/>
      <c r="K129" s="87"/>
      <c r="L129" s="87"/>
      <c r="M129" s="88"/>
      <c r="N129" s="67"/>
      <c r="O129" s="67"/>
    </row>
    <row r="130" spans="2:17" ht="15.95" customHeight="1" x14ac:dyDescent="0.2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10"/>
      <c r="N130" s="11"/>
      <c r="O130" s="11"/>
    </row>
    <row r="131" spans="2:17" s="1" customFormat="1" ht="15.95" customHeight="1" x14ac:dyDescent="0.25">
      <c r="B131" s="4" t="s">
        <v>174</v>
      </c>
      <c r="C131" s="6"/>
      <c r="H131" s="3"/>
    </row>
    <row r="132" spans="2:17" ht="15.75" customHeight="1" x14ac:dyDescent="0.25">
      <c r="B132" s="139" t="s">
        <v>148</v>
      </c>
      <c r="C132" s="139"/>
      <c r="D132" s="139"/>
      <c r="E132" s="139"/>
      <c r="F132" s="139"/>
      <c r="G132" s="139"/>
      <c r="H132" s="139"/>
      <c r="I132" s="139"/>
      <c r="J132" s="139"/>
    </row>
    <row r="133" spans="2:17" ht="16.5" customHeight="1" x14ac:dyDescent="0.25">
      <c r="B133" s="139" t="s">
        <v>171</v>
      </c>
      <c r="C133" s="139"/>
      <c r="D133" s="139"/>
      <c r="E133" s="139"/>
      <c r="F133" s="139"/>
      <c r="G133" s="139"/>
      <c r="H133" s="139"/>
      <c r="I133" s="139"/>
      <c r="J133" s="139"/>
    </row>
    <row r="134" spans="2:17" ht="17.25" customHeight="1" x14ac:dyDescent="0.25"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</row>
    <row r="136" spans="2:17" ht="21.75" customHeight="1" x14ac:dyDescent="0.35">
      <c r="B136" s="36" t="s">
        <v>139</v>
      </c>
      <c r="C136" s="13"/>
      <c r="D136" s="12"/>
      <c r="E136" s="12"/>
      <c r="F136" s="12"/>
      <c r="G136" s="12"/>
      <c r="H136" s="14"/>
      <c r="I136" s="15"/>
      <c r="J136" s="15"/>
      <c r="K136" s="15"/>
      <c r="L136" s="93"/>
      <c r="M136" s="93"/>
      <c r="N136" s="93"/>
      <c r="O136" s="93"/>
    </row>
    <row r="137" spans="2:17" ht="15.75" thickBot="1" x14ac:dyDescent="0.3"/>
    <row r="138" spans="2:17" ht="75.75" customHeight="1" thickBot="1" x14ac:dyDescent="0.3">
      <c r="B138" s="188" t="s">
        <v>151</v>
      </c>
      <c r="C138" s="189"/>
      <c r="D138" s="189"/>
      <c r="E138" s="189"/>
      <c r="F138" s="189"/>
      <c r="G138" s="189"/>
      <c r="H138" s="189"/>
      <c r="I138" s="189"/>
      <c r="J138" s="190" t="s">
        <v>128</v>
      </c>
      <c r="K138" s="190"/>
      <c r="L138" s="190"/>
      <c r="M138" s="58" t="s">
        <v>146</v>
      </c>
      <c r="N138" s="131" t="s">
        <v>147</v>
      </c>
      <c r="O138" s="68"/>
      <c r="P138" s="69"/>
      <c r="Q138" s="3"/>
    </row>
    <row r="139" spans="2:17" ht="63.75" customHeight="1" thickBot="1" x14ac:dyDescent="0.3">
      <c r="B139" s="164" t="s">
        <v>142</v>
      </c>
      <c r="C139" s="165"/>
      <c r="D139" s="165"/>
      <c r="E139" s="165"/>
      <c r="F139" s="165"/>
      <c r="G139" s="165"/>
      <c r="H139" s="165"/>
      <c r="I139" s="165"/>
      <c r="J139" s="132" t="s">
        <v>129</v>
      </c>
      <c r="K139" s="19"/>
      <c r="L139" s="20" t="s">
        <v>131</v>
      </c>
      <c r="M139" s="39"/>
      <c r="N139" s="71">
        <f t="shared" ref="N139:N161" si="6">(M139/12)*96</f>
        <v>0</v>
      </c>
      <c r="O139" s="42"/>
      <c r="P139" s="70"/>
      <c r="Q139" s="37"/>
    </row>
    <row r="140" spans="2:17" ht="21" customHeight="1" thickBot="1" x14ac:dyDescent="0.3">
      <c r="B140" s="168" t="s">
        <v>143</v>
      </c>
      <c r="C140" s="169"/>
      <c r="D140" s="169"/>
      <c r="E140" s="169"/>
      <c r="F140" s="169"/>
      <c r="G140" s="169"/>
      <c r="H140" s="169"/>
      <c r="I140" s="169"/>
      <c r="J140" s="19"/>
      <c r="K140" s="21" t="s">
        <v>130</v>
      </c>
      <c r="L140" s="22">
        <v>1071400</v>
      </c>
      <c r="M140" s="39"/>
      <c r="N140" s="71">
        <f t="shared" si="6"/>
        <v>0</v>
      </c>
      <c r="O140" s="42"/>
      <c r="P140" s="70"/>
      <c r="Q140" s="37"/>
    </row>
    <row r="141" spans="2:17" ht="21" customHeight="1" thickBot="1" x14ac:dyDescent="0.3">
      <c r="B141" s="168" t="s">
        <v>144</v>
      </c>
      <c r="C141" s="169"/>
      <c r="D141" s="169"/>
      <c r="E141" s="169"/>
      <c r="F141" s="169"/>
      <c r="G141" s="169"/>
      <c r="H141" s="169"/>
      <c r="I141" s="169"/>
      <c r="J141" s="19"/>
      <c r="K141" s="21" t="s">
        <v>130</v>
      </c>
      <c r="L141" s="22">
        <v>2142800</v>
      </c>
      <c r="M141" s="39"/>
      <c r="N141" s="71">
        <f t="shared" si="6"/>
        <v>0</v>
      </c>
      <c r="O141" s="42"/>
      <c r="P141" s="70"/>
      <c r="Q141" s="37"/>
    </row>
    <row r="142" spans="2:17" ht="34.5" customHeight="1" thickBot="1" x14ac:dyDescent="0.3">
      <c r="B142" s="166" t="s">
        <v>127</v>
      </c>
      <c r="C142" s="167"/>
      <c r="D142" s="167"/>
      <c r="E142" s="167"/>
      <c r="F142" s="167"/>
      <c r="G142" s="167"/>
      <c r="H142" s="167"/>
      <c r="I142" s="167"/>
      <c r="J142" s="19"/>
      <c r="K142" s="21" t="s">
        <v>130</v>
      </c>
      <c r="L142" s="22">
        <v>130000</v>
      </c>
      <c r="M142" s="39"/>
      <c r="N142" s="71">
        <f t="shared" si="6"/>
        <v>0</v>
      </c>
      <c r="O142" s="42"/>
      <c r="P142" s="70"/>
      <c r="Q142" s="3"/>
    </row>
    <row r="143" spans="2:17" ht="30.75" customHeight="1" thickBot="1" x14ac:dyDescent="0.3">
      <c r="B143" s="166" t="s">
        <v>145</v>
      </c>
      <c r="C143" s="167"/>
      <c r="D143" s="167"/>
      <c r="E143" s="167"/>
      <c r="F143" s="167"/>
      <c r="G143" s="167"/>
      <c r="H143" s="167"/>
      <c r="I143" s="167"/>
      <c r="J143" s="19"/>
      <c r="K143" s="21" t="s">
        <v>130</v>
      </c>
      <c r="L143" s="22">
        <v>708000</v>
      </c>
      <c r="M143" s="39"/>
      <c r="N143" s="71">
        <f t="shared" si="6"/>
        <v>0</v>
      </c>
      <c r="O143" s="42"/>
      <c r="P143" s="70"/>
      <c r="Q143" s="37"/>
    </row>
    <row r="144" spans="2:17" x14ac:dyDescent="0.25">
      <c r="B144" s="158" t="s">
        <v>141</v>
      </c>
      <c r="C144" s="159"/>
      <c r="D144" s="159"/>
      <c r="E144" s="159"/>
      <c r="F144" s="159"/>
      <c r="G144" s="159"/>
      <c r="H144" s="159"/>
      <c r="I144" s="159"/>
      <c r="J144" s="59" t="s">
        <v>8</v>
      </c>
      <c r="K144" s="133" t="s">
        <v>130</v>
      </c>
      <c r="L144" s="38">
        <v>42800</v>
      </c>
      <c r="M144" s="28"/>
      <c r="N144" s="72">
        <f t="shared" si="6"/>
        <v>0</v>
      </c>
      <c r="O144" s="42"/>
      <c r="P144" s="70"/>
      <c r="Q144" s="157"/>
    </row>
    <row r="145" spans="2:17" x14ac:dyDescent="0.25">
      <c r="B145" s="160"/>
      <c r="C145" s="161"/>
      <c r="D145" s="161"/>
      <c r="E145" s="161"/>
      <c r="F145" s="161"/>
      <c r="G145" s="161"/>
      <c r="H145" s="161"/>
      <c r="I145" s="161"/>
      <c r="J145" s="29" t="s">
        <v>12</v>
      </c>
      <c r="K145" s="135" t="s">
        <v>130</v>
      </c>
      <c r="L145" s="23">
        <v>52400</v>
      </c>
      <c r="M145" s="31"/>
      <c r="N145" s="73">
        <f t="shared" si="6"/>
        <v>0</v>
      </c>
      <c r="O145" s="42"/>
      <c r="P145" s="70"/>
      <c r="Q145" s="157"/>
    </row>
    <row r="146" spans="2:17" x14ac:dyDescent="0.25">
      <c r="B146" s="160"/>
      <c r="C146" s="161"/>
      <c r="D146" s="161"/>
      <c r="E146" s="161"/>
      <c r="F146" s="161"/>
      <c r="G146" s="161"/>
      <c r="H146" s="161"/>
      <c r="I146" s="161"/>
      <c r="J146" s="29" t="s">
        <v>14</v>
      </c>
      <c r="K146" s="135" t="s">
        <v>130</v>
      </c>
      <c r="L146" s="23">
        <v>53800</v>
      </c>
      <c r="M146" s="31"/>
      <c r="N146" s="73">
        <f t="shared" si="6"/>
        <v>0</v>
      </c>
      <c r="O146" s="42"/>
      <c r="P146" s="70"/>
      <c r="Q146" s="157"/>
    </row>
    <row r="147" spans="2:17" x14ac:dyDescent="0.25">
      <c r="B147" s="160"/>
      <c r="C147" s="161"/>
      <c r="D147" s="161"/>
      <c r="E147" s="161"/>
      <c r="F147" s="161"/>
      <c r="G147" s="161"/>
      <c r="H147" s="161"/>
      <c r="I147" s="161"/>
      <c r="J147" s="29" t="s">
        <v>15</v>
      </c>
      <c r="K147" s="135" t="s">
        <v>130</v>
      </c>
      <c r="L147" s="24">
        <v>41000</v>
      </c>
      <c r="M147" s="31"/>
      <c r="N147" s="73">
        <f t="shared" si="6"/>
        <v>0</v>
      </c>
      <c r="O147" s="42"/>
      <c r="P147" s="70"/>
      <c r="Q147" s="157"/>
    </row>
    <row r="148" spans="2:17" x14ac:dyDescent="0.25">
      <c r="B148" s="160"/>
      <c r="C148" s="161"/>
      <c r="D148" s="161"/>
      <c r="E148" s="161"/>
      <c r="F148" s="161"/>
      <c r="G148" s="161"/>
      <c r="H148" s="161"/>
      <c r="I148" s="161"/>
      <c r="J148" s="29" t="s">
        <v>19</v>
      </c>
      <c r="K148" s="135" t="s">
        <v>130</v>
      </c>
      <c r="L148" s="24">
        <v>42800</v>
      </c>
      <c r="M148" s="31"/>
      <c r="N148" s="73">
        <f t="shared" si="6"/>
        <v>0</v>
      </c>
      <c r="O148" s="42"/>
      <c r="P148" s="70"/>
      <c r="Q148" s="157"/>
    </row>
    <row r="149" spans="2:17" x14ac:dyDescent="0.25">
      <c r="B149" s="160"/>
      <c r="C149" s="161"/>
      <c r="D149" s="161"/>
      <c r="E149" s="161"/>
      <c r="F149" s="161"/>
      <c r="G149" s="161"/>
      <c r="H149" s="161"/>
      <c r="I149" s="161"/>
      <c r="J149" s="29" t="s">
        <v>20</v>
      </c>
      <c r="K149" s="135" t="s">
        <v>130</v>
      </c>
      <c r="L149" s="24">
        <v>44600</v>
      </c>
      <c r="M149" s="31"/>
      <c r="N149" s="73">
        <f t="shared" si="6"/>
        <v>0</v>
      </c>
      <c r="O149" s="42"/>
      <c r="P149" s="70"/>
      <c r="Q149" s="157"/>
    </row>
    <row r="150" spans="2:17" x14ac:dyDescent="0.25">
      <c r="B150" s="160"/>
      <c r="C150" s="161"/>
      <c r="D150" s="161"/>
      <c r="E150" s="161"/>
      <c r="F150" s="161"/>
      <c r="G150" s="161"/>
      <c r="H150" s="161"/>
      <c r="I150" s="161"/>
      <c r="J150" s="29" t="s">
        <v>38</v>
      </c>
      <c r="K150" s="135" t="s">
        <v>130</v>
      </c>
      <c r="L150" s="24">
        <v>49200</v>
      </c>
      <c r="M150" s="31"/>
      <c r="N150" s="73">
        <f t="shared" si="6"/>
        <v>0</v>
      </c>
      <c r="O150" s="42"/>
      <c r="P150" s="70"/>
      <c r="Q150" s="157"/>
    </row>
    <row r="151" spans="2:17" x14ac:dyDescent="0.25">
      <c r="B151" s="160"/>
      <c r="C151" s="161"/>
      <c r="D151" s="161"/>
      <c r="E151" s="161"/>
      <c r="F151" s="161"/>
      <c r="G151" s="161"/>
      <c r="H151" s="161"/>
      <c r="I151" s="161"/>
      <c r="J151" s="29" t="s">
        <v>48</v>
      </c>
      <c r="K151" s="135" t="s">
        <v>130</v>
      </c>
      <c r="L151" s="24">
        <v>42800</v>
      </c>
      <c r="M151" s="31"/>
      <c r="N151" s="73">
        <f t="shared" si="6"/>
        <v>0</v>
      </c>
      <c r="O151" s="42"/>
      <c r="P151" s="70"/>
      <c r="Q151" s="157"/>
    </row>
    <row r="152" spans="2:17" x14ac:dyDescent="0.25">
      <c r="B152" s="160"/>
      <c r="C152" s="161"/>
      <c r="D152" s="161"/>
      <c r="E152" s="161"/>
      <c r="F152" s="161"/>
      <c r="G152" s="161"/>
      <c r="H152" s="161"/>
      <c r="I152" s="161"/>
      <c r="J152" s="29" t="s">
        <v>52</v>
      </c>
      <c r="K152" s="135" t="s">
        <v>130</v>
      </c>
      <c r="L152" s="24">
        <v>38200</v>
      </c>
      <c r="M152" s="31"/>
      <c r="N152" s="73">
        <f t="shared" si="6"/>
        <v>0</v>
      </c>
      <c r="O152" s="42"/>
      <c r="P152" s="70"/>
      <c r="Q152" s="157"/>
    </row>
    <row r="153" spans="2:17" x14ac:dyDescent="0.25">
      <c r="B153" s="160"/>
      <c r="C153" s="161"/>
      <c r="D153" s="161"/>
      <c r="E153" s="161"/>
      <c r="F153" s="161"/>
      <c r="G153" s="161"/>
      <c r="H153" s="161"/>
      <c r="I153" s="161"/>
      <c r="J153" s="29" t="s">
        <v>75</v>
      </c>
      <c r="K153" s="135" t="s">
        <v>130</v>
      </c>
      <c r="L153" s="24">
        <v>45500</v>
      </c>
      <c r="M153" s="31"/>
      <c r="N153" s="73">
        <f t="shared" si="6"/>
        <v>0</v>
      </c>
      <c r="O153" s="42"/>
      <c r="P153" s="70"/>
      <c r="Q153" s="157"/>
    </row>
    <row r="154" spans="2:17" x14ac:dyDescent="0.25">
      <c r="B154" s="160"/>
      <c r="C154" s="161"/>
      <c r="D154" s="161"/>
      <c r="E154" s="161"/>
      <c r="F154" s="161"/>
      <c r="G154" s="161"/>
      <c r="H154" s="161"/>
      <c r="I154" s="161"/>
      <c r="J154" s="29" t="s">
        <v>76</v>
      </c>
      <c r="K154" s="135" t="s">
        <v>130</v>
      </c>
      <c r="L154" s="24">
        <v>44600</v>
      </c>
      <c r="M154" s="31"/>
      <c r="N154" s="73">
        <f t="shared" si="6"/>
        <v>0</v>
      </c>
      <c r="O154" s="42"/>
      <c r="P154" s="70"/>
      <c r="Q154" s="157"/>
    </row>
    <row r="155" spans="2:17" x14ac:dyDescent="0.25">
      <c r="B155" s="160"/>
      <c r="C155" s="161"/>
      <c r="D155" s="161"/>
      <c r="E155" s="161"/>
      <c r="F155" s="161"/>
      <c r="G155" s="161"/>
      <c r="H155" s="161"/>
      <c r="I155" s="161"/>
      <c r="J155" s="29" t="s">
        <v>85</v>
      </c>
      <c r="K155" s="135" t="s">
        <v>130</v>
      </c>
      <c r="L155" s="24">
        <v>37800</v>
      </c>
      <c r="M155" s="31"/>
      <c r="N155" s="73">
        <f t="shared" si="6"/>
        <v>0</v>
      </c>
      <c r="O155" s="42"/>
      <c r="P155" s="70"/>
      <c r="Q155" s="157"/>
    </row>
    <row r="156" spans="2:17" x14ac:dyDescent="0.25">
      <c r="B156" s="160"/>
      <c r="C156" s="161"/>
      <c r="D156" s="161"/>
      <c r="E156" s="161"/>
      <c r="F156" s="161"/>
      <c r="G156" s="161"/>
      <c r="H156" s="161"/>
      <c r="I156" s="161"/>
      <c r="J156" s="29" t="s">
        <v>94</v>
      </c>
      <c r="K156" s="135" t="s">
        <v>130</v>
      </c>
      <c r="L156" s="24">
        <v>38200</v>
      </c>
      <c r="M156" s="31"/>
      <c r="N156" s="73">
        <f t="shared" si="6"/>
        <v>0</v>
      </c>
      <c r="O156" s="42"/>
      <c r="P156" s="70"/>
      <c r="Q156" s="157"/>
    </row>
    <row r="157" spans="2:17" ht="15.75" thickBot="1" x14ac:dyDescent="0.3">
      <c r="B157" s="162"/>
      <c r="C157" s="163"/>
      <c r="D157" s="163"/>
      <c r="E157" s="163"/>
      <c r="F157" s="163"/>
      <c r="G157" s="163"/>
      <c r="H157" s="163"/>
      <c r="I157" s="163"/>
      <c r="J157" s="32" t="s">
        <v>108</v>
      </c>
      <c r="K157" s="134" t="s">
        <v>130</v>
      </c>
      <c r="L157" s="25">
        <v>41000</v>
      </c>
      <c r="M157" s="34"/>
      <c r="N157" s="74">
        <f t="shared" si="6"/>
        <v>0</v>
      </c>
      <c r="O157" s="42"/>
      <c r="P157" s="70"/>
      <c r="Q157" s="157"/>
    </row>
    <row r="158" spans="2:17" ht="15" customHeight="1" x14ac:dyDescent="0.25">
      <c r="B158" s="158" t="s">
        <v>132</v>
      </c>
      <c r="C158" s="159"/>
      <c r="D158" s="159"/>
      <c r="E158" s="159"/>
      <c r="F158" s="159"/>
      <c r="G158" s="159"/>
      <c r="H158" s="192" t="s">
        <v>133</v>
      </c>
      <c r="I158" s="192"/>
      <c r="J158" s="46" t="s">
        <v>140</v>
      </c>
      <c r="K158" s="26"/>
      <c r="L158" s="27">
        <v>36700</v>
      </c>
      <c r="M158" s="41">
        <f>K158*L158</f>
        <v>0</v>
      </c>
      <c r="N158" s="72">
        <f t="shared" si="6"/>
        <v>0</v>
      </c>
      <c r="O158" s="42"/>
      <c r="P158" s="70"/>
      <c r="Q158" s="24"/>
    </row>
    <row r="159" spans="2:17" x14ac:dyDescent="0.25">
      <c r="B159" s="160"/>
      <c r="C159" s="161"/>
      <c r="D159" s="161"/>
      <c r="E159" s="161"/>
      <c r="F159" s="161"/>
      <c r="G159" s="161"/>
      <c r="H159" s="193" t="s">
        <v>134</v>
      </c>
      <c r="I159" s="193"/>
      <c r="J159" s="47" t="s">
        <v>140</v>
      </c>
      <c r="K159" s="30"/>
      <c r="L159" s="24">
        <v>36700</v>
      </c>
      <c r="M159" s="42">
        <f t="shared" ref="M159:M161" si="7">K159*L159</f>
        <v>0</v>
      </c>
      <c r="N159" s="73">
        <f t="shared" si="6"/>
        <v>0</v>
      </c>
      <c r="O159" s="42"/>
      <c r="P159" s="70"/>
      <c r="Q159" s="3"/>
    </row>
    <row r="160" spans="2:17" x14ac:dyDescent="0.25">
      <c r="B160" s="160"/>
      <c r="C160" s="161"/>
      <c r="D160" s="161"/>
      <c r="E160" s="161"/>
      <c r="F160" s="161"/>
      <c r="G160" s="161"/>
      <c r="H160" s="193" t="s">
        <v>135</v>
      </c>
      <c r="I160" s="193"/>
      <c r="J160" s="47" t="s">
        <v>140</v>
      </c>
      <c r="K160" s="30"/>
      <c r="L160" s="24">
        <v>31500</v>
      </c>
      <c r="M160" s="42">
        <f t="shared" si="7"/>
        <v>0</v>
      </c>
      <c r="N160" s="73">
        <f t="shared" si="6"/>
        <v>0</v>
      </c>
      <c r="O160" s="42"/>
      <c r="P160" s="70"/>
      <c r="Q160" s="3"/>
    </row>
    <row r="161" spans="2:17" ht="15.75" thickBot="1" x14ac:dyDescent="0.3">
      <c r="B161" s="162"/>
      <c r="C161" s="163"/>
      <c r="D161" s="163"/>
      <c r="E161" s="163"/>
      <c r="F161" s="163"/>
      <c r="G161" s="163"/>
      <c r="H161" s="156" t="s">
        <v>136</v>
      </c>
      <c r="I161" s="156"/>
      <c r="J161" s="48" t="s">
        <v>140</v>
      </c>
      <c r="K161" s="33"/>
      <c r="L161" s="25">
        <v>35700</v>
      </c>
      <c r="M161" s="43">
        <f t="shared" si="7"/>
        <v>0</v>
      </c>
      <c r="N161" s="74">
        <f t="shared" si="6"/>
        <v>0</v>
      </c>
      <c r="O161" s="42"/>
      <c r="P161" s="70"/>
      <c r="Q161" s="3"/>
    </row>
    <row r="162" spans="2:17" ht="16.5" thickBot="1" x14ac:dyDescent="0.3">
      <c r="B162" s="170" t="s">
        <v>137</v>
      </c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2"/>
      <c r="N162" s="45">
        <f>N139+N140+N141+N142+N143+N144+N145+N146+N147+N148+N149+N150+N151+N152+N153+N154+N155+N156+N157+N158+N159+N160+N161</f>
        <v>0</v>
      </c>
      <c r="O162" s="75"/>
      <c r="P162" s="35"/>
    </row>
    <row r="163" spans="2:17" ht="15.75" thickBot="1" x14ac:dyDescent="0.3">
      <c r="K163" s="17"/>
      <c r="M163" s="18"/>
      <c r="N163" s="16"/>
      <c r="O163" s="76"/>
      <c r="P163" s="35"/>
    </row>
    <row r="164" spans="2:17" ht="30" customHeight="1" thickBot="1" x14ac:dyDescent="0.4">
      <c r="B164" s="136" t="s">
        <v>150</v>
      </c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8"/>
      <c r="N164" s="44">
        <f>F129-N162</f>
        <v>0</v>
      </c>
      <c r="O164" s="77"/>
      <c r="P164" s="35"/>
    </row>
    <row r="165" spans="2:17" x14ac:dyDescent="0.25">
      <c r="K165" s="17"/>
      <c r="M165" s="18"/>
      <c r="N165" s="16"/>
      <c r="O165" s="16"/>
      <c r="P165" s="35"/>
    </row>
    <row r="166" spans="2:17" s="1" customFormat="1" ht="15.95" customHeight="1" x14ac:dyDescent="0.25">
      <c r="B166" s="40" t="s">
        <v>178</v>
      </c>
      <c r="C166" s="40"/>
      <c r="D166" s="40"/>
      <c r="H166" s="3"/>
    </row>
    <row r="167" spans="2:17" ht="15.75" customHeight="1" x14ac:dyDescent="0.25">
      <c r="B167" s="139" t="s">
        <v>149</v>
      </c>
      <c r="C167" s="139"/>
      <c r="D167" s="139"/>
      <c r="E167" s="139"/>
      <c r="F167" s="139"/>
      <c r="G167" s="139"/>
      <c r="H167" s="139"/>
      <c r="I167" s="139"/>
      <c r="J167" s="139"/>
    </row>
    <row r="168" spans="2:17" ht="32.25" customHeight="1" x14ac:dyDescent="0.25">
      <c r="B168" s="187" t="s">
        <v>152</v>
      </c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35"/>
    </row>
    <row r="169" spans="2:17" ht="32.25" customHeight="1" x14ac:dyDescent="0.25">
      <c r="B169" s="187" t="s">
        <v>153</v>
      </c>
      <c r="C169" s="187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35"/>
    </row>
    <row r="170" spans="2:17" x14ac:dyDescent="0.25">
      <c r="K170" s="17"/>
      <c r="M170" s="18"/>
      <c r="N170" s="16"/>
      <c r="O170" s="16"/>
      <c r="P170" s="35"/>
    </row>
    <row r="171" spans="2:17" x14ac:dyDescent="0.25">
      <c r="K171" s="17"/>
      <c r="M171" s="18"/>
      <c r="N171" s="16"/>
      <c r="O171" s="16"/>
      <c r="P171" s="35"/>
    </row>
    <row r="172" spans="2:17" ht="21" x14ac:dyDescent="0.35">
      <c r="B172" s="99" t="s">
        <v>175</v>
      </c>
      <c r="C172" s="100"/>
      <c r="D172" s="101"/>
      <c r="K172" s="17"/>
      <c r="M172" s="18"/>
      <c r="N172" s="16"/>
      <c r="O172" s="16"/>
      <c r="P172" s="35"/>
    </row>
    <row r="173" spans="2:17" s="94" customFormat="1" ht="21.75" thickBot="1" x14ac:dyDescent="0.4">
      <c r="B173" s="118" t="s">
        <v>172</v>
      </c>
      <c r="C173" s="118"/>
      <c r="D173" s="118"/>
      <c r="E173" s="118"/>
      <c r="F173" s="118"/>
      <c r="G173" s="118"/>
      <c r="H173" s="118"/>
      <c r="I173" s="119"/>
      <c r="J173" s="118"/>
      <c r="K173" s="92"/>
      <c r="M173" s="96"/>
      <c r="N173" s="97"/>
      <c r="O173" s="97"/>
      <c r="P173" s="95"/>
      <c r="Q173" s="98"/>
    </row>
    <row r="174" spans="2:17" ht="60.75" thickBot="1" x14ac:dyDescent="0.3">
      <c r="B174" s="181" t="s">
        <v>124</v>
      </c>
      <c r="C174" s="182"/>
      <c r="D174" s="63" t="s">
        <v>154</v>
      </c>
      <c r="E174" s="103" t="s">
        <v>155</v>
      </c>
      <c r="F174" s="103" t="s">
        <v>156</v>
      </c>
      <c r="G174" s="103" t="s">
        <v>157</v>
      </c>
      <c r="H174" s="104" t="s">
        <v>158</v>
      </c>
      <c r="I174" s="2"/>
      <c r="K174" s="17"/>
      <c r="N174" s="16"/>
      <c r="O174" s="16"/>
      <c r="P174" s="2"/>
    </row>
    <row r="175" spans="2:17" ht="15" customHeight="1" x14ac:dyDescent="0.25">
      <c r="B175" s="185" t="s">
        <v>0</v>
      </c>
      <c r="C175" s="183"/>
      <c r="D175" s="183">
        <v>2400</v>
      </c>
      <c r="E175" s="105"/>
      <c r="F175" s="106">
        <v>0.12</v>
      </c>
      <c r="G175" s="109">
        <f>D175*E175</f>
        <v>0</v>
      </c>
      <c r="H175" s="110">
        <f>G175*1.12</f>
        <v>0</v>
      </c>
      <c r="I175" s="2"/>
      <c r="K175" s="17"/>
      <c r="N175" s="16"/>
      <c r="O175" s="16"/>
      <c r="P175" s="2"/>
    </row>
    <row r="176" spans="2:17" ht="15.75" thickBot="1" x14ac:dyDescent="0.3">
      <c r="B176" s="186"/>
      <c r="C176" s="184"/>
      <c r="D176" s="184"/>
      <c r="E176" s="107"/>
      <c r="F176" s="108">
        <v>0.21</v>
      </c>
      <c r="G176" s="111">
        <f>D175*E176</f>
        <v>0</v>
      </c>
      <c r="H176" s="112">
        <f>G176*1.21</f>
        <v>0</v>
      </c>
      <c r="I176" s="2"/>
      <c r="K176" s="17"/>
      <c r="N176" s="16"/>
      <c r="O176" s="16"/>
      <c r="P176" s="2"/>
    </row>
    <row r="177" spans="2:16" ht="15.75" thickBot="1" x14ac:dyDescent="0.3">
      <c r="B177" s="78" t="s">
        <v>159</v>
      </c>
      <c r="C177" s="79"/>
      <c r="D177" s="80"/>
      <c r="E177" s="81"/>
      <c r="F177" s="82"/>
      <c r="G177" s="113">
        <f>G175+G176</f>
        <v>0</v>
      </c>
      <c r="H177" s="83"/>
      <c r="I177" s="2"/>
      <c r="K177" s="17"/>
      <c r="N177" s="16"/>
      <c r="O177" s="16"/>
      <c r="P177" s="2"/>
    </row>
    <row r="178" spans="2:16" x14ac:dyDescent="0.25">
      <c r="B178" s="49"/>
      <c r="C178" s="49"/>
      <c r="D178" s="16"/>
      <c r="E178" s="50"/>
      <c r="F178" s="51"/>
      <c r="G178" s="52"/>
      <c r="H178" s="53"/>
      <c r="I178" s="2"/>
      <c r="K178" s="17"/>
      <c r="N178" s="16"/>
      <c r="O178" s="16"/>
      <c r="P178" s="2"/>
    </row>
    <row r="179" spans="2:16" ht="21" customHeight="1" x14ac:dyDescent="0.25">
      <c r="B179" s="180" t="s">
        <v>180</v>
      </c>
      <c r="C179" s="180"/>
      <c r="D179" s="180"/>
      <c r="E179" s="180"/>
      <c r="F179" s="51"/>
      <c r="G179" s="52"/>
      <c r="H179" s="53"/>
      <c r="I179" s="2"/>
      <c r="K179" s="17"/>
      <c r="N179" s="16"/>
      <c r="O179" s="16"/>
      <c r="P179" s="2"/>
    </row>
    <row r="180" spans="2:16" ht="16.5" customHeight="1" x14ac:dyDescent="0.25">
      <c r="B180" s="175" t="s">
        <v>176</v>
      </c>
      <c r="C180" s="175"/>
      <c r="D180" s="175"/>
      <c r="E180" s="175"/>
      <c r="F180" s="175"/>
      <c r="G180" s="175"/>
      <c r="H180" s="175"/>
      <c r="I180" s="2"/>
      <c r="K180" s="17"/>
      <c r="N180" s="16"/>
      <c r="O180" s="16"/>
      <c r="P180" s="2"/>
    </row>
    <row r="181" spans="2:16" ht="15" customHeight="1" x14ac:dyDescent="0.25">
      <c r="B181" s="175" t="s">
        <v>177</v>
      </c>
      <c r="C181" s="175"/>
      <c r="D181" s="175"/>
      <c r="E181" s="175"/>
      <c r="F181" s="175"/>
      <c r="G181" s="175"/>
      <c r="H181" s="175"/>
      <c r="I181" s="175"/>
      <c r="K181" s="17"/>
      <c r="N181" s="16"/>
      <c r="O181" s="16"/>
      <c r="P181" s="2"/>
    </row>
    <row r="182" spans="2:16" ht="15" customHeight="1" x14ac:dyDescent="0.25">
      <c r="B182" s="175" t="s">
        <v>179</v>
      </c>
      <c r="C182" s="175"/>
      <c r="D182" s="175"/>
      <c r="E182" s="175"/>
      <c r="F182" s="175"/>
      <c r="G182" s="175"/>
      <c r="H182" s="175"/>
      <c r="I182" s="175"/>
      <c r="K182" s="17"/>
      <c r="N182" s="16"/>
      <c r="O182" s="16"/>
      <c r="P182" s="2"/>
    </row>
    <row r="183" spans="2:16" ht="15" customHeight="1" x14ac:dyDescent="0.25">
      <c r="B183" s="102"/>
      <c r="C183" s="102"/>
      <c r="D183" s="102"/>
      <c r="E183" s="102"/>
      <c r="F183" s="102"/>
      <c r="G183" s="102"/>
      <c r="H183" s="102"/>
      <c r="I183" s="102"/>
      <c r="K183" s="17"/>
      <c r="N183" s="16"/>
      <c r="O183" s="16"/>
      <c r="P183" s="2"/>
    </row>
    <row r="184" spans="2:16" ht="15" customHeight="1" x14ac:dyDescent="0.25">
      <c r="B184" s="197" t="s">
        <v>187</v>
      </c>
      <c r="C184" s="197"/>
      <c r="D184" s="197"/>
      <c r="E184" s="197"/>
      <c r="F184" s="197"/>
      <c r="G184" s="197"/>
      <c r="H184" s="197"/>
      <c r="I184" s="197"/>
      <c r="J184" s="197"/>
      <c r="K184" s="120"/>
      <c r="L184" s="120"/>
      <c r="N184" s="16"/>
      <c r="O184" s="16"/>
      <c r="P184" s="2"/>
    </row>
    <row r="185" spans="2:16" x14ac:dyDescent="0.25">
      <c r="C185"/>
      <c r="H185"/>
      <c r="I185" s="2"/>
      <c r="K185" s="18"/>
      <c r="N185" s="16"/>
      <c r="O185" s="16"/>
    </row>
    <row r="186" spans="2:16" x14ac:dyDescent="0.25">
      <c r="B186" s="194" t="s">
        <v>168</v>
      </c>
      <c r="C186" s="195"/>
      <c r="D186" s="195"/>
      <c r="E186" s="195"/>
      <c r="F186" s="195"/>
      <c r="G186" s="195"/>
      <c r="H186" s="195"/>
      <c r="I186" s="196"/>
      <c r="K186" s="18"/>
      <c r="N186" s="16"/>
      <c r="O186" s="16"/>
    </row>
    <row r="187" spans="2:16" ht="100.5" customHeight="1" x14ac:dyDescent="0.25">
      <c r="B187" s="60" t="s">
        <v>160</v>
      </c>
      <c r="C187" s="61" t="s">
        <v>161</v>
      </c>
      <c r="D187" s="62" t="s">
        <v>169</v>
      </c>
      <c r="E187" s="62" t="s">
        <v>162</v>
      </c>
      <c r="F187" s="62" t="s">
        <v>163</v>
      </c>
      <c r="G187" s="60" t="s">
        <v>164</v>
      </c>
      <c r="H187" s="62" t="s">
        <v>165</v>
      </c>
      <c r="I187" s="62" t="s">
        <v>170</v>
      </c>
      <c r="K187" s="18"/>
      <c r="N187" s="16"/>
      <c r="O187" s="16"/>
    </row>
    <row r="188" spans="2:16" x14ac:dyDescent="0.25">
      <c r="B188" s="56">
        <v>1</v>
      </c>
      <c r="C188" s="55"/>
      <c r="D188" s="54"/>
      <c r="E188" s="54"/>
      <c r="F188" s="54"/>
      <c r="G188" s="54"/>
      <c r="H188" s="54"/>
      <c r="I188" s="57">
        <v>0</v>
      </c>
      <c r="K188" s="18"/>
      <c r="N188" s="16"/>
      <c r="O188" s="16"/>
    </row>
    <row r="189" spans="2:16" x14ac:dyDescent="0.25">
      <c r="B189" s="56">
        <v>2</v>
      </c>
      <c r="C189" s="55"/>
      <c r="D189" s="54"/>
      <c r="E189" s="54"/>
      <c r="F189" s="54"/>
      <c r="G189" s="54"/>
      <c r="H189" s="54"/>
      <c r="I189" s="57">
        <v>0</v>
      </c>
      <c r="K189" s="18"/>
      <c r="N189" s="16"/>
      <c r="O189" s="16"/>
    </row>
    <row r="190" spans="2:16" x14ac:dyDescent="0.25">
      <c r="B190" s="56">
        <v>3</v>
      </c>
      <c r="C190" s="55"/>
      <c r="D190" s="54"/>
      <c r="E190" s="54"/>
      <c r="F190" s="54"/>
      <c r="G190" s="54"/>
      <c r="H190" s="54"/>
      <c r="I190" s="57">
        <v>0</v>
      </c>
      <c r="K190" s="18"/>
      <c r="N190" s="16"/>
      <c r="O190" s="16"/>
    </row>
    <row r="191" spans="2:16" x14ac:dyDescent="0.25">
      <c r="B191" s="56">
        <v>4</v>
      </c>
      <c r="C191" s="55"/>
      <c r="D191" s="54"/>
      <c r="E191" s="54"/>
      <c r="F191" s="54"/>
      <c r="G191" s="54"/>
      <c r="H191" s="54"/>
      <c r="I191" s="57">
        <v>0</v>
      </c>
      <c r="K191" s="18"/>
      <c r="N191" s="16"/>
      <c r="O191" s="16"/>
    </row>
    <row r="192" spans="2:16" x14ac:dyDescent="0.25">
      <c r="B192" s="56">
        <v>5</v>
      </c>
      <c r="C192" s="55"/>
      <c r="D192" s="54"/>
      <c r="E192" s="54"/>
      <c r="F192" s="54"/>
      <c r="G192" s="54"/>
      <c r="H192" s="54"/>
      <c r="I192" s="57">
        <v>0</v>
      </c>
      <c r="K192" s="18"/>
      <c r="N192" s="16"/>
      <c r="O192" s="16"/>
    </row>
    <row r="193" spans="2:16" x14ac:dyDescent="0.25">
      <c r="B193" s="56">
        <v>6</v>
      </c>
      <c r="C193" s="55"/>
      <c r="D193" s="54"/>
      <c r="E193" s="54"/>
      <c r="F193" s="54"/>
      <c r="G193" s="54"/>
      <c r="H193" s="54"/>
      <c r="I193" s="57">
        <v>0</v>
      </c>
      <c r="K193" s="18"/>
      <c r="N193" s="16"/>
      <c r="O193" s="16"/>
    </row>
    <row r="194" spans="2:16" x14ac:dyDescent="0.25">
      <c r="B194" s="56">
        <v>7</v>
      </c>
      <c r="C194" s="55"/>
      <c r="D194" s="54"/>
      <c r="E194" s="54"/>
      <c r="F194" s="54"/>
      <c r="G194" s="54"/>
      <c r="H194" s="54"/>
      <c r="I194" s="57">
        <v>0</v>
      </c>
      <c r="K194" s="18"/>
      <c r="N194" s="16"/>
      <c r="O194" s="16"/>
    </row>
    <row r="195" spans="2:16" x14ac:dyDescent="0.25">
      <c r="B195" s="56">
        <v>8</v>
      </c>
      <c r="C195" s="55"/>
      <c r="D195" s="54"/>
      <c r="E195" s="54"/>
      <c r="F195" s="54"/>
      <c r="G195" s="54"/>
      <c r="H195" s="54"/>
      <c r="I195" s="57">
        <v>0</v>
      </c>
      <c r="K195" s="18"/>
      <c r="N195" s="16"/>
      <c r="O195" s="16"/>
    </row>
    <row r="196" spans="2:16" x14ac:dyDescent="0.25">
      <c r="B196" s="56">
        <v>9</v>
      </c>
      <c r="C196" s="55"/>
      <c r="D196" s="54"/>
      <c r="E196" s="54"/>
      <c r="F196" s="54"/>
      <c r="G196" s="54"/>
      <c r="H196" s="54"/>
      <c r="I196" s="57">
        <v>0</v>
      </c>
      <c r="K196" s="18"/>
      <c r="N196" s="16"/>
      <c r="O196" s="16"/>
    </row>
    <row r="197" spans="2:16" x14ac:dyDescent="0.25">
      <c r="B197" s="56">
        <v>10</v>
      </c>
      <c r="C197" s="55"/>
      <c r="D197" s="54"/>
      <c r="E197" s="54"/>
      <c r="F197" s="54"/>
      <c r="G197" s="54"/>
      <c r="H197" s="54"/>
      <c r="I197" s="57">
        <v>0</v>
      </c>
      <c r="K197" s="18"/>
      <c r="N197" s="16"/>
      <c r="O197" s="16"/>
    </row>
    <row r="198" spans="2:16" x14ac:dyDescent="0.25">
      <c r="B198" s="56">
        <v>11</v>
      </c>
      <c r="C198" s="55"/>
      <c r="D198" s="54"/>
      <c r="E198" s="54"/>
      <c r="F198" s="54"/>
      <c r="G198" s="54"/>
      <c r="H198" s="54"/>
      <c r="I198" s="57">
        <v>0</v>
      </c>
      <c r="K198" s="18"/>
      <c r="N198" s="16"/>
      <c r="O198" s="16"/>
    </row>
    <row r="199" spans="2:16" x14ac:dyDescent="0.25">
      <c r="B199" s="56">
        <v>12</v>
      </c>
      <c r="C199" s="55"/>
      <c r="D199" s="54"/>
      <c r="E199" s="54"/>
      <c r="F199" s="54"/>
      <c r="G199" s="54"/>
      <c r="H199" s="54"/>
      <c r="I199" s="57">
        <v>0</v>
      </c>
      <c r="K199" s="18"/>
      <c r="N199" s="16"/>
      <c r="O199" s="16"/>
    </row>
    <row r="200" spans="2:16" ht="15.75" x14ac:dyDescent="0.25">
      <c r="B200" s="116" t="s">
        <v>166</v>
      </c>
      <c r="C200" s="117"/>
      <c r="D200" s="116"/>
      <c r="E200" s="116"/>
      <c r="F200" s="54"/>
      <c r="G200" s="54"/>
      <c r="H200" s="54"/>
      <c r="I200" s="57">
        <v>0</v>
      </c>
      <c r="K200" s="18"/>
      <c r="N200" s="16"/>
      <c r="O200" s="16"/>
    </row>
    <row r="201" spans="2:16" x14ac:dyDescent="0.25">
      <c r="K201" s="18"/>
      <c r="N201" s="16"/>
      <c r="O201" s="16"/>
    </row>
    <row r="202" spans="2:16" x14ac:dyDescent="0.25">
      <c r="K202" s="18"/>
      <c r="N202" s="16"/>
      <c r="O202" s="16"/>
    </row>
    <row r="203" spans="2:16" s="1" customFormat="1" x14ac:dyDescent="0.25">
      <c r="B203" s="198" t="s">
        <v>181</v>
      </c>
      <c r="C203" s="198"/>
      <c r="D203" s="198"/>
      <c r="E203" s="198"/>
      <c r="F203" s="198"/>
      <c r="G203" s="198"/>
      <c r="H203" s="198"/>
      <c r="I203" s="198"/>
      <c r="J203" s="198"/>
    </row>
    <row r="204" spans="2:16" s="114" customFormat="1" x14ac:dyDescent="0.25">
      <c r="B204" s="115" t="s">
        <v>167</v>
      </c>
      <c r="C204" s="115"/>
      <c r="D204" s="115"/>
      <c r="E204" s="115"/>
      <c r="F204" s="115"/>
      <c r="G204" s="115"/>
      <c r="H204" s="115"/>
      <c r="I204" s="115"/>
      <c r="J204" s="115"/>
    </row>
    <row r="205" spans="2:16" ht="30" customHeight="1" x14ac:dyDescent="0.25">
      <c r="B205" s="187" t="s">
        <v>182</v>
      </c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</row>
    <row r="206" spans="2:16" ht="17.25" customHeight="1" x14ac:dyDescent="0.25">
      <c r="B206" s="199" t="s">
        <v>183</v>
      </c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</row>
    <row r="207" spans="2:16" ht="33" customHeight="1" x14ac:dyDescent="0.25">
      <c r="B207" s="187" t="s">
        <v>191</v>
      </c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</row>
    <row r="208" spans="2:16" ht="19.5" customHeight="1" x14ac:dyDescent="0.25">
      <c r="B208" s="187" t="s">
        <v>184</v>
      </c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</row>
    <row r="209" spans="2:15" ht="29.25" customHeight="1" x14ac:dyDescent="0.25">
      <c r="B209" s="187" t="s">
        <v>185</v>
      </c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</row>
    <row r="210" spans="2:15" x14ac:dyDescent="0.25">
      <c r="B210" t="s">
        <v>186</v>
      </c>
      <c r="N210" s="16"/>
      <c r="O210" s="16"/>
    </row>
    <row r="211" spans="2:15" x14ac:dyDescent="0.25">
      <c r="N211" s="16"/>
      <c r="O211" s="16"/>
    </row>
    <row r="212" spans="2:15" x14ac:dyDescent="0.25">
      <c r="N212" s="16"/>
      <c r="O212" s="16"/>
    </row>
    <row r="213" spans="2:15" x14ac:dyDescent="0.25">
      <c r="N213" s="16"/>
      <c r="O213" s="16"/>
    </row>
  </sheetData>
  <mergeCells count="290">
    <mergeCell ref="B207:O207"/>
    <mergeCell ref="B209:O209"/>
    <mergeCell ref="B182:I182"/>
    <mergeCell ref="B208:P208"/>
    <mergeCell ref="B186:I186"/>
    <mergeCell ref="B184:J184"/>
    <mergeCell ref="B203:J203"/>
    <mergeCell ref="B205:O205"/>
    <mergeCell ref="B206:O206"/>
    <mergeCell ref="B181:I181"/>
    <mergeCell ref="B129:E129"/>
    <mergeCell ref="F129:G129"/>
    <mergeCell ref="B179:E179"/>
    <mergeCell ref="B180:H180"/>
    <mergeCell ref="F124:G124"/>
    <mergeCell ref="F125:G125"/>
    <mergeCell ref="F126:G126"/>
    <mergeCell ref="F127:G127"/>
    <mergeCell ref="F128:G128"/>
    <mergeCell ref="B174:C174"/>
    <mergeCell ref="D175:D176"/>
    <mergeCell ref="B175:B176"/>
    <mergeCell ref="C175:C176"/>
    <mergeCell ref="B168:O168"/>
    <mergeCell ref="B169:O169"/>
    <mergeCell ref="B138:I138"/>
    <mergeCell ref="J138:L138"/>
    <mergeCell ref="B134:M134"/>
    <mergeCell ref="B167:J167"/>
    <mergeCell ref="B158:G161"/>
    <mergeCell ref="H158:I158"/>
    <mergeCell ref="H159:I159"/>
    <mergeCell ref="H160:I160"/>
    <mergeCell ref="F119:G119"/>
    <mergeCell ref="F120:G120"/>
    <mergeCell ref="F121:G121"/>
    <mergeCell ref="F122:G122"/>
    <mergeCell ref="F123:G123"/>
    <mergeCell ref="F114:G114"/>
    <mergeCell ref="F115:G115"/>
    <mergeCell ref="F116:G116"/>
    <mergeCell ref="F117:G117"/>
    <mergeCell ref="F118:G118"/>
    <mergeCell ref="F109:G109"/>
    <mergeCell ref="F110:G110"/>
    <mergeCell ref="F111:G111"/>
    <mergeCell ref="F112:G112"/>
    <mergeCell ref="F113:G113"/>
    <mergeCell ref="F104:G104"/>
    <mergeCell ref="F105:G105"/>
    <mergeCell ref="F106:G106"/>
    <mergeCell ref="F107:G107"/>
    <mergeCell ref="F108:G108"/>
    <mergeCell ref="F99:G99"/>
    <mergeCell ref="F100:G100"/>
    <mergeCell ref="F101:G101"/>
    <mergeCell ref="F102:G102"/>
    <mergeCell ref="F103:G103"/>
    <mergeCell ref="F94:G94"/>
    <mergeCell ref="F95:G95"/>
    <mergeCell ref="F96:G96"/>
    <mergeCell ref="F97:G97"/>
    <mergeCell ref="F98:G98"/>
    <mergeCell ref="F89:G89"/>
    <mergeCell ref="F90:G90"/>
    <mergeCell ref="F91:G91"/>
    <mergeCell ref="F92:G92"/>
    <mergeCell ref="F93:G93"/>
    <mergeCell ref="F84:G84"/>
    <mergeCell ref="F85:G85"/>
    <mergeCell ref="F86:G86"/>
    <mergeCell ref="F87:G87"/>
    <mergeCell ref="F88:G88"/>
    <mergeCell ref="F79:G79"/>
    <mergeCell ref="F80:G80"/>
    <mergeCell ref="F81:G81"/>
    <mergeCell ref="F82:G82"/>
    <mergeCell ref="F83:G83"/>
    <mergeCell ref="F74:G74"/>
    <mergeCell ref="F75:G75"/>
    <mergeCell ref="F76:G76"/>
    <mergeCell ref="F77:G77"/>
    <mergeCell ref="F78:G78"/>
    <mergeCell ref="F69:G69"/>
    <mergeCell ref="F70:G70"/>
    <mergeCell ref="F71:G71"/>
    <mergeCell ref="F72:G72"/>
    <mergeCell ref="F73:G73"/>
    <mergeCell ref="F64:G64"/>
    <mergeCell ref="F65:G65"/>
    <mergeCell ref="F66:G66"/>
    <mergeCell ref="F67:G67"/>
    <mergeCell ref="F68:G68"/>
    <mergeCell ref="F59:G59"/>
    <mergeCell ref="F60:G60"/>
    <mergeCell ref="F61:G61"/>
    <mergeCell ref="F62:G62"/>
    <mergeCell ref="F63:G63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F48:G48"/>
    <mergeCell ref="F39:G39"/>
    <mergeCell ref="F40:G40"/>
    <mergeCell ref="F41:G41"/>
    <mergeCell ref="F42:G42"/>
    <mergeCell ref="F43:G43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C125:D125"/>
    <mergeCell ref="C126:D126"/>
    <mergeCell ref="C127:D127"/>
    <mergeCell ref="C128:D128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7:D37"/>
    <mergeCell ref="C38:D38"/>
    <mergeCell ref="C39:D39"/>
    <mergeCell ref="C30:D30"/>
    <mergeCell ref="C31:D31"/>
    <mergeCell ref="C32:D32"/>
    <mergeCell ref="C33:D33"/>
    <mergeCell ref="C34:D34"/>
    <mergeCell ref="C45:D45"/>
    <mergeCell ref="C28:D28"/>
    <mergeCell ref="C29:D29"/>
    <mergeCell ref="C20:D20"/>
    <mergeCell ref="C21:D21"/>
    <mergeCell ref="C22:D22"/>
    <mergeCell ref="C23:D23"/>
    <mergeCell ref="C24:D24"/>
    <mergeCell ref="C35:D35"/>
    <mergeCell ref="C36:D36"/>
    <mergeCell ref="C27:D27"/>
    <mergeCell ref="H161:I161"/>
    <mergeCell ref="Q144:Q157"/>
    <mergeCell ref="B144:I157"/>
    <mergeCell ref="B139:I139"/>
    <mergeCell ref="B142:I142"/>
    <mergeCell ref="B143:I143"/>
    <mergeCell ref="B140:I140"/>
    <mergeCell ref="B141:I141"/>
    <mergeCell ref="B162:M162"/>
    <mergeCell ref="B164:M164"/>
    <mergeCell ref="B132:J132"/>
    <mergeCell ref="B133:J133"/>
    <mergeCell ref="F5:G5"/>
    <mergeCell ref="F6:G6"/>
    <mergeCell ref="C17:D17"/>
    <mergeCell ref="C18:D18"/>
    <mergeCell ref="C19:D19"/>
    <mergeCell ref="B2:E2"/>
    <mergeCell ref="B3:I3"/>
    <mergeCell ref="C14:D14"/>
    <mergeCell ref="C15:D15"/>
    <mergeCell ref="C16:D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25:D25"/>
    <mergeCell ref="C26:D26"/>
  </mergeCells>
  <conditionalFormatting sqref="B7">
    <cfRule type="duplicateValues" dxfId="1" priority="3"/>
  </conditionalFormatting>
  <conditionalFormatting sqref="H177:H179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Pomocné tabulky k VZ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2026-01-29T09:30:50Z</cp:lastPrinted>
  <dcterms:created xsi:type="dcterms:W3CDTF">2023-05-02T07:52:52Z</dcterms:created>
  <dcterms:modified xsi:type="dcterms:W3CDTF">2026-01-30T08:38:56Z</dcterms:modified>
</cp:coreProperties>
</file>